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88283cbc73852f/Documents/"/>
    </mc:Choice>
  </mc:AlternateContent>
  <xr:revisionPtr revIDLastSave="351" documentId="8_{D40283DD-F16D-44ED-8897-ED7970576650}" xr6:coauthVersionLast="47" xr6:coauthVersionMax="47" xr10:uidLastSave="{DDB5D524-FC35-4999-BB5C-0AF9208C90F8}"/>
  <bookViews>
    <workbookView xWindow="-120" yWindow="-120" windowWidth="29040" windowHeight="15840" activeTab="1" xr2:uid="{00000000-000D-0000-FFFF-FFFF00000000}"/>
  </bookViews>
  <sheets>
    <sheet name="Kickstarter" sheetId="1" r:id="rId1"/>
    <sheet name="Outcomes Based on Goals" sheetId="7" r:id="rId2"/>
    <sheet name="Theater Outcomes by Launch Date" sheetId="6" r:id="rId3"/>
  </sheets>
  <definedNames>
    <definedName name="_xlnm._FilterDatabase" localSheetId="0" hidden="1">Kickstarter!$A$1:$S$4115</definedName>
  </definedName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7" l="1"/>
  <c r="B2" i="7"/>
  <c r="B3" i="7"/>
  <c r="C3" i="7"/>
  <c r="D13" i="7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B13" i="7"/>
  <c r="B12" i="7"/>
  <c r="B11" i="7"/>
  <c r="B10" i="7"/>
  <c r="B9" i="7"/>
  <c r="B8" i="7"/>
  <c r="B7" i="7"/>
  <c r="B6" i="7"/>
  <c r="B5" i="7"/>
  <c r="B4" i="7"/>
  <c r="O2" i="1"/>
  <c r="Q2" i="1" s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9" i="1"/>
  <c r="O10" i="1"/>
  <c r="Q10" i="1" s="1"/>
  <c r="O11" i="1"/>
  <c r="Q11" i="1" s="1"/>
  <c r="O12" i="1"/>
  <c r="Q12" i="1" s="1"/>
  <c r="O13" i="1"/>
  <c r="Q13" i="1" s="1"/>
  <c r="O14" i="1"/>
  <c r="O15" i="1"/>
  <c r="Q15" i="1" s="1"/>
  <c r="O16" i="1"/>
  <c r="O17" i="1"/>
  <c r="Q17" i="1" s="1"/>
  <c r="O18" i="1"/>
  <c r="Q18" i="1" s="1"/>
  <c r="O19" i="1"/>
  <c r="Q19" i="1" s="1"/>
  <c r="O20" i="1"/>
  <c r="O21" i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O46" i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O60" i="1"/>
  <c r="Q60" i="1" s="1"/>
  <c r="O61" i="1"/>
  <c r="Q61" i="1" s="1"/>
  <c r="O62" i="1"/>
  <c r="Q62" i="1" s="1"/>
  <c r="O63" i="1"/>
  <c r="Q63" i="1" s="1"/>
  <c r="O64" i="1"/>
  <c r="Q64" i="1" s="1"/>
  <c r="O65" i="1"/>
  <c r="Q65" i="1" s="1"/>
  <c r="O66" i="1"/>
  <c r="Q66" i="1" s="1"/>
  <c r="O67" i="1"/>
  <c r="Q67" i="1" s="1"/>
  <c r="O68" i="1"/>
  <c r="O69" i="1"/>
  <c r="Q69" i="1" s="1"/>
  <c r="O70" i="1"/>
  <c r="Q70" i="1" s="1"/>
  <c r="O71" i="1"/>
  <c r="Q71" i="1" s="1"/>
  <c r="O72" i="1"/>
  <c r="Q72" i="1" s="1"/>
  <c r="O73" i="1"/>
  <c r="Q73" i="1" s="1"/>
  <c r="O74" i="1"/>
  <c r="Q74" i="1" s="1"/>
  <c r="O75" i="1"/>
  <c r="Q75" i="1" s="1"/>
  <c r="O76" i="1"/>
  <c r="Q76" i="1" s="1"/>
  <c r="O77" i="1"/>
  <c r="Q77" i="1" s="1"/>
  <c r="O78" i="1"/>
  <c r="Q78" i="1" s="1"/>
  <c r="O79" i="1"/>
  <c r="Q79" i="1" s="1"/>
  <c r="O80" i="1"/>
  <c r="O81" i="1"/>
  <c r="Q81" i="1" s="1"/>
  <c r="O82" i="1"/>
  <c r="Q82" i="1" s="1"/>
  <c r="O83" i="1"/>
  <c r="Q83" i="1" s="1"/>
  <c r="O84" i="1"/>
  <c r="Q84" i="1" s="1"/>
  <c r="O85" i="1"/>
  <c r="Q85" i="1" s="1"/>
  <c r="O86" i="1"/>
  <c r="Q86" i="1" s="1"/>
  <c r="O87" i="1"/>
  <c r="Q87" i="1" s="1"/>
  <c r="O88" i="1"/>
  <c r="Q88" i="1" s="1"/>
  <c r="O89" i="1"/>
  <c r="Q89" i="1" s="1"/>
  <c r="O90" i="1"/>
  <c r="Q90" i="1" s="1"/>
  <c r="O91" i="1"/>
  <c r="Q91" i="1" s="1"/>
  <c r="O92" i="1"/>
  <c r="Q92" i="1" s="1"/>
  <c r="O93" i="1"/>
  <c r="Q93" i="1" s="1"/>
  <c r="O94" i="1"/>
  <c r="Q94" i="1" s="1"/>
  <c r="O95" i="1"/>
  <c r="Q95" i="1" s="1"/>
  <c r="O96" i="1"/>
  <c r="Q96" i="1" s="1"/>
  <c r="O97" i="1"/>
  <c r="Q97" i="1" s="1"/>
  <c r="O98" i="1"/>
  <c r="Q98" i="1" s="1"/>
  <c r="O99" i="1"/>
  <c r="Q99" i="1" s="1"/>
  <c r="O100" i="1"/>
  <c r="Q100" i="1" s="1"/>
  <c r="O101" i="1"/>
  <c r="Q101" i="1" s="1"/>
  <c r="O102" i="1"/>
  <c r="Q102" i="1" s="1"/>
  <c r="O103" i="1"/>
  <c r="Q103" i="1" s="1"/>
  <c r="O104" i="1"/>
  <c r="O105" i="1"/>
  <c r="Q105" i="1" s="1"/>
  <c r="O106" i="1"/>
  <c r="Q106" i="1" s="1"/>
  <c r="O107" i="1"/>
  <c r="Q107" i="1" s="1"/>
  <c r="O108" i="1"/>
  <c r="Q108" i="1" s="1"/>
  <c r="O109" i="1"/>
  <c r="Q109" i="1" s="1"/>
  <c r="O110" i="1"/>
  <c r="O111" i="1"/>
  <c r="Q111" i="1" s="1"/>
  <c r="O112" i="1"/>
  <c r="O113" i="1"/>
  <c r="Q113" i="1" s="1"/>
  <c r="O114" i="1"/>
  <c r="O115" i="1"/>
  <c r="Q115" i="1" s="1"/>
  <c r="O116" i="1"/>
  <c r="Q116" i="1" s="1"/>
  <c r="O117" i="1"/>
  <c r="Q117" i="1" s="1"/>
  <c r="O118" i="1"/>
  <c r="Q118" i="1" s="1"/>
  <c r="O119" i="1"/>
  <c r="Q119" i="1" s="1"/>
  <c r="O120" i="1"/>
  <c r="Q120" i="1" s="1"/>
  <c r="O121" i="1"/>
  <c r="Q121" i="1" s="1"/>
  <c r="O122" i="1"/>
  <c r="Q122" i="1" s="1"/>
  <c r="O123" i="1"/>
  <c r="Q123" i="1" s="1"/>
  <c r="O124" i="1"/>
  <c r="Q124" i="1" s="1"/>
  <c r="O125" i="1"/>
  <c r="Q125" i="1" s="1"/>
  <c r="O126" i="1"/>
  <c r="Q126" i="1" s="1"/>
  <c r="O127" i="1"/>
  <c r="Q127" i="1" s="1"/>
  <c r="O128" i="1"/>
  <c r="Q128" i="1" s="1"/>
  <c r="O129" i="1"/>
  <c r="Q129" i="1" s="1"/>
  <c r="O130" i="1"/>
  <c r="O131" i="1"/>
  <c r="Q131" i="1" s="1"/>
  <c r="O132" i="1"/>
  <c r="Q132" i="1" s="1"/>
  <c r="O133" i="1"/>
  <c r="Q133" i="1" s="1"/>
  <c r="O134" i="1"/>
  <c r="Q134" i="1" s="1"/>
  <c r="O135" i="1"/>
  <c r="Q135" i="1" s="1"/>
  <c r="O136" i="1"/>
  <c r="Q136" i="1" s="1"/>
  <c r="O137" i="1"/>
  <c r="Q137" i="1" s="1"/>
  <c r="O138" i="1"/>
  <c r="Q138" i="1" s="1"/>
  <c r="O139" i="1"/>
  <c r="Q139" i="1" s="1"/>
  <c r="O140" i="1"/>
  <c r="Q140" i="1" s="1"/>
  <c r="O141" i="1"/>
  <c r="Q141" i="1" s="1"/>
  <c r="O142" i="1"/>
  <c r="Q142" i="1" s="1"/>
  <c r="O143" i="1"/>
  <c r="Q143" i="1" s="1"/>
  <c r="O144" i="1"/>
  <c r="Q144" i="1" s="1"/>
  <c r="O145" i="1"/>
  <c r="Q145" i="1" s="1"/>
  <c r="O146" i="1"/>
  <c r="Q146" i="1" s="1"/>
  <c r="O147" i="1"/>
  <c r="Q147" i="1" s="1"/>
  <c r="O148" i="1"/>
  <c r="Q148" i="1" s="1"/>
  <c r="O149" i="1"/>
  <c r="Q149" i="1" s="1"/>
  <c r="O150" i="1"/>
  <c r="Q150" i="1" s="1"/>
  <c r="O151" i="1"/>
  <c r="Q151" i="1" s="1"/>
  <c r="O152" i="1"/>
  <c r="O153" i="1"/>
  <c r="O154" i="1"/>
  <c r="Q154" i="1" s="1"/>
  <c r="O155" i="1"/>
  <c r="Q155" i="1" s="1"/>
  <c r="O156" i="1"/>
  <c r="Q156" i="1" s="1"/>
  <c r="O157" i="1"/>
  <c r="Q157" i="1" s="1"/>
  <c r="O158" i="1"/>
  <c r="Q158" i="1" s="1"/>
  <c r="O159" i="1"/>
  <c r="Q159" i="1" s="1"/>
  <c r="O160" i="1"/>
  <c r="Q160" i="1" s="1"/>
  <c r="O161" i="1"/>
  <c r="Q161" i="1" s="1"/>
  <c r="O162" i="1"/>
  <c r="Q162" i="1" s="1"/>
  <c r="O163" i="1"/>
  <c r="Q163" i="1" s="1"/>
  <c r="O164" i="1"/>
  <c r="Q164" i="1" s="1"/>
  <c r="O165" i="1"/>
  <c r="Q165" i="1" s="1"/>
  <c r="O166" i="1"/>
  <c r="Q166" i="1" s="1"/>
  <c r="O167" i="1"/>
  <c r="Q167" i="1" s="1"/>
  <c r="O168" i="1"/>
  <c r="Q168" i="1" s="1"/>
  <c r="O169" i="1"/>
  <c r="Q169" i="1" s="1"/>
  <c r="O170" i="1"/>
  <c r="Q170" i="1" s="1"/>
  <c r="O171" i="1"/>
  <c r="Q171" i="1" s="1"/>
  <c r="O172" i="1"/>
  <c r="Q172" i="1" s="1"/>
  <c r="O173" i="1"/>
  <c r="Q173" i="1" s="1"/>
  <c r="O174" i="1"/>
  <c r="Q174" i="1" s="1"/>
  <c r="O175" i="1"/>
  <c r="Q175" i="1" s="1"/>
  <c r="O176" i="1"/>
  <c r="O177" i="1"/>
  <c r="Q177" i="1" s="1"/>
  <c r="O178" i="1"/>
  <c r="Q178" i="1" s="1"/>
  <c r="O179" i="1"/>
  <c r="Q179" i="1" s="1"/>
  <c r="O180" i="1"/>
  <c r="Q180" i="1" s="1"/>
  <c r="O181" i="1"/>
  <c r="Q181" i="1" s="1"/>
  <c r="O182" i="1"/>
  <c r="O183" i="1"/>
  <c r="Q183" i="1" s="1"/>
  <c r="O184" i="1"/>
  <c r="Q184" i="1" s="1"/>
  <c r="O185" i="1"/>
  <c r="Q185" i="1" s="1"/>
  <c r="O186" i="1"/>
  <c r="Q186" i="1" s="1"/>
  <c r="O187" i="1"/>
  <c r="Q187" i="1" s="1"/>
  <c r="O188" i="1"/>
  <c r="O189" i="1"/>
  <c r="Q189" i="1" s="1"/>
  <c r="O190" i="1"/>
  <c r="Q190" i="1" s="1"/>
  <c r="O191" i="1"/>
  <c r="Q191" i="1" s="1"/>
  <c r="O192" i="1"/>
  <c r="Q192" i="1" s="1"/>
  <c r="O193" i="1"/>
  <c r="Q193" i="1" s="1"/>
  <c r="O194" i="1"/>
  <c r="Q194" i="1" s="1"/>
  <c r="O195" i="1"/>
  <c r="Q195" i="1" s="1"/>
  <c r="O196" i="1"/>
  <c r="Q196" i="1" s="1"/>
  <c r="O197" i="1"/>
  <c r="Q197" i="1" s="1"/>
  <c r="O198" i="1"/>
  <c r="Q198" i="1" s="1"/>
  <c r="O199" i="1"/>
  <c r="Q199" i="1" s="1"/>
  <c r="O200" i="1"/>
  <c r="Q200" i="1" s="1"/>
  <c r="O201" i="1"/>
  <c r="Q201" i="1" s="1"/>
  <c r="O202" i="1"/>
  <c r="Q202" i="1" s="1"/>
  <c r="O203" i="1"/>
  <c r="Q203" i="1" s="1"/>
  <c r="O204" i="1"/>
  <c r="Q204" i="1" s="1"/>
  <c r="O205" i="1"/>
  <c r="Q205" i="1" s="1"/>
  <c r="O206" i="1"/>
  <c r="Q206" i="1" s="1"/>
  <c r="O207" i="1"/>
  <c r="Q207" i="1" s="1"/>
  <c r="O208" i="1"/>
  <c r="Q208" i="1" s="1"/>
  <c r="O209" i="1"/>
  <c r="Q209" i="1" s="1"/>
  <c r="O210" i="1"/>
  <c r="Q210" i="1" s="1"/>
  <c r="O211" i="1"/>
  <c r="Q211" i="1" s="1"/>
  <c r="O212" i="1"/>
  <c r="Q212" i="1" s="1"/>
  <c r="O213" i="1"/>
  <c r="Q213" i="1" s="1"/>
  <c r="O214" i="1"/>
  <c r="Q214" i="1" s="1"/>
  <c r="O215" i="1"/>
  <c r="Q215" i="1" s="1"/>
  <c r="O216" i="1"/>
  <c r="Q216" i="1" s="1"/>
  <c r="O217" i="1"/>
  <c r="Q217" i="1" s="1"/>
  <c r="O218" i="1"/>
  <c r="Q218" i="1" s="1"/>
  <c r="O219" i="1"/>
  <c r="Q219" i="1" s="1"/>
  <c r="O220" i="1"/>
  <c r="Q220" i="1" s="1"/>
  <c r="O221" i="1"/>
  <c r="Q221" i="1" s="1"/>
  <c r="O222" i="1"/>
  <c r="Q222" i="1" s="1"/>
  <c r="O223" i="1"/>
  <c r="Q223" i="1" s="1"/>
  <c r="O224" i="1"/>
  <c r="Q224" i="1" s="1"/>
  <c r="O225" i="1"/>
  <c r="O226" i="1"/>
  <c r="Q226" i="1" s="1"/>
  <c r="O227" i="1"/>
  <c r="Q227" i="1" s="1"/>
  <c r="O228" i="1"/>
  <c r="Q228" i="1" s="1"/>
  <c r="O229" i="1"/>
  <c r="Q229" i="1" s="1"/>
  <c r="O230" i="1"/>
  <c r="O231" i="1"/>
  <c r="Q231" i="1" s="1"/>
  <c r="O232" i="1"/>
  <c r="Q232" i="1" s="1"/>
  <c r="O233" i="1"/>
  <c r="Q233" i="1" s="1"/>
  <c r="O234" i="1"/>
  <c r="Q234" i="1" s="1"/>
  <c r="O235" i="1"/>
  <c r="Q235" i="1" s="1"/>
  <c r="O236" i="1"/>
  <c r="O237" i="1"/>
  <c r="Q237" i="1" s="1"/>
  <c r="O238" i="1"/>
  <c r="Q238" i="1" s="1"/>
  <c r="O239" i="1"/>
  <c r="Q239" i="1" s="1"/>
  <c r="O240" i="1"/>
  <c r="Q240" i="1" s="1"/>
  <c r="O241" i="1"/>
  <c r="Q241" i="1" s="1"/>
  <c r="O242" i="1"/>
  <c r="Q242" i="1" s="1"/>
  <c r="O243" i="1"/>
  <c r="Q243" i="1" s="1"/>
  <c r="O244" i="1"/>
  <c r="Q244" i="1" s="1"/>
  <c r="O245" i="1"/>
  <c r="Q245" i="1" s="1"/>
  <c r="O246" i="1"/>
  <c r="Q246" i="1" s="1"/>
  <c r="O247" i="1"/>
  <c r="Q247" i="1" s="1"/>
  <c r="O248" i="1"/>
  <c r="O249" i="1"/>
  <c r="O250" i="1"/>
  <c r="Q250" i="1" s="1"/>
  <c r="O251" i="1"/>
  <c r="Q251" i="1" s="1"/>
  <c r="O252" i="1"/>
  <c r="Q252" i="1" s="1"/>
  <c r="O253" i="1"/>
  <c r="Q253" i="1" s="1"/>
  <c r="O254" i="1"/>
  <c r="Q254" i="1" s="1"/>
  <c r="O255" i="1"/>
  <c r="Q255" i="1" s="1"/>
  <c r="O256" i="1"/>
  <c r="Q256" i="1" s="1"/>
  <c r="O257" i="1"/>
  <c r="Q257" i="1" s="1"/>
  <c r="O258" i="1"/>
  <c r="Q258" i="1" s="1"/>
  <c r="O259" i="1"/>
  <c r="O260" i="1"/>
  <c r="O261" i="1"/>
  <c r="O262" i="1"/>
  <c r="O263" i="1"/>
  <c r="Q263" i="1" s="1"/>
  <c r="O264" i="1"/>
  <c r="Q264" i="1" s="1"/>
  <c r="O265" i="1"/>
  <c r="Q265" i="1" s="1"/>
  <c r="O266" i="1"/>
  <c r="Q266" i="1" s="1"/>
  <c r="O267" i="1"/>
  <c r="Q267" i="1" s="1"/>
  <c r="O268" i="1"/>
  <c r="Q268" i="1" s="1"/>
  <c r="O269" i="1"/>
  <c r="Q269" i="1" s="1"/>
  <c r="O270" i="1"/>
  <c r="Q270" i="1" s="1"/>
  <c r="O271" i="1"/>
  <c r="Q271" i="1" s="1"/>
  <c r="O272" i="1"/>
  <c r="Q272" i="1" s="1"/>
  <c r="O273" i="1"/>
  <c r="Q273" i="1" s="1"/>
  <c r="O274" i="1"/>
  <c r="Q274" i="1" s="1"/>
  <c r="O275" i="1"/>
  <c r="Q275" i="1" s="1"/>
  <c r="O276" i="1"/>
  <c r="Q276" i="1" s="1"/>
  <c r="O277" i="1"/>
  <c r="Q277" i="1" s="1"/>
  <c r="O278" i="1"/>
  <c r="Q278" i="1" s="1"/>
  <c r="O279" i="1"/>
  <c r="Q279" i="1" s="1"/>
  <c r="O280" i="1"/>
  <c r="Q280" i="1" s="1"/>
  <c r="O281" i="1"/>
  <c r="Q281" i="1" s="1"/>
  <c r="O282" i="1"/>
  <c r="Q282" i="1" s="1"/>
  <c r="O283" i="1"/>
  <c r="Q283" i="1" s="1"/>
  <c r="O284" i="1"/>
  <c r="Q284" i="1" s="1"/>
  <c r="O285" i="1"/>
  <c r="Q285" i="1" s="1"/>
  <c r="O286" i="1"/>
  <c r="Q286" i="1" s="1"/>
  <c r="O287" i="1"/>
  <c r="Q287" i="1" s="1"/>
  <c r="O288" i="1"/>
  <c r="Q288" i="1" s="1"/>
  <c r="O289" i="1"/>
  <c r="Q289" i="1" s="1"/>
  <c r="O290" i="1"/>
  <c r="Q290" i="1" s="1"/>
  <c r="O291" i="1"/>
  <c r="Q291" i="1" s="1"/>
  <c r="O292" i="1"/>
  <c r="Q292" i="1" s="1"/>
  <c r="O293" i="1"/>
  <c r="Q293" i="1" s="1"/>
  <c r="O294" i="1"/>
  <c r="Q294" i="1" s="1"/>
  <c r="O295" i="1"/>
  <c r="Q295" i="1" s="1"/>
  <c r="O296" i="1"/>
  <c r="Q296" i="1" s="1"/>
  <c r="O297" i="1"/>
  <c r="Q297" i="1" s="1"/>
  <c r="O298" i="1"/>
  <c r="Q298" i="1" s="1"/>
  <c r="O299" i="1"/>
  <c r="Q299" i="1" s="1"/>
  <c r="O300" i="1"/>
  <c r="Q300" i="1" s="1"/>
  <c r="O301" i="1"/>
  <c r="Q301" i="1" s="1"/>
  <c r="O302" i="1"/>
  <c r="Q302" i="1" s="1"/>
  <c r="O303" i="1"/>
  <c r="Q303" i="1" s="1"/>
  <c r="O304" i="1"/>
  <c r="O305" i="1"/>
  <c r="Q305" i="1" s="1"/>
  <c r="O306" i="1"/>
  <c r="Q306" i="1" s="1"/>
  <c r="O307" i="1"/>
  <c r="Q307" i="1" s="1"/>
  <c r="O308" i="1"/>
  <c r="Q308" i="1" s="1"/>
  <c r="O309" i="1"/>
  <c r="O310" i="1"/>
  <c r="Q310" i="1" s="1"/>
  <c r="O311" i="1"/>
  <c r="Q311" i="1" s="1"/>
  <c r="O312" i="1"/>
  <c r="Q312" i="1" s="1"/>
  <c r="O313" i="1"/>
  <c r="Q313" i="1" s="1"/>
  <c r="O314" i="1"/>
  <c r="Q314" i="1" s="1"/>
  <c r="O315" i="1"/>
  <c r="Q315" i="1" s="1"/>
  <c r="O316" i="1"/>
  <c r="Q316" i="1" s="1"/>
  <c r="O317" i="1"/>
  <c r="Q317" i="1" s="1"/>
  <c r="O318" i="1"/>
  <c r="Q318" i="1" s="1"/>
  <c r="O319" i="1"/>
  <c r="Q319" i="1" s="1"/>
  <c r="O320" i="1"/>
  <c r="Q320" i="1" s="1"/>
  <c r="O321" i="1"/>
  <c r="Q321" i="1" s="1"/>
  <c r="O322" i="1"/>
  <c r="Q322" i="1" s="1"/>
  <c r="O323" i="1"/>
  <c r="Q323" i="1" s="1"/>
  <c r="O324" i="1"/>
  <c r="Q324" i="1" s="1"/>
  <c r="O325" i="1"/>
  <c r="Q325" i="1" s="1"/>
  <c r="O326" i="1"/>
  <c r="Q326" i="1" s="1"/>
  <c r="O327" i="1"/>
  <c r="Q327" i="1" s="1"/>
  <c r="O328" i="1"/>
  <c r="Q328" i="1" s="1"/>
  <c r="O329" i="1"/>
  <c r="Q329" i="1" s="1"/>
  <c r="O330" i="1"/>
  <c r="Q330" i="1" s="1"/>
  <c r="O331" i="1"/>
  <c r="Q331" i="1" s="1"/>
  <c r="O332" i="1"/>
  <c r="O333" i="1"/>
  <c r="O334" i="1"/>
  <c r="Q334" i="1" s="1"/>
  <c r="O335" i="1"/>
  <c r="Q335" i="1" s="1"/>
  <c r="O336" i="1"/>
  <c r="Q336" i="1" s="1"/>
  <c r="O337" i="1"/>
  <c r="Q337" i="1" s="1"/>
  <c r="O338" i="1"/>
  <c r="O339" i="1"/>
  <c r="Q339" i="1" s="1"/>
  <c r="O340" i="1"/>
  <c r="Q340" i="1" s="1"/>
  <c r="O341" i="1"/>
  <c r="Q341" i="1" s="1"/>
  <c r="O342" i="1"/>
  <c r="Q342" i="1" s="1"/>
  <c r="O343" i="1"/>
  <c r="Q343" i="1" s="1"/>
  <c r="O344" i="1"/>
  <c r="Q344" i="1" s="1"/>
  <c r="O345" i="1"/>
  <c r="Q345" i="1" s="1"/>
  <c r="O346" i="1"/>
  <c r="Q346" i="1" s="1"/>
  <c r="O347" i="1"/>
  <c r="Q347" i="1" s="1"/>
  <c r="O348" i="1"/>
  <c r="Q348" i="1" s="1"/>
  <c r="O349" i="1"/>
  <c r="Q349" i="1" s="1"/>
  <c r="O350" i="1"/>
  <c r="Q350" i="1" s="1"/>
  <c r="O351" i="1"/>
  <c r="Q351" i="1" s="1"/>
  <c r="O352" i="1"/>
  <c r="Q352" i="1" s="1"/>
  <c r="O353" i="1"/>
  <c r="Q353" i="1" s="1"/>
  <c r="O354" i="1"/>
  <c r="Q354" i="1" s="1"/>
  <c r="O355" i="1"/>
  <c r="Q355" i="1" s="1"/>
  <c r="O356" i="1"/>
  <c r="Q356" i="1" s="1"/>
  <c r="O357" i="1"/>
  <c r="Q357" i="1" s="1"/>
  <c r="O358" i="1"/>
  <c r="Q358" i="1" s="1"/>
  <c r="O359" i="1"/>
  <c r="Q359" i="1" s="1"/>
  <c r="O360" i="1"/>
  <c r="Q360" i="1" s="1"/>
  <c r="O361" i="1"/>
  <c r="Q361" i="1" s="1"/>
  <c r="O362" i="1"/>
  <c r="Q362" i="1" s="1"/>
  <c r="O363" i="1"/>
  <c r="Q363" i="1" s="1"/>
  <c r="O364" i="1"/>
  <c r="Q364" i="1" s="1"/>
  <c r="O365" i="1"/>
  <c r="Q365" i="1" s="1"/>
  <c r="O366" i="1"/>
  <c r="Q366" i="1" s="1"/>
  <c r="O367" i="1"/>
  <c r="Q367" i="1" s="1"/>
  <c r="O368" i="1"/>
  <c r="Q368" i="1" s="1"/>
  <c r="O369" i="1"/>
  <c r="Q369" i="1" s="1"/>
  <c r="O370" i="1"/>
  <c r="O371" i="1"/>
  <c r="Q371" i="1" s="1"/>
  <c r="O372" i="1"/>
  <c r="Q372" i="1" s="1"/>
  <c r="O373" i="1"/>
  <c r="Q373" i="1" s="1"/>
  <c r="O374" i="1"/>
  <c r="Q374" i="1" s="1"/>
  <c r="O375" i="1"/>
  <c r="Q375" i="1" s="1"/>
  <c r="O376" i="1"/>
  <c r="Q376" i="1" s="1"/>
  <c r="O377" i="1"/>
  <c r="Q377" i="1" s="1"/>
  <c r="O378" i="1"/>
  <c r="Q378" i="1" s="1"/>
  <c r="O379" i="1"/>
  <c r="Q379" i="1" s="1"/>
  <c r="O380" i="1"/>
  <c r="Q380" i="1" s="1"/>
  <c r="O381" i="1"/>
  <c r="Q381" i="1" s="1"/>
  <c r="O382" i="1"/>
  <c r="Q382" i="1" s="1"/>
  <c r="O383" i="1"/>
  <c r="Q383" i="1" s="1"/>
  <c r="O384" i="1"/>
  <c r="Q384" i="1" s="1"/>
  <c r="O385" i="1"/>
  <c r="Q385" i="1" s="1"/>
  <c r="O386" i="1"/>
  <c r="Q386" i="1" s="1"/>
  <c r="O387" i="1"/>
  <c r="Q387" i="1" s="1"/>
  <c r="O388" i="1"/>
  <c r="Q388" i="1" s="1"/>
  <c r="O389" i="1"/>
  <c r="Q389" i="1" s="1"/>
  <c r="O390" i="1"/>
  <c r="Q390" i="1" s="1"/>
  <c r="O391" i="1"/>
  <c r="Q391" i="1" s="1"/>
  <c r="O392" i="1"/>
  <c r="Q392" i="1" s="1"/>
  <c r="O393" i="1"/>
  <c r="O394" i="1"/>
  <c r="Q394" i="1" s="1"/>
  <c r="O395" i="1"/>
  <c r="Q395" i="1" s="1"/>
  <c r="O396" i="1"/>
  <c r="Q396" i="1" s="1"/>
  <c r="O397" i="1"/>
  <c r="Q397" i="1" s="1"/>
  <c r="O398" i="1"/>
  <c r="Q398" i="1" s="1"/>
  <c r="O399" i="1"/>
  <c r="Q399" i="1" s="1"/>
  <c r="O400" i="1"/>
  <c r="Q400" i="1" s="1"/>
  <c r="O401" i="1"/>
  <c r="Q401" i="1" s="1"/>
  <c r="O402" i="1"/>
  <c r="Q402" i="1" s="1"/>
  <c r="O403" i="1"/>
  <c r="Q403" i="1" s="1"/>
  <c r="O404" i="1"/>
  <c r="Q404" i="1" s="1"/>
  <c r="O405" i="1"/>
  <c r="Q405" i="1" s="1"/>
  <c r="O406" i="1"/>
  <c r="Q406" i="1" s="1"/>
  <c r="O407" i="1"/>
  <c r="Q407" i="1" s="1"/>
  <c r="O408" i="1"/>
  <c r="Q408" i="1" s="1"/>
  <c r="O409" i="1"/>
  <c r="Q409" i="1" s="1"/>
  <c r="O410" i="1"/>
  <c r="O411" i="1"/>
  <c r="Q411" i="1" s="1"/>
  <c r="O412" i="1"/>
  <c r="Q412" i="1" s="1"/>
  <c r="O413" i="1"/>
  <c r="Q413" i="1" s="1"/>
  <c r="O414" i="1"/>
  <c r="Q414" i="1" s="1"/>
  <c r="O415" i="1"/>
  <c r="Q415" i="1" s="1"/>
  <c r="O416" i="1"/>
  <c r="O417" i="1"/>
  <c r="Q417" i="1" s="1"/>
  <c r="O418" i="1"/>
  <c r="Q418" i="1" s="1"/>
  <c r="O419" i="1"/>
  <c r="Q419" i="1" s="1"/>
  <c r="O420" i="1"/>
  <c r="Q420" i="1" s="1"/>
  <c r="O421" i="1"/>
  <c r="Q421" i="1" s="1"/>
  <c r="O422" i="1"/>
  <c r="Q422" i="1" s="1"/>
  <c r="O423" i="1"/>
  <c r="Q423" i="1" s="1"/>
  <c r="O424" i="1"/>
  <c r="Q424" i="1" s="1"/>
  <c r="O425" i="1"/>
  <c r="Q425" i="1" s="1"/>
  <c r="O426" i="1"/>
  <c r="Q426" i="1" s="1"/>
  <c r="O427" i="1"/>
  <c r="Q427" i="1" s="1"/>
  <c r="O428" i="1"/>
  <c r="Q428" i="1" s="1"/>
  <c r="O429" i="1"/>
  <c r="Q429" i="1" s="1"/>
  <c r="O430" i="1"/>
  <c r="Q430" i="1" s="1"/>
  <c r="O431" i="1"/>
  <c r="Q431" i="1" s="1"/>
  <c r="O432" i="1"/>
  <c r="Q432" i="1" s="1"/>
  <c r="O433" i="1"/>
  <c r="Q433" i="1" s="1"/>
  <c r="O434" i="1"/>
  <c r="Q434" i="1" s="1"/>
  <c r="O435" i="1"/>
  <c r="Q435" i="1" s="1"/>
  <c r="O436" i="1"/>
  <c r="Q436" i="1" s="1"/>
  <c r="O437" i="1"/>
  <c r="Q437" i="1" s="1"/>
  <c r="O438" i="1"/>
  <c r="Q438" i="1" s="1"/>
  <c r="O439" i="1"/>
  <c r="Q439" i="1" s="1"/>
  <c r="O440" i="1"/>
  <c r="Q440" i="1" s="1"/>
  <c r="O441" i="1"/>
  <c r="Q441" i="1" s="1"/>
  <c r="O442" i="1"/>
  <c r="Q442" i="1" s="1"/>
  <c r="O443" i="1"/>
  <c r="Q443" i="1" s="1"/>
  <c r="O444" i="1"/>
  <c r="Q444" i="1" s="1"/>
  <c r="O445" i="1"/>
  <c r="Q445" i="1" s="1"/>
  <c r="O446" i="1"/>
  <c r="Q446" i="1" s="1"/>
  <c r="O447" i="1"/>
  <c r="Q447" i="1" s="1"/>
  <c r="O448" i="1"/>
  <c r="Q448" i="1" s="1"/>
  <c r="O449" i="1"/>
  <c r="Q449" i="1" s="1"/>
  <c r="O450" i="1"/>
  <c r="Q450" i="1" s="1"/>
  <c r="O451" i="1"/>
  <c r="Q451" i="1" s="1"/>
  <c r="O452" i="1"/>
  <c r="O453" i="1"/>
  <c r="O454" i="1"/>
  <c r="Q454" i="1" s="1"/>
  <c r="O455" i="1"/>
  <c r="Q455" i="1" s="1"/>
  <c r="O456" i="1"/>
  <c r="Q456" i="1" s="1"/>
  <c r="O457" i="1"/>
  <c r="Q457" i="1" s="1"/>
  <c r="O458" i="1"/>
  <c r="Q458" i="1" s="1"/>
  <c r="O459" i="1"/>
  <c r="Q459" i="1" s="1"/>
  <c r="O460" i="1"/>
  <c r="Q460" i="1" s="1"/>
  <c r="O461" i="1"/>
  <c r="Q461" i="1" s="1"/>
  <c r="O462" i="1"/>
  <c r="Q462" i="1" s="1"/>
  <c r="O463" i="1"/>
  <c r="Q463" i="1" s="1"/>
  <c r="O464" i="1"/>
  <c r="Q464" i="1" s="1"/>
  <c r="O465" i="1"/>
  <c r="O466" i="1"/>
  <c r="Q466" i="1" s="1"/>
  <c r="O467" i="1"/>
  <c r="Q467" i="1" s="1"/>
  <c r="O468" i="1"/>
  <c r="Q468" i="1" s="1"/>
  <c r="O469" i="1"/>
  <c r="Q469" i="1" s="1"/>
  <c r="O470" i="1"/>
  <c r="Q470" i="1" s="1"/>
  <c r="O471" i="1"/>
  <c r="Q471" i="1" s="1"/>
  <c r="O472" i="1"/>
  <c r="Q472" i="1" s="1"/>
  <c r="O473" i="1"/>
  <c r="Q473" i="1" s="1"/>
  <c r="O474" i="1"/>
  <c r="Q474" i="1" s="1"/>
  <c r="O475" i="1"/>
  <c r="Q475" i="1" s="1"/>
  <c r="O476" i="1"/>
  <c r="Q476" i="1" s="1"/>
  <c r="O477" i="1"/>
  <c r="Q477" i="1" s="1"/>
  <c r="O478" i="1"/>
  <c r="Q478" i="1" s="1"/>
  <c r="O479" i="1"/>
  <c r="Q479" i="1" s="1"/>
  <c r="O480" i="1"/>
  <c r="Q480" i="1" s="1"/>
  <c r="O481" i="1"/>
  <c r="Q481" i="1" s="1"/>
  <c r="O482" i="1"/>
  <c r="Q482" i="1" s="1"/>
  <c r="O483" i="1"/>
  <c r="Q483" i="1" s="1"/>
  <c r="O484" i="1"/>
  <c r="Q484" i="1" s="1"/>
  <c r="O485" i="1"/>
  <c r="Q485" i="1" s="1"/>
  <c r="O486" i="1"/>
  <c r="Q486" i="1" s="1"/>
  <c r="O487" i="1"/>
  <c r="Q487" i="1" s="1"/>
  <c r="O488" i="1"/>
  <c r="Q488" i="1" s="1"/>
  <c r="O489" i="1"/>
  <c r="Q489" i="1" s="1"/>
  <c r="O490" i="1"/>
  <c r="Q490" i="1" s="1"/>
  <c r="O491" i="1"/>
  <c r="Q491" i="1" s="1"/>
  <c r="O492" i="1"/>
  <c r="Q492" i="1" s="1"/>
  <c r="O493" i="1"/>
  <c r="Q493" i="1" s="1"/>
  <c r="O494" i="1"/>
  <c r="Q494" i="1" s="1"/>
  <c r="O495" i="1"/>
  <c r="Q495" i="1" s="1"/>
  <c r="O496" i="1"/>
  <c r="Q496" i="1" s="1"/>
  <c r="O497" i="1"/>
  <c r="Q497" i="1" s="1"/>
  <c r="O498" i="1"/>
  <c r="Q498" i="1" s="1"/>
  <c r="O499" i="1"/>
  <c r="Q499" i="1" s="1"/>
  <c r="O500" i="1"/>
  <c r="Q500" i="1" s="1"/>
  <c r="O501" i="1"/>
  <c r="Q501" i="1" s="1"/>
  <c r="O502" i="1"/>
  <c r="Q502" i="1" s="1"/>
  <c r="O503" i="1"/>
  <c r="Q503" i="1" s="1"/>
  <c r="O504" i="1"/>
  <c r="Q504" i="1" s="1"/>
  <c r="O505" i="1"/>
  <c r="Q505" i="1" s="1"/>
  <c r="O506" i="1"/>
  <c r="O507" i="1"/>
  <c r="Q507" i="1" s="1"/>
  <c r="O508" i="1"/>
  <c r="Q508" i="1" s="1"/>
  <c r="O509" i="1"/>
  <c r="Q509" i="1" s="1"/>
  <c r="O510" i="1"/>
  <c r="Q510" i="1" s="1"/>
  <c r="O511" i="1"/>
  <c r="Q511" i="1" s="1"/>
  <c r="O512" i="1"/>
  <c r="Q512" i="1" s="1"/>
  <c r="O513" i="1"/>
  <c r="Q513" i="1" s="1"/>
  <c r="O514" i="1"/>
  <c r="Q514" i="1" s="1"/>
  <c r="O515" i="1"/>
  <c r="Q515" i="1" s="1"/>
  <c r="O516" i="1"/>
  <c r="Q516" i="1" s="1"/>
  <c r="O517" i="1"/>
  <c r="Q517" i="1" s="1"/>
  <c r="O518" i="1"/>
  <c r="Q518" i="1" s="1"/>
  <c r="O519" i="1"/>
  <c r="Q519" i="1" s="1"/>
  <c r="O520" i="1"/>
  <c r="Q520" i="1" s="1"/>
  <c r="O521" i="1"/>
  <c r="Q521" i="1" s="1"/>
  <c r="O522" i="1"/>
  <c r="Q522" i="1" s="1"/>
  <c r="O523" i="1"/>
  <c r="Q523" i="1" s="1"/>
  <c r="O524" i="1"/>
  <c r="O525" i="1"/>
  <c r="Q525" i="1" s="1"/>
  <c r="O526" i="1"/>
  <c r="Q526" i="1" s="1"/>
  <c r="O527" i="1"/>
  <c r="Q527" i="1" s="1"/>
  <c r="O528" i="1"/>
  <c r="Q528" i="1" s="1"/>
  <c r="O529" i="1"/>
  <c r="Q529" i="1" s="1"/>
  <c r="O530" i="1"/>
  <c r="Q530" i="1" s="1"/>
  <c r="O531" i="1"/>
  <c r="Q531" i="1" s="1"/>
  <c r="O532" i="1"/>
  <c r="Q532" i="1" s="1"/>
  <c r="O533" i="1"/>
  <c r="Q533" i="1" s="1"/>
  <c r="O534" i="1"/>
  <c r="Q534" i="1" s="1"/>
  <c r="O535" i="1"/>
  <c r="Q535" i="1" s="1"/>
  <c r="O536" i="1"/>
  <c r="Q536" i="1" s="1"/>
  <c r="O537" i="1"/>
  <c r="Q537" i="1" s="1"/>
  <c r="O538" i="1"/>
  <c r="Q538" i="1" s="1"/>
  <c r="O539" i="1"/>
  <c r="Q539" i="1" s="1"/>
  <c r="O540" i="1"/>
  <c r="Q540" i="1" s="1"/>
  <c r="O541" i="1"/>
  <c r="Q541" i="1" s="1"/>
  <c r="O542" i="1"/>
  <c r="O543" i="1"/>
  <c r="Q543" i="1" s="1"/>
  <c r="O544" i="1"/>
  <c r="Q544" i="1" s="1"/>
  <c r="O545" i="1"/>
  <c r="Q545" i="1" s="1"/>
  <c r="O546" i="1"/>
  <c r="Q546" i="1" s="1"/>
  <c r="O547" i="1"/>
  <c r="Q547" i="1" s="1"/>
  <c r="O548" i="1"/>
  <c r="Q548" i="1" s="1"/>
  <c r="O549" i="1"/>
  <c r="O550" i="1"/>
  <c r="Q550" i="1" s="1"/>
  <c r="O551" i="1"/>
  <c r="Q551" i="1" s="1"/>
  <c r="O552" i="1"/>
  <c r="Q552" i="1" s="1"/>
  <c r="O553" i="1"/>
  <c r="Q553" i="1" s="1"/>
  <c r="O554" i="1"/>
  <c r="Q554" i="1" s="1"/>
  <c r="O555" i="1"/>
  <c r="Q555" i="1" s="1"/>
  <c r="O556" i="1"/>
  <c r="Q556" i="1" s="1"/>
  <c r="O557" i="1"/>
  <c r="Q557" i="1" s="1"/>
  <c r="O558" i="1"/>
  <c r="Q558" i="1" s="1"/>
  <c r="O559" i="1"/>
  <c r="Q559" i="1" s="1"/>
  <c r="O560" i="1"/>
  <c r="Q560" i="1" s="1"/>
  <c r="O561" i="1"/>
  <c r="Q561" i="1" s="1"/>
  <c r="O562" i="1"/>
  <c r="Q562" i="1" s="1"/>
  <c r="O563" i="1"/>
  <c r="Q563" i="1" s="1"/>
  <c r="O564" i="1"/>
  <c r="Q564" i="1" s="1"/>
  <c r="O565" i="1"/>
  <c r="Q565" i="1" s="1"/>
  <c r="O566" i="1"/>
  <c r="Q566" i="1" s="1"/>
  <c r="O567" i="1"/>
  <c r="Q567" i="1" s="1"/>
  <c r="O568" i="1"/>
  <c r="Q568" i="1" s="1"/>
  <c r="O569" i="1"/>
  <c r="Q569" i="1" s="1"/>
  <c r="O570" i="1"/>
  <c r="Q570" i="1" s="1"/>
  <c r="O571" i="1"/>
  <c r="Q571" i="1" s="1"/>
  <c r="O572" i="1"/>
  <c r="O573" i="1"/>
  <c r="Q573" i="1" s="1"/>
  <c r="O574" i="1"/>
  <c r="Q574" i="1" s="1"/>
  <c r="O575" i="1"/>
  <c r="Q575" i="1" s="1"/>
  <c r="O576" i="1"/>
  <c r="Q576" i="1" s="1"/>
  <c r="O577" i="1"/>
  <c r="Q577" i="1" s="1"/>
  <c r="O578" i="1"/>
  <c r="O579" i="1"/>
  <c r="Q579" i="1" s="1"/>
  <c r="O580" i="1"/>
  <c r="Q580" i="1" s="1"/>
  <c r="O581" i="1"/>
  <c r="Q581" i="1" s="1"/>
  <c r="O582" i="1"/>
  <c r="Q582" i="1" s="1"/>
  <c r="O583" i="1"/>
  <c r="Q583" i="1" s="1"/>
  <c r="O584" i="1"/>
  <c r="Q584" i="1" s="1"/>
  <c r="O585" i="1"/>
  <c r="Q585" i="1" s="1"/>
  <c r="O586" i="1"/>
  <c r="Q586" i="1" s="1"/>
  <c r="O587" i="1"/>
  <c r="Q587" i="1" s="1"/>
  <c r="O588" i="1"/>
  <c r="Q588" i="1" s="1"/>
  <c r="O589" i="1"/>
  <c r="Q589" i="1" s="1"/>
  <c r="O590" i="1"/>
  <c r="Q590" i="1" s="1"/>
  <c r="O591" i="1"/>
  <c r="Q591" i="1" s="1"/>
  <c r="O592" i="1"/>
  <c r="Q592" i="1" s="1"/>
  <c r="O593" i="1"/>
  <c r="Q593" i="1" s="1"/>
  <c r="O594" i="1"/>
  <c r="Q594" i="1" s="1"/>
  <c r="O595" i="1"/>
  <c r="Q595" i="1" s="1"/>
  <c r="O596" i="1"/>
  <c r="Q596" i="1" s="1"/>
  <c r="O597" i="1"/>
  <c r="O598" i="1"/>
  <c r="Q598" i="1" s="1"/>
  <c r="O599" i="1"/>
  <c r="Q599" i="1" s="1"/>
  <c r="O600" i="1"/>
  <c r="Q600" i="1" s="1"/>
  <c r="O601" i="1"/>
  <c r="Q601" i="1" s="1"/>
  <c r="O602" i="1"/>
  <c r="O603" i="1"/>
  <c r="Q603" i="1" s="1"/>
  <c r="O604" i="1"/>
  <c r="Q604" i="1" s="1"/>
  <c r="O605" i="1"/>
  <c r="Q605" i="1" s="1"/>
  <c r="O606" i="1"/>
  <c r="Q606" i="1" s="1"/>
  <c r="O607" i="1"/>
  <c r="Q607" i="1" s="1"/>
  <c r="O608" i="1"/>
  <c r="Q608" i="1" s="1"/>
  <c r="O609" i="1"/>
  <c r="O610" i="1"/>
  <c r="Q610" i="1" s="1"/>
  <c r="O611" i="1"/>
  <c r="Q611" i="1" s="1"/>
  <c r="O612" i="1"/>
  <c r="Q612" i="1" s="1"/>
  <c r="O613" i="1"/>
  <c r="Q613" i="1" s="1"/>
  <c r="O614" i="1"/>
  <c r="Q614" i="1" s="1"/>
  <c r="O615" i="1"/>
  <c r="Q615" i="1" s="1"/>
  <c r="O616" i="1"/>
  <c r="Q616" i="1" s="1"/>
  <c r="O617" i="1"/>
  <c r="Q617" i="1" s="1"/>
  <c r="O618" i="1"/>
  <c r="Q618" i="1" s="1"/>
  <c r="O619" i="1"/>
  <c r="Q619" i="1" s="1"/>
  <c r="O620" i="1"/>
  <c r="Q620" i="1" s="1"/>
  <c r="O621" i="1"/>
  <c r="Q621" i="1" s="1"/>
  <c r="O622" i="1"/>
  <c r="Q622" i="1" s="1"/>
  <c r="O623" i="1"/>
  <c r="Q623" i="1" s="1"/>
  <c r="O624" i="1"/>
  <c r="Q624" i="1" s="1"/>
  <c r="O625" i="1"/>
  <c r="Q625" i="1" s="1"/>
  <c r="O626" i="1"/>
  <c r="O627" i="1"/>
  <c r="Q627" i="1" s="1"/>
  <c r="O628" i="1"/>
  <c r="Q628" i="1" s="1"/>
  <c r="O629" i="1"/>
  <c r="Q629" i="1" s="1"/>
  <c r="O630" i="1"/>
  <c r="Q630" i="1" s="1"/>
  <c r="O631" i="1"/>
  <c r="Q631" i="1" s="1"/>
  <c r="O632" i="1"/>
  <c r="Q632" i="1" s="1"/>
  <c r="O633" i="1"/>
  <c r="O634" i="1"/>
  <c r="Q634" i="1" s="1"/>
  <c r="O635" i="1"/>
  <c r="Q635" i="1" s="1"/>
  <c r="O636" i="1"/>
  <c r="Q636" i="1" s="1"/>
  <c r="O637" i="1"/>
  <c r="Q637" i="1" s="1"/>
  <c r="O638" i="1"/>
  <c r="Q638" i="1" s="1"/>
  <c r="O639" i="1"/>
  <c r="Q639" i="1" s="1"/>
  <c r="O640" i="1"/>
  <c r="Q640" i="1" s="1"/>
  <c r="O641" i="1"/>
  <c r="Q641" i="1" s="1"/>
  <c r="O642" i="1"/>
  <c r="O643" i="1"/>
  <c r="Q643" i="1" s="1"/>
  <c r="O644" i="1"/>
  <c r="Q644" i="1" s="1"/>
  <c r="O645" i="1"/>
  <c r="Q645" i="1" s="1"/>
  <c r="O646" i="1"/>
  <c r="Q646" i="1" s="1"/>
  <c r="O647" i="1"/>
  <c r="Q647" i="1" s="1"/>
  <c r="O648" i="1"/>
  <c r="Q648" i="1" s="1"/>
  <c r="O649" i="1"/>
  <c r="Q649" i="1" s="1"/>
  <c r="O650" i="1"/>
  <c r="Q650" i="1" s="1"/>
  <c r="O651" i="1"/>
  <c r="Q651" i="1" s="1"/>
  <c r="O652" i="1"/>
  <c r="Q652" i="1" s="1"/>
  <c r="O653" i="1"/>
  <c r="Q653" i="1" s="1"/>
  <c r="O654" i="1"/>
  <c r="Q654" i="1" s="1"/>
  <c r="O655" i="1"/>
  <c r="Q655" i="1" s="1"/>
  <c r="O656" i="1"/>
  <c r="Q656" i="1" s="1"/>
  <c r="O657" i="1"/>
  <c r="O658" i="1"/>
  <c r="O659" i="1"/>
  <c r="Q659" i="1" s="1"/>
  <c r="O660" i="1"/>
  <c r="Q660" i="1" s="1"/>
  <c r="O661" i="1"/>
  <c r="Q661" i="1" s="1"/>
  <c r="O662" i="1"/>
  <c r="Q662" i="1" s="1"/>
  <c r="O663" i="1"/>
  <c r="Q663" i="1" s="1"/>
  <c r="O664" i="1"/>
  <c r="Q664" i="1" s="1"/>
  <c r="O665" i="1"/>
  <c r="Q665" i="1" s="1"/>
  <c r="O666" i="1"/>
  <c r="Q666" i="1" s="1"/>
  <c r="O667" i="1"/>
  <c r="Q667" i="1" s="1"/>
  <c r="O668" i="1"/>
  <c r="Q668" i="1" s="1"/>
  <c r="O669" i="1"/>
  <c r="Q669" i="1" s="1"/>
  <c r="O670" i="1"/>
  <c r="Q670" i="1" s="1"/>
  <c r="O671" i="1"/>
  <c r="Q671" i="1" s="1"/>
  <c r="O672" i="1"/>
  <c r="Q672" i="1" s="1"/>
  <c r="O673" i="1"/>
  <c r="Q673" i="1" s="1"/>
  <c r="O674" i="1"/>
  <c r="Q674" i="1" s="1"/>
  <c r="O675" i="1"/>
  <c r="Q675" i="1" s="1"/>
  <c r="O676" i="1"/>
  <c r="Q676" i="1" s="1"/>
  <c r="O677" i="1"/>
  <c r="Q677" i="1" s="1"/>
  <c r="O678" i="1"/>
  <c r="Q678" i="1" s="1"/>
  <c r="O679" i="1"/>
  <c r="Q679" i="1" s="1"/>
  <c r="O680" i="1"/>
  <c r="Q680" i="1" s="1"/>
  <c r="O681" i="1"/>
  <c r="O682" i="1"/>
  <c r="Q682" i="1" s="1"/>
  <c r="O683" i="1"/>
  <c r="Q683" i="1" s="1"/>
  <c r="O684" i="1"/>
  <c r="Q684" i="1" s="1"/>
  <c r="O685" i="1"/>
  <c r="Q685" i="1" s="1"/>
  <c r="O686" i="1"/>
  <c r="O687" i="1"/>
  <c r="Q687" i="1" s="1"/>
  <c r="O688" i="1"/>
  <c r="O689" i="1"/>
  <c r="Q689" i="1" s="1"/>
  <c r="O690" i="1"/>
  <c r="Q690" i="1" s="1"/>
  <c r="O691" i="1"/>
  <c r="Q691" i="1" s="1"/>
  <c r="O692" i="1"/>
  <c r="O693" i="1"/>
  <c r="O694" i="1"/>
  <c r="Q694" i="1" s="1"/>
  <c r="O695" i="1"/>
  <c r="Q695" i="1" s="1"/>
  <c r="O696" i="1"/>
  <c r="Q696" i="1" s="1"/>
  <c r="O697" i="1"/>
  <c r="Q697" i="1" s="1"/>
  <c r="O698" i="1"/>
  <c r="Q698" i="1" s="1"/>
  <c r="O699" i="1"/>
  <c r="Q699" i="1" s="1"/>
  <c r="O700" i="1"/>
  <c r="Q700" i="1" s="1"/>
  <c r="O701" i="1"/>
  <c r="Q701" i="1" s="1"/>
  <c r="O702" i="1"/>
  <c r="Q702" i="1" s="1"/>
  <c r="O703" i="1"/>
  <c r="Q703" i="1" s="1"/>
  <c r="O704" i="1"/>
  <c r="Q704" i="1" s="1"/>
  <c r="O705" i="1"/>
  <c r="Q705" i="1" s="1"/>
  <c r="O706" i="1"/>
  <c r="Q706" i="1" s="1"/>
  <c r="O707" i="1"/>
  <c r="Q707" i="1" s="1"/>
  <c r="O708" i="1"/>
  <c r="Q708" i="1" s="1"/>
  <c r="O709" i="1"/>
  <c r="Q709" i="1" s="1"/>
  <c r="O710" i="1"/>
  <c r="Q710" i="1" s="1"/>
  <c r="O711" i="1"/>
  <c r="Q711" i="1" s="1"/>
  <c r="O712" i="1"/>
  <c r="Q712" i="1" s="1"/>
  <c r="O713" i="1"/>
  <c r="Q713" i="1" s="1"/>
  <c r="O714" i="1"/>
  <c r="Q714" i="1" s="1"/>
  <c r="O715" i="1"/>
  <c r="Q715" i="1" s="1"/>
  <c r="O716" i="1"/>
  <c r="Q716" i="1" s="1"/>
  <c r="O717" i="1"/>
  <c r="O718" i="1"/>
  <c r="Q718" i="1" s="1"/>
  <c r="O719" i="1"/>
  <c r="Q719" i="1" s="1"/>
  <c r="O720" i="1"/>
  <c r="Q720" i="1" s="1"/>
  <c r="O721" i="1"/>
  <c r="Q721" i="1" s="1"/>
  <c r="O722" i="1"/>
  <c r="Q722" i="1" s="1"/>
  <c r="O723" i="1"/>
  <c r="Q723" i="1" s="1"/>
  <c r="O724" i="1"/>
  <c r="Q724" i="1" s="1"/>
  <c r="O725" i="1"/>
  <c r="Q725" i="1" s="1"/>
  <c r="O726" i="1"/>
  <c r="Q726" i="1" s="1"/>
  <c r="O727" i="1"/>
  <c r="Q727" i="1" s="1"/>
  <c r="O728" i="1"/>
  <c r="Q728" i="1" s="1"/>
  <c r="O729" i="1"/>
  <c r="Q729" i="1" s="1"/>
  <c r="O730" i="1"/>
  <c r="Q730" i="1" s="1"/>
  <c r="O731" i="1"/>
  <c r="Q731" i="1" s="1"/>
  <c r="O732" i="1"/>
  <c r="Q732" i="1" s="1"/>
  <c r="O733" i="1"/>
  <c r="Q733" i="1" s="1"/>
  <c r="O734" i="1"/>
  <c r="Q734" i="1" s="1"/>
  <c r="O735" i="1"/>
  <c r="Q735" i="1" s="1"/>
  <c r="O736" i="1"/>
  <c r="Q736" i="1" s="1"/>
  <c r="O737" i="1"/>
  <c r="Q737" i="1" s="1"/>
  <c r="O738" i="1"/>
  <c r="Q738" i="1" s="1"/>
  <c r="O739" i="1"/>
  <c r="Q739" i="1" s="1"/>
  <c r="O740" i="1"/>
  <c r="Q740" i="1" s="1"/>
  <c r="O741" i="1"/>
  <c r="Q741" i="1" s="1"/>
  <c r="O742" i="1"/>
  <c r="Q742" i="1" s="1"/>
  <c r="O743" i="1"/>
  <c r="Q743" i="1" s="1"/>
  <c r="O744" i="1"/>
  <c r="Q744" i="1" s="1"/>
  <c r="O745" i="1"/>
  <c r="Q745" i="1" s="1"/>
  <c r="O746" i="1"/>
  <c r="Q746" i="1" s="1"/>
  <c r="O747" i="1"/>
  <c r="Q747" i="1" s="1"/>
  <c r="O748" i="1"/>
  <c r="Q748" i="1" s="1"/>
  <c r="O749" i="1"/>
  <c r="Q749" i="1" s="1"/>
  <c r="O750" i="1"/>
  <c r="Q750" i="1" s="1"/>
  <c r="O751" i="1"/>
  <c r="Q751" i="1" s="1"/>
  <c r="O752" i="1"/>
  <c r="Q752" i="1" s="1"/>
  <c r="O753" i="1"/>
  <c r="O754" i="1"/>
  <c r="Q754" i="1" s="1"/>
  <c r="O755" i="1"/>
  <c r="Q755" i="1" s="1"/>
  <c r="O756" i="1"/>
  <c r="Q756" i="1" s="1"/>
  <c r="O757" i="1"/>
  <c r="Q757" i="1" s="1"/>
  <c r="O758" i="1"/>
  <c r="Q758" i="1" s="1"/>
  <c r="O759" i="1"/>
  <c r="O760" i="1"/>
  <c r="Q760" i="1" s="1"/>
  <c r="O761" i="1"/>
  <c r="Q761" i="1" s="1"/>
  <c r="O762" i="1"/>
  <c r="Q762" i="1" s="1"/>
  <c r="O763" i="1"/>
  <c r="Q763" i="1" s="1"/>
  <c r="O764" i="1"/>
  <c r="Q764" i="1" s="1"/>
  <c r="O765" i="1"/>
  <c r="Q765" i="1" s="1"/>
  <c r="O766" i="1"/>
  <c r="Q766" i="1" s="1"/>
  <c r="O767" i="1"/>
  <c r="Q767" i="1" s="1"/>
  <c r="O768" i="1"/>
  <c r="Q768" i="1" s="1"/>
  <c r="O769" i="1"/>
  <c r="Q769" i="1" s="1"/>
  <c r="O770" i="1"/>
  <c r="Q770" i="1" s="1"/>
  <c r="O771" i="1"/>
  <c r="Q771" i="1" s="1"/>
  <c r="O772" i="1"/>
  <c r="Q772" i="1" s="1"/>
  <c r="O773" i="1"/>
  <c r="Q773" i="1" s="1"/>
  <c r="O774" i="1"/>
  <c r="Q774" i="1" s="1"/>
  <c r="O775" i="1"/>
  <c r="Q775" i="1" s="1"/>
  <c r="O776" i="1"/>
  <c r="Q776" i="1" s="1"/>
  <c r="O777" i="1"/>
  <c r="Q777" i="1" s="1"/>
  <c r="O778" i="1"/>
  <c r="Q778" i="1" s="1"/>
  <c r="O779" i="1"/>
  <c r="Q779" i="1" s="1"/>
  <c r="O780" i="1"/>
  <c r="Q780" i="1" s="1"/>
  <c r="O781" i="1"/>
  <c r="Q781" i="1" s="1"/>
  <c r="O782" i="1"/>
  <c r="Q782" i="1" s="1"/>
  <c r="O783" i="1"/>
  <c r="Q783" i="1" s="1"/>
  <c r="O784" i="1"/>
  <c r="Q784" i="1" s="1"/>
  <c r="O785" i="1"/>
  <c r="Q785" i="1" s="1"/>
  <c r="O786" i="1"/>
  <c r="O787" i="1"/>
  <c r="Q787" i="1" s="1"/>
  <c r="O788" i="1"/>
  <c r="Q788" i="1" s="1"/>
  <c r="O789" i="1"/>
  <c r="Q789" i="1" s="1"/>
  <c r="O790" i="1"/>
  <c r="Q790" i="1" s="1"/>
  <c r="O791" i="1"/>
  <c r="Q791" i="1" s="1"/>
  <c r="O792" i="1"/>
  <c r="Q792" i="1" s="1"/>
  <c r="O793" i="1"/>
  <c r="Q793" i="1" s="1"/>
  <c r="O794" i="1"/>
  <c r="Q794" i="1" s="1"/>
  <c r="O795" i="1"/>
  <c r="Q795" i="1" s="1"/>
  <c r="O796" i="1"/>
  <c r="Q796" i="1" s="1"/>
  <c r="O797" i="1"/>
  <c r="Q797" i="1" s="1"/>
  <c r="O798" i="1"/>
  <c r="Q798" i="1" s="1"/>
  <c r="O799" i="1"/>
  <c r="Q799" i="1" s="1"/>
  <c r="O800" i="1"/>
  <c r="Q800" i="1" s="1"/>
  <c r="O801" i="1"/>
  <c r="Q801" i="1" s="1"/>
  <c r="O802" i="1"/>
  <c r="Q802" i="1" s="1"/>
  <c r="O803" i="1"/>
  <c r="Q803" i="1" s="1"/>
  <c r="O804" i="1"/>
  <c r="Q804" i="1" s="1"/>
  <c r="O805" i="1"/>
  <c r="Q805" i="1" s="1"/>
  <c r="O806" i="1"/>
  <c r="Q806" i="1" s="1"/>
  <c r="O807" i="1"/>
  <c r="Q807" i="1" s="1"/>
  <c r="O808" i="1"/>
  <c r="Q808" i="1" s="1"/>
  <c r="O809" i="1"/>
  <c r="Q809" i="1" s="1"/>
  <c r="O810" i="1"/>
  <c r="Q810" i="1" s="1"/>
  <c r="O811" i="1"/>
  <c r="Q811" i="1" s="1"/>
  <c r="O812" i="1"/>
  <c r="Q812" i="1" s="1"/>
  <c r="O813" i="1"/>
  <c r="O814" i="1"/>
  <c r="Q814" i="1" s="1"/>
  <c r="O815" i="1"/>
  <c r="Q815" i="1" s="1"/>
  <c r="O816" i="1"/>
  <c r="Q816" i="1" s="1"/>
  <c r="O817" i="1"/>
  <c r="Q817" i="1" s="1"/>
  <c r="O818" i="1"/>
  <c r="Q818" i="1" s="1"/>
  <c r="O819" i="1"/>
  <c r="Q819" i="1" s="1"/>
  <c r="O820" i="1"/>
  <c r="Q820" i="1" s="1"/>
  <c r="O821" i="1"/>
  <c r="Q821" i="1" s="1"/>
  <c r="O822" i="1"/>
  <c r="Q822" i="1" s="1"/>
  <c r="O823" i="1"/>
  <c r="Q823" i="1" s="1"/>
  <c r="O824" i="1"/>
  <c r="O825" i="1"/>
  <c r="Q825" i="1" s="1"/>
  <c r="O826" i="1"/>
  <c r="Q826" i="1" s="1"/>
  <c r="O827" i="1"/>
  <c r="Q827" i="1" s="1"/>
  <c r="O828" i="1"/>
  <c r="Q828" i="1" s="1"/>
  <c r="O829" i="1"/>
  <c r="Q829" i="1" s="1"/>
  <c r="O830" i="1"/>
  <c r="Q830" i="1" s="1"/>
  <c r="O831" i="1"/>
  <c r="Q831" i="1" s="1"/>
  <c r="O832" i="1"/>
  <c r="Q832" i="1" s="1"/>
  <c r="O833" i="1"/>
  <c r="Q833" i="1" s="1"/>
  <c r="O834" i="1"/>
  <c r="Q834" i="1" s="1"/>
  <c r="O835" i="1"/>
  <c r="Q835" i="1" s="1"/>
  <c r="O836" i="1"/>
  <c r="O837" i="1"/>
  <c r="Q837" i="1" s="1"/>
  <c r="O838" i="1"/>
  <c r="Q838" i="1" s="1"/>
  <c r="O839" i="1"/>
  <c r="Q839" i="1" s="1"/>
  <c r="O840" i="1"/>
  <c r="Q840" i="1" s="1"/>
  <c r="O841" i="1"/>
  <c r="Q841" i="1" s="1"/>
  <c r="O842" i="1"/>
  <c r="Q842" i="1" s="1"/>
  <c r="O843" i="1"/>
  <c r="Q843" i="1" s="1"/>
  <c r="O844" i="1"/>
  <c r="Q844" i="1" s="1"/>
  <c r="O845" i="1"/>
  <c r="Q845" i="1" s="1"/>
  <c r="O846" i="1"/>
  <c r="Q846" i="1" s="1"/>
  <c r="O847" i="1"/>
  <c r="Q847" i="1" s="1"/>
  <c r="O848" i="1"/>
  <c r="Q848" i="1" s="1"/>
  <c r="O849" i="1"/>
  <c r="Q849" i="1" s="1"/>
  <c r="O850" i="1"/>
  <c r="Q850" i="1" s="1"/>
  <c r="O851" i="1"/>
  <c r="Q851" i="1" s="1"/>
  <c r="O852" i="1"/>
  <c r="Q852" i="1" s="1"/>
  <c r="O853" i="1"/>
  <c r="Q853" i="1" s="1"/>
  <c r="O854" i="1"/>
  <c r="O855" i="1"/>
  <c r="Q855" i="1" s="1"/>
  <c r="O856" i="1"/>
  <c r="Q856" i="1" s="1"/>
  <c r="O857" i="1"/>
  <c r="Q857" i="1" s="1"/>
  <c r="O858" i="1"/>
  <c r="Q858" i="1" s="1"/>
  <c r="O859" i="1"/>
  <c r="Q859" i="1" s="1"/>
  <c r="O860" i="1"/>
  <c r="O861" i="1"/>
  <c r="Q861" i="1" s="1"/>
  <c r="O862" i="1"/>
  <c r="Q862" i="1" s="1"/>
  <c r="O863" i="1"/>
  <c r="Q863" i="1" s="1"/>
  <c r="O864" i="1"/>
  <c r="Q864" i="1" s="1"/>
  <c r="O865" i="1"/>
  <c r="Q865" i="1" s="1"/>
  <c r="O866" i="1"/>
  <c r="Q866" i="1" s="1"/>
  <c r="O867" i="1"/>
  <c r="Q867" i="1" s="1"/>
  <c r="O868" i="1"/>
  <c r="Q868" i="1" s="1"/>
  <c r="O869" i="1"/>
  <c r="Q869" i="1" s="1"/>
  <c r="O870" i="1"/>
  <c r="Q870" i="1" s="1"/>
  <c r="O871" i="1"/>
  <c r="Q871" i="1" s="1"/>
  <c r="O872" i="1"/>
  <c r="Q872" i="1" s="1"/>
  <c r="O873" i="1"/>
  <c r="Q873" i="1" s="1"/>
  <c r="O874" i="1"/>
  <c r="Q874" i="1" s="1"/>
  <c r="O875" i="1"/>
  <c r="Q875" i="1" s="1"/>
  <c r="O876" i="1"/>
  <c r="Q876" i="1" s="1"/>
  <c r="O877" i="1"/>
  <c r="Q877" i="1" s="1"/>
  <c r="O878" i="1"/>
  <c r="Q878" i="1" s="1"/>
  <c r="O879" i="1"/>
  <c r="Q879" i="1" s="1"/>
  <c r="O880" i="1"/>
  <c r="Q880" i="1" s="1"/>
  <c r="O881" i="1"/>
  <c r="Q881" i="1" s="1"/>
  <c r="O882" i="1"/>
  <c r="Q882" i="1" s="1"/>
  <c r="O883" i="1"/>
  <c r="Q883" i="1" s="1"/>
  <c r="O884" i="1"/>
  <c r="Q884" i="1" s="1"/>
  <c r="O885" i="1"/>
  <c r="Q885" i="1" s="1"/>
  <c r="O886" i="1"/>
  <c r="Q886" i="1" s="1"/>
  <c r="O887" i="1"/>
  <c r="Q887" i="1" s="1"/>
  <c r="O888" i="1"/>
  <c r="Q888" i="1" s="1"/>
  <c r="O889" i="1"/>
  <c r="Q889" i="1" s="1"/>
  <c r="O890" i="1"/>
  <c r="Q890" i="1" s="1"/>
  <c r="O891" i="1"/>
  <c r="Q891" i="1" s="1"/>
  <c r="O892" i="1"/>
  <c r="Q892" i="1" s="1"/>
  <c r="O893" i="1"/>
  <c r="Q893" i="1" s="1"/>
  <c r="O894" i="1"/>
  <c r="Q894" i="1" s="1"/>
  <c r="O895" i="1"/>
  <c r="Q895" i="1" s="1"/>
  <c r="O896" i="1"/>
  <c r="Q896" i="1" s="1"/>
  <c r="O897" i="1"/>
  <c r="Q897" i="1" s="1"/>
  <c r="O898" i="1"/>
  <c r="Q898" i="1" s="1"/>
  <c r="O899" i="1"/>
  <c r="Q899" i="1" s="1"/>
  <c r="O900" i="1"/>
  <c r="Q900" i="1" s="1"/>
  <c r="O901" i="1"/>
  <c r="Q901" i="1" s="1"/>
  <c r="O902" i="1"/>
  <c r="Q902" i="1" s="1"/>
  <c r="O903" i="1"/>
  <c r="Q903" i="1" s="1"/>
  <c r="O904" i="1"/>
  <c r="Q904" i="1" s="1"/>
  <c r="O905" i="1"/>
  <c r="Q905" i="1" s="1"/>
  <c r="O906" i="1"/>
  <c r="Q906" i="1" s="1"/>
  <c r="O907" i="1"/>
  <c r="Q907" i="1" s="1"/>
  <c r="O908" i="1"/>
  <c r="O909" i="1"/>
  <c r="Q909" i="1" s="1"/>
  <c r="O910" i="1"/>
  <c r="O911" i="1"/>
  <c r="Q911" i="1" s="1"/>
  <c r="O912" i="1"/>
  <c r="Q912" i="1" s="1"/>
  <c r="O913" i="1"/>
  <c r="Q913" i="1" s="1"/>
  <c r="O914" i="1"/>
  <c r="Q914" i="1" s="1"/>
  <c r="O915" i="1"/>
  <c r="Q915" i="1" s="1"/>
  <c r="O916" i="1"/>
  <c r="Q916" i="1" s="1"/>
  <c r="O917" i="1"/>
  <c r="Q917" i="1" s="1"/>
  <c r="O918" i="1"/>
  <c r="Q918" i="1" s="1"/>
  <c r="O919" i="1"/>
  <c r="Q919" i="1" s="1"/>
  <c r="O920" i="1"/>
  <c r="Q920" i="1" s="1"/>
  <c r="O921" i="1"/>
  <c r="Q921" i="1" s="1"/>
  <c r="O922" i="1"/>
  <c r="Q922" i="1" s="1"/>
  <c r="O923" i="1"/>
  <c r="Q923" i="1" s="1"/>
  <c r="O924" i="1"/>
  <c r="Q924" i="1" s="1"/>
  <c r="O925" i="1"/>
  <c r="Q925" i="1" s="1"/>
  <c r="O926" i="1"/>
  <c r="Q926" i="1" s="1"/>
  <c r="O927" i="1"/>
  <c r="Q927" i="1" s="1"/>
  <c r="O928" i="1"/>
  <c r="Q928" i="1" s="1"/>
  <c r="O929" i="1"/>
  <c r="Q929" i="1" s="1"/>
  <c r="O930" i="1"/>
  <c r="Q930" i="1" s="1"/>
  <c r="O931" i="1"/>
  <c r="Q931" i="1" s="1"/>
  <c r="O932" i="1"/>
  <c r="Q932" i="1" s="1"/>
  <c r="O933" i="1"/>
  <c r="Q933" i="1" s="1"/>
  <c r="O934" i="1"/>
  <c r="Q934" i="1" s="1"/>
  <c r="O935" i="1"/>
  <c r="Q935" i="1" s="1"/>
  <c r="O936" i="1"/>
  <c r="Q936" i="1" s="1"/>
  <c r="O937" i="1"/>
  <c r="Q937" i="1" s="1"/>
  <c r="O938" i="1"/>
  <c r="Q938" i="1" s="1"/>
  <c r="O939" i="1"/>
  <c r="Q939" i="1" s="1"/>
  <c r="O940" i="1"/>
  <c r="Q940" i="1" s="1"/>
  <c r="O941" i="1"/>
  <c r="Q941" i="1" s="1"/>
  <c r="O942" i="1"/>
  <c r="Q942" i="1" s="1"/>
  <c r="O943" i="1"/>
  <c r="Q943" i="1" s="1"/>
  <c r="O944" i="1"/>
  <c r="O945" i="1"/>
  <c r="O946" i="1"/>
  <c r="Q946" i="1" s="1"/>
  <c r="O947" i="1"/>
  <c r="Q947" i="1" s="1"/>
  <c r="O948" i="1"/>
  <c r="Q948" i="1" s="1"/>
  <c r="O949" i="1"/>
  <c r="Q949" i="1" s="1"/>
  <c r="O950" i="1"/>
  <c r="O951" i="1"/>
  <c r="Q951" i="1" s="1"/>
  <c r="O952" i="1"/>
  <c r="Q952" i="1" s="1"/>
  <c r="O953" i="1"/>
  <c r="Q953" i="1" s="1"/>
  <c r="O954" i="1"/>
  <c r="Q954" i="1" s="1"/>
  <c r="O955" i="1"/>
  <c r="Q955" i="1" s="1"/>
  <c r="O956" i="1"/>
  <c r="O957" i="1"/>
  <c r="Q957" i="1" s="1"/>
  <c r="O958" i="1"/>
  <c r="Q958" i="1" s="1"/>
  <c r="O959" i="1"/>
  <c r="Q959" i="1" s="1"/>
  <c r="O960" i="1"/>
  <c r="Q960" i="1" s="1"/>
  <c r="O961" i="1"/>
  <c r="Q961" i="1" s="1"/>
  <c r="O962" i="1"/>
  <c r="Q962" i="1" s="1"/>
  <c r="O963" i="1"/>
  <c r="Q963" i="1" s="1"/>
  <c r="O964" i="1"/>
  <c r="Q964" i="1" s="1"/>
  <c r="O965" i="1"/>
  <c r="Q965" i="1" s="1"/>
  <c r="O966" i="1"/>
  <c r="Q966" i="1" s="1"/>
  <c r="O967" i="1"/>
  <c r="Q967" i="1" s="1"/>
  <c r="O968" i="1"/>
  <c r="Q968" i="1" s="1"/>
  <c r="O969" i="1"/>
  <c r="Q969" i="1" s="1"/>
  <c r="O970" i="1"/>
  <c r="Q970" i="1" s="1"/>
  <c r="O971" i="1"/>
  <c r="Q971" i="1" s="1"/>
  <c r="O972" i="1"/>
  <c r="Q972" i="1" s="1"/>
  <c r="O973" i="1"/>
  <c r="Q973" i="1" s="1"/>
  <c r="O974" i="1"/>
  <c r="Q974" i="1" s="1"/>
  <c r="O975" i="1"/>
  <c r="Q975" i="1" s="1"/>
  <c r="O976" i="1"/>
  <c r="Q976" i="1" s="1"/>
  <c r="O977" i="1"/>
  <c r="Q977" i="1" s="1"/>
  <c r="O978" i="1"/>
  <c r="Q978" i="1" s="1"/>
  <c r="O979" i="1"/>
  <c r="Q979" i="1" s="1"/>
  <c r="O980" i="1"/>
  <c r="Q980" i="1" s="1"/>
  <c r="O981" i="1"/>
  <c r="O982" i="1"/>
  <c r="Q982" i="1" s="1"/>
  <c r="O983" i="1"/>
  <c r="Q983" i="1" s="1"/>
  <c r="O984" i="1"/>
  <c r="Q984" i="1" s="1"/>
  <c r="O985" i="1"/>
  <c r="Q985" i="1" s="1"/>
  <c r="O986" i="1"/>
  <c r="Q986" i="1" s="1"/>
  <c r="O987" i="1"/>
  <c r="Q987" i="1" s="1"/>
  <c r="O988" i="1"/>
  <c r="Q988" i="1" s="1"/>
  <c r="O989" i="1"/>
  <c r="Q989" i="1" s="1"/>
  <c r="O990" i="1"/>
  <c r="Q990" i="1" s="1"/>
  <c r="O991" i="1"/>
  <c r="Q991" i="1" s="1"/>
  <c r="O992" i="1"/>
  <c r="Q992" i="1" s="1"/>
  <c r="O993" i="1"/>
  <c r="Q993" i="1" s="1"/>
  <c r="O994" i="1"/>
  <c r="Q994" i="1" s="1"/>
  <c r="O995" i="1"/>
  <c r="Q995" i="1" s="1"/>
  <c r="O996" i="1"/>
  <c r="Q996" i="1" s="1"/>
  <c r="O997" i="1"/>
  <c r="Q997" i="1" s="1"/>
  <c r="O998" i="1"/>
  <c r="Q998" i="1" s="1"/>
  <c r="O999" i="1"/>
  <c r="Q999" i="1" s="1"/>
  <c r="O1000" i="1"/>
  <c r="Q1000" i="1" s="1"/>
  <c r="O1001" i="1"/>
  <c r="Q1001" i="1" s="1"/>
  <c r="O1002" i="1"/>
  <c r="Q1002" i="1" s="1"/>
  <c r="O1003" i="1"/>
  <c r="Q1003" i="1" s="1"/>
  <c r="O1004" i="1"/>
  <c r="Q1004" i="1" s="1"/>
  <c r="O1005" i="1"/>
  <c r="Q1005" i="1" s="1"/>
  <c r="O1006" i="1"/>
  <c r="Q1006" i="1" s="1"/>
  <c r="O1007" i="1"/>
  <c r="Q1007" i="1" s="1"/>
  <c r="O1008" i="1"/>
  <c r="Q1008" i="1" s="1"/>
  <c r="O1009" i="1"/>
  <c r="Q1009" i="1" s="1"/>
  <c r="O1010" i="1"/>
  <c r="Q1010" i="1" s="1"/>
  <c r="O1011" i="1"/>
  <c r="Q1011" i="1" s="1"/>
  <c r="O1012" i="1"/>
  <c r="Q1012" i="1" s="1"/>
  <c r="O1013" i="1"/>
  <c r="Q1013" i="1" s="1"/>
  <c r="O1014" i="1"/>
  <c r="Q1014" i="1" s="1"/>
  <c r="O1015" i="1"/>
  <c r="Q1015" i="1" s="1"/>
  <c r="O1016" i="1"/>
  <c r="Q1016" i="1" s="1"/>
  <c r="O1017" i="1"/>
  <c r="Q1017" i="1" s="1"/>
  <c r="O1018" i="1"/>
  <c r="O1019" i="1"/>
  <c r="Q1019" i="1" s="1"/>
  <c r="O1020" i="1"/>
  <c r="Q1020" i="1" s="1"/>
  <c r="O1021" i="1"/>
  <c r="Q1021" i="1" s="1"/>
  <c r="O1022" i="1"/>
  <c r="O1023" i="1"/>
  <c r="Q1023" i="1" s="1"/>
  <c r="O1024" i="1"/>
  <c r="Q1024" i="1" s="1"/>
  <c r="O1025" i="1"/>
  <c r="Q1025" i="1" s="1"/>
  <c r="O1026" i="1"/>
  <c r="Q1026" i="1" s="1"/>
  <c r="O1027" i="1"/>
  <c r="Q1027" i="1" s="1"/>
  <c r="O1028" i="1"/>
  <c r="Q1028" i="1" s="1"/>
  <c r="O1029" i="1"/>
  <c r="Q1029" i="1" s="1"/>
  <c r="O1030" i="1"/>
  <c r="Q1030" i="1" s="1"/>
  <c r="O1031" i="1"/>
  <c r="Q1031" i="1" s="1"/>
  <c r="O1032" i="1"/>
  <c r="Q1032" i="1" s="1"/>
  <c r="O1033" i="1"/>
  <c r="Q1033" i="1" s="1"/>
  <c r="O1034" i="1"/>
  <c r="Q1034" i="1" s="1"/>
  <c r="O1035" i="1"/>
  <c r="Q1035" i="1" s="1"/>
  <c r="O1036" i="1"/>
  <c r="Q1036" i="1" s="1"/>
  <c r="O1037" i="1"/>
  <c r="Q1037" i="1" s="1"/>
  <c r="O1038" i="1"/>
  <c r="Q1038" i="1" s="1"/>
  <c r="O1039" i="1"/>
  <c r="Q1039" i="1" s="1"/>
  <c r="O1040" i="1"/>
  <c r="Q1040" i="1" s="1"/>
  <c r="O1041" i="1"/>
  <c r="Q1041" i="1" s="1"/>
  <c r="O1042" i="1"/>
  <c r="Q1042" i="1" s="1"/>
  <c r="O1043" i="1"/>
  <c r="Q1043" i="1" s="1"/>
  <c r="O1044" i="1"/>
  <c r="Q1044" i="1" s="1"/>
  <c r="O1045" i="1"/>
  <c r="Q1045" i="1" s="1"/>
  <c r="O1046" i="1"/>
  <c r="Q1046" i="1" s="1"/>
  <c r="O1047" i="1"/>
  <c r="Q1047" i="1" s="1"/>
  <c r="O1048" i="1"/>
  <c r="Q1048" i="1" s="1"/>
  <c r="O1049" i="1"/>
  <c r="Q1049" i="1" s="1"/>
  <c r="O1050" i="1"/>
  <c r="Q1050" i="1" s="1"/>
  <c r="O1051" i="1"/>
  <c r="Q1051" i="1" s="1"/>
  <c r="O1052" i="1"/>
  <c r="Q1052" i="1" s="1"/>
  <c r="O1053" i="1"/>
  <c r="O1054" i="1"/>
  <c r="Q1054" i="1" s="1"/>
  <c r="O1055" i="1"/>
  <c r="Q1055" i="1" s="1"/>
  <c r="O1056" i="1"/>
  <c r="Q1056" i="1" s="1"/>
  <c r="O1057" i="1"/>
  <c r="Q1057" i="1" s="1"/>
  <c r="O1058" i="1"/>
  <c r="Q1058" i="1" s="1"/>
  <c r="O1059" i="1"/>
  <c r="Q1059" i="1" s="1"/>
  <c r="O1060" i="1"/>
  <c r="Q1060" i="1" s="1"/>
  <c r="O1061" i="1"/>
  <c r="Q1061" i="1" s="1"/>
  <c r="O1062" i="1"/>
  <c r="Q1062" i="1" s="1"/>
  <c r="O1063" i="1"/>
  <c r="Q1063" i="1" s="1"/>
  <c r="O1064" i="1"/>
  <c r="Q1064" i="1" s="1"/>
  <c r="O1065" i="1"/>
  <c r="O1066" i="1"/>
  <c r="Q1066" i="1" s="1"/>
  <c r="O1067" i="1"/>
  <c r="Q1067" i="1" s="1"/>
  <c r="O1068" i="1"/>
  <c r="Q1068" i="1" s="1"/>
  <c r="O1069" i="1"/>
  <c r="Q1069" i="1" s="1"/>
  <c r="O1070" i="1"/>
  <c r="Q1070" i="1" s="1"/>
  <c r="O1071" i="1"/>
  <c r="Q1071" i="1" s="1"/>
  <c r="O1072" i="1"/>
  <c r="Q1072" i="1" s="1"/>
  <c r="O1073" i="1"/>
  <c r="Q1073" i="1" s="1"/>
  <c r="O1074" i="1"/>
  <c r="Q1074" i="1" s="1"/>
  <c r="O1075" i="1"/>
  <c r="Q1075" i="1" s="1"/>
  <c r="O1076" i="1"/>
  <c r="Q1076" i="1" s="1"/>
  <c r="O1077" i="1"/>
  <c r="Q1077" i="1" s="1"/>
  <c r="O1078" i="1"/>
  <c r="Q1078" i="1" s="1"/>
  <c r="O1079" i="1"/>
  <c r="Q1079" i="1" s="1"/>
  <c r="O1080" i="1"/>
  <c r="Q1080" i="1" s="1"/>
  <c r="O1081" i="1"/>
  <c r="Q1081" i="1" s="1"/>
  <c r="O1082" i="1"/>
  <c r="Q1082" i="1" s="1"/>
  <c r="O1083" i="1"/>
  <c r="Q1083" i="1" s="1"/>
  <c r="O1084" i="1"/>
  <c r="Q1084" i="1" s="1"/>
  <c r="O1085" i="1"/>
  <c r="Q1085" i="1" s="1"/>
  <c r="O1086" i="1"/>
  <c r="Q1086" i="1" s="1"/>
  <c r="O1087" i="1"/>
  <c r="Q1087" i="1" s="1"/>
  <c r="O1088" i="1"/>
  <c r="O1089" i="1"/>
  <c r="O1090" i="1"/>
  <c r="Q1090" i="1" s="1"/>
  <c r="O1091" i="1"/>
  <c r="Q1091" i="1" s="1"/>
  <c r="O1092" i="1"/>
  <c r="Q1092" i="1" s="1"/>
  <c r="O1093" i="1"/>
  <c r="Q1093" i="1" s="1"/>
  <c r="O1094" i="1"/>
  <c r="Q1094" i="1" s="1"/>
  <c r="O1095" i="1"/>
  <c r="Q1095" i="1" s="1"/>
  <c r="O1096" i="1"/>
  <c r="Q1096" i="1" s="1"/>
  <c r="O1097" i="1"/>
  <c r="Q1097" i="1" s="1"/>
  <c r="O1098" i="1"/>
  <c r="Q1098" i="1" s="1"/>
  <c r="O1099" i="1"/>
  <c r="Q1099" i="1" s="1"/>
  <c r="O1100" i="1"/>
  <c r="Q1100" i="1" s="1"/>
  <c r="O1101" i="1"/>
  <c r="Q1101" i="1" s="1"/>
  <c r="O1102" i="1"/>
  <c r="O1103" i="1"/>
  <c r="Q1103" i="1" s="1"/>
  <c r="O1104" i="1"/>
  <c r="Q1104" i="1" s="1"/>
  <c r="O1105" i="1"/>
  <c r="Q1105" i="1" s="1"/>
  <c r="O1106" i="1"/>
  <c r="Q1106" i="1" s="1"/>
  <c r="O1107" i="1"/>
  <c r="Q1107" i="1" s="1"/>
  <c r="O1108" i="1"/>
  <c r="Q1108" i="1" s="1"/>
  <c r="O1109" i="1"/>
  <c r="Q1109" i="1" s="1"/>
  <c r="O1110" i="1"/>
  <c r="Q1110" i="1" s="1"/>
  <c r="O1111" i="1"/>
  <c r="Q1111" i="1" s="1"/>
  <c r="O1112" i="1"/>
  <c r="Q1112" i="1" s="1"/>
  <c r="O1113" i="1"/>
  <c r="Q1113" i="1" s="1"/>
  <c r="O1114" i="1"/>
  <c r="Q1114" i="1" s="1"/>
  <c r="O1115" i="1"/>
  <c r="Q1115" i="1" s="1"/>
  <c r="O1116" i="1"/>
  <c r="Q1116" i="1" s="1"/>
  <c r="O1117" i="1"/>
  <c r="Q1117" i="1" s="1"/>
  <c r="O1118" i="1"/>
  <c r="Q1118" i="1" s="1"/>
  <c r="O1119" i="1"/>
  <c r="Q1119" i="1" s="1"/>
  <c r="O1120" i="1"/>
  <c r="Q1120" i="1" s="1"/>
  <c r="O1121" i="1"/>
  <c r="Q1121" i="1" s="1"/>
  <c r="O1122" i="1"/>
  <c r="Q1122" i="1" s="1"/>
  <c r="O1123" i="1"/>
  <c r="Q1123" i="1" s="1"/>
  <c r="O1124" i="1"/>
  <c r="Q1124" i="1" s="1"/>
  <c r="O1125" i="1"/>
  <c r="Q1125" i="1" s="1"/>
  <c r="O1126" i="1"/>
  <c r="Q1126" i="1" s="1"/>
  <c r="O1127" i="1"/>
  <c r="Q1127" i="1" s="1"/>
  <c r="O1128" i="1"/>
  <c r="Q1128" i="1" s="1"/>
  <c r="O1129" i="1"/>
  <c r="Q1129" i="1" s="1"/>
  <c r="O1130" i="1"/>
  <c r="O1131" i="1"/>
  <c r="Q1131" i="1" s="1"/>
  <c r="O1132" i="1"/>
  <c r="Q1132" i="1" s="1"/>
  <c r="O1133" i="1"/>
  <c r="Q1133" i="1" s="1"/>
  <c r="O1134" i="1"/>
  <c r="Q1134" i="1" s="1"/>
  <c r="O1135" i="1"/>
  <c r="Q1135" i="1" s="1"/>
  <c r="O1136" i="1"/>
  <c r="Q1136" i="1" s="1"/>
  <c r="O1137" i="1"/>
  <c r="Q1137" i="1" s="1"/>
  <c r="O1138" i="1"/>
  <c r="Q1138" i="1" s="1"/>
  <c r="O1139" i="1"/>
  <c r="Q1139" i="1" s="1"/>
  <c r="O1140" i="1"/>
  <c r="Q1140" i="1" s="1"/>
  <c r="O1141" i="1"/>
  <c r="Q1141" i="1" s="1"/>
  <c r="O1142" i="1"/>
  <c r="Q1142" i="1" s="1"/>
  <c r="O1143" i="1"/>
  <c r="Q1143" i="1" s="1"/>
  <c r="O1144" i="1"/>
  <c r="Q1144" i="1" s="1"/>
  <c r="O1145" i="1"/>
  <c r="Q1145" i="1" s="1"/>
  <c r="O1146" i="1"/>
  <c r="Q1146" i="1" s="1"/>
  <c r="O1147" i="1"/>
  <c r="Q1147" i="1" s="1"/>
  <c r="O1148" i="1"/>
  <c r="Q1148" i="1" s="1"/>
  <c r="O1149" i="1"/>
  <c r="Q1149" i="1" s="1"/>
  <c r="O1150" i="1"/>
  <c r="Q1150" i="1" s="1"/>
  <c r="O1151" i="1"/>
  <c r="Q1151" i="1" s="1"/>
  <c r="O1152" i="1"/>
  <c r="Q1152" i="1" s="1"/>
  <c r="O1153" i="1"/>
  <c r="Q1153" i="1" s="1"/>
  <c r="O1154" i="1"/>
  <c r="Q1154" i="1" s="1"/>
  <c r="O1155" i="1"/>
  <c r="Q1155" i="1" s="1"/>
  <c r="O1156" i="1"/>
  <c r="Q1156" i="1" s="1"/>
  <c r="O1157" i="1"/>
  <c r="Q1157" i="1" s="1"/>
  <c r="O1158" i="1"/>
  <c r="Q1158" i="1" s="1"/>
  <c r="O1159" i="1"/>
  <c r="Q1159" i="1" s="1"/>
  <c r="O1160" i="1"/>
  <c r="Q1160" i="1" s="1"/>
  <c r="O1161" i="1"/>
  <c r="Q1161" i="1" s="1"/>
  <c r="O1162" i="1"/>
  <c r="Q1162" i="1" s="1"/>
  <c r="O1163" i="1"/>
  <c r="Q1163" i="1" s="1"/>
  <c r="O1164" i="1"/>
  <c r="Q1164" i="1" s="1"/>
  <c r="O1165" i="1"/>
  <c r="Q1165" i="1" s="1"/>
  <c r="O1166" i="1"/>
  <c r="Q1166" i="1" s="1"/>
  <c r="O1167" i="1"/>
  <c r="Q1167" i="1" s="1"/>
  <c r="O1168" i="1"/>
  <c r="Q1168" i="1" s="1"/>
  <c r="O1169" i="1"/>
  <c r="Q1169" i="1" s="1"/>
  <c r="O1170" i="1"/>
  <c r="Q1170" i="1" s="1"/>
  <c r="O1171" i="1"/>
  <c r="Q1171" i="1" s="1"/>
  <c r="O1172" i="1"/>
  <c r="Q1172" i="1" s="1"/>
  <c r="O1173" i="1"/>
  <c r="O1174" i="1"/>
  <c r="Q1174" i="1" s="1"/>
  <c r="O1175" i="1"/>
  <c r="Q1175" i="1" s="1"/>
  <c r="O1176" i="1"/>
  <c r="Q1176" i="1" s="1"/>
  <c r="O1177" i="1"/>
  <c r="Q1177" i="1" s="1"/>
  <c r="O1178" i="1"/>
  <c r="Q1178" i="1" s="1"/>
  <c r="O1179" i="1"/>
  <c r="Q1179" i="1" s="1"/>
  <c r="O1180" i="1"/>
  <c r="Q1180" i="1" s="1"/>
  <c r="O1181" i="1"/>
  <c r="Q1181" i="1" s="1"/>
  <c r="O1182" i="1"/>
  <c r="Q1182" i="1" s="1"/>
  <c r="O1183" i="1"/>
  <c r="Q1183" i="1" s="1"/>
  <c r="O1184" i="1"/>
  <c r="Q1184" i="1" s="1"/>
  <c r="O1185" i="1"/>
  <c r="Q1185" i="1" s="1"/>
  <c r="O1186" i="1"/>
  <c r="Q1186" i="1" s="1"/>
  <c r="O1187" i="1"/>
  <c r="Q1187" i="1" s="1"/>
  <c r="O1188" i="1"/>
  <c r="Q1188" i="1" s="1"/>
  <c r="O1189" i="1"/>
  <c r="Q1189" i="1" s="1"/>
  <c r="O1190" i="1"/>
  <c r="Q1190" i="1" s="1"/>
  <c r="O1191" i="1"/>
  <c r="Q1191" i="1" s="1"/>
  <c r="O1192" i="1"/>
  <c r="Q1192" i="1" s="1"/>
  <c r="O1193" i="1"/>
  <c r="Q1193" i="1" s="1"/>
  <c r="O1194" i="1"/>
  <c r="Q1194" i="1" s="1"/>
  <c r="O1195" i="1"/>
  <c r="Q1195" i="1" s="1"/>
  <c r="O1196" i="1"/>
  <c r="O1197" i="1"/>
  <c r="O1198" i="1"/>
  <c r="Q1198" i="1" s="1"/>
  <c r="O1199" i="1"/>
  <c r="Q1199" i="1" s="1"/>
  <c r="O1200" i="1"/>
  <c r="Q1200" i="1" s="1"/>
  <c r="O1201" i="1"/>
  <c r="Q1201" i="1" s="1"/>
  <c r="O1202" i="1"/>
  <c r="Q1202" i="1" s="1"/>
  <c r="O1203" i="1"/>
  <c r="Q1203" i="1" s="1"/>
  <c r="O1204" i="1"/>
  <c r="Q1204" i="1" s="1"/>
  <c r="O1205" i="1"/>
  <c r="Q1205" i="1" s="1"/>
  <c r="O1206" i="1"/>
  <c r="Q1206" i="1" s="1"/>
  <c r="O1207" i="1"/>
  <c r="Q1207" i="1" s="1"/>
  <c r="O1208" i="1"/>
  <c r="Q1208" i="1" s="1"/>
  <c r="O1209" i="1"/>
  <c r="O1210" i="1"/>
  <c r="Q1210" i="1" s="1"/>
  <c r="O1211" i="1"/>
  <c r="Q1211" i="1" s="1"/>
  <c r="O1212" i="1"/>
  <c r="Q1212" i="1" s="1"/>
  <c r="O1213" i="1"/>
  <c r="Q1213" i="1" s="1"/>
  <c r="O1214" i="1"/>
  <c r="Q1214" i="1" s="1"/>
  <c r="O1215" i="1"/>
  <c r="Q1215" i="1" s="1"/>
  <c r="O1216" i="1"/>
  <c r="Q1216" i="1" s="1"/>
  <c r="O1217" i="1"/>
  <c r="Q1217" i="1" s="1"/>
  <c r="O1218" i="1"/>
  <c r="Q1218" i="1" s="1"/>
  <c r="O1219" i="1"/>
  <c r="Q1219" i="1" s="1"/>
  <c r="O1220" i="1"/>
  <c r="Q1220" i="1" s="1"/>
  <c r="O1221" i="1"/>
  <c r="Q1221" i="1" s="1"/>
  <c r="O1222" i="1"/>
  <c r="O1223" i="1"/>
  <c r="Q1223" i="1" s="1"/>
  <c r="O1224" i="1"/>
  <c r="Q1224" i="1" s="1"/>
  <c r="O1225" i="1"/>
  <c r="Q1225" i="1" s="1"/>
  <c r="O1226" i="1"/>
  <c r="Q1226" i="1" s="1"/>
  <c r="O1227" i="1"/>
  <c r="Q1227" i="1" s="1"/>
  <c r="O1228" i="1"/>
  <c r="Q1228" i="1" s="1"/>
  <c r="O1229" i="1"/>
  <c r="Q1229" i="1" s="1"/>
  <c r="O1230" i="1"/>
  <c r="Q1230" i="1" s="1"/>
  <c r="O1231" i="1"/>
  <c r="Q1231" i="1" s="1"/>
  <c r="O1232" i="1"/>
  <c r="Q1232" i="1" s="1"/>
  <c r="O1233" i="1"/>
  <c r="Q1233" i="1" s="1"/>
  <c r="O1234" i="1"/>
  <c r="Q1234" i="1" s="1"/>
  <c r="O1235" i="1"/>
  <c r="Q1235" i="1" s="1"/>
  <c r="O1236" i="1"/>
  <c r="Q1236" i="1" s="1"/>
  <c r="O1237" i="1"/>
  <c r="Q1237" i="1" s="1"/>
  <c r="O1238" i="1"/>
  <c r="O1239" i="1"/>
  <c r="Q1239" i="1" s="1"/>
  <c r="O1240" i="1"/>
  <c r="Q1240" i="1" s="1"/>
  <c r="O1241" i="1"/>
  <c r="Q1241" i="1" s="1"/>
  <c r="O1242" i="1"/>
  <c r="Q1242" i="1" s="1"/>
  <c r="O1243" i="1"/>
  <c r="Q1243" i="1" s="1"/>
  <c r="O1244" i="1"/>
  <c r="O1245" i="1"/>
  <c r="O1246" i="1"/>
  <c r="Q1246" i="1" s="1"/>
  <c r="O1247" i="1"/>
  <c r="Q1247" i="1" s="1"/>
  <c r="O1248" i="1"/>
  <c r="Q1248" i="1" s="1"/>
  <c r="O1249" i="1"/>
  <c r="Q1249" i="1" s="1"/>
  <c r="O1250" i="1"/>
  <c r="Q1250" i="1" s="1"/>
  <c r="O1251" i="1"/>
  <c r="Q1251" i="1" s="1"/>
  <c r="O1252" i="1"/>
  <c r="Q1252" i="1" s="1"/>
  <c r="O1253" i="1"/>
  <c r="Q1253" i="1" s="1"/>
  <c r="O1254" i="1"/>
  <c r="Q1254" i="1" s="1"/>
  <c r="O1255" i="1"/>
  <c r="Q1255" i="1" s="1"/>
  <c r="O1256" i="1"/>
  <c r="Q1256" i="1" s="1"/>
  <c r="O1257" i="1"/>
  <c r="Q1257" i="1" s="1"/>
  <c r="O1258" i="1"/>
  <c r="Q1258" i="1" s="1"/>
  <c r="O1259" i="1"/>
  <c r="Q1259" i="1" s="1"/>
  <c r="O1260" i="1"/>
  <c r="Q1260" i="1" s="1"/>
  <c r="O1261" i="1"/>
  <c r="Q1261" i="1" s="1"/>
  <c r="O1262" i="1"/>
  <c r="Q1262" i="1" s="1"/>
  <c r="O1263" i="1"/>
  <c r="Q1263" i="1" s="1"/>
  <c r="O1264" i="1"/>
  <c r="Q1264" i="1" s="1"/>
  <c r="O1265" i="1"/>
  <c r="Q1265" i="1" s="1"/>
  <c r="O1266" i="1"/>
  <c r="Q1266" i="1" s="1"/>
  <c r="O1267" i="1"/>
  <c r="Q1267" i="1" s="1"/>
  <c r="O1268" i="1"/>
  <c r="Q1268" i="1" s="1"/>
  <c r="O1269" i="1"/>
  <c r="O1270" i="1"/>
  <c r="Q1270" i="1" s="1"/>
  <c r="O1271" i="1"/>
  <c r="Q1271" i="1" s="1"/>
  <c r="O1272" i="1"/>
  <c r="Q1272" i="1" s="1"/>
  <c r="O1273" i="1"/>
  <c r="Q1273" i="1" s="1"/>
  <c r="O1274" i="1"/>
  <c r="Q1274" i="1" s="1"/>
  <c r="O1275" i="1"/>
  <c r="Q1275" i="1" s="1"/>
  <c r="O1276" i="1"/>
  <c r="Q1276" i="1" s="1"/>
  <c r="O1277" i="1"/>
  <c r="Q1277" i="1" s="1"/>
  <c r="O1278" i="1"/>
  <c r="Q1278" i="1" s="1"/>
  <c r="O1279" i="1"/>
  <c r="Q1279" i="1" s="1"/>
  <c r="O1280" i="1"/>
  <c r="O1281" i="1"/>
  <c r="Q1281" i="1" s="1"/>
  <c r="O1282" i="1"/>
  <c r="Q1282" i="1" s="1"/>
  <c r="O1283" i="1"/>
  <c r="Q1283" i="1" s="1"/>
  <c r="O1284" i="1"/>
  <c r="Q1284" i="1" s="1"/>
  <c r="O1285" i="1"/>
  <c r="Q1285" i="1" s="1"/>
  <c r="O1286" i="1"/>
  <c r="Q1286" i="1" s="1"/>
  <c r="O1287" i="1"/>
  <c r="Q1287" i="1" s="1"/>
  <c r="O1288" i="1"/>
  <c r="Q1288" i="1" s="1"/>
  <c r="O1289" i="1"/>
  <c r="Q1289" i="1" s="1"/>
  <c r="O1290" i="1"/>
  <c r="Q1290" i="1" s="1"/>
  <c r="O1291" i="1"/>
  <c r="Q1291" i="1" s="1"/>
  <c r="O1292" i="1"/>
  <c r="Q1292" i="1" s="1"/>
  <c r="O1293" i="1"/>
  <c r="Q1293" i="1" s="1"/>
  <c r="O1294" i="1"/>
  <c r="Q1294" i="1" s="1"/>
  <c r="O1295" i="1"/>
  <c r="Q1295" i="1" s="1"/>
  <c r="O1296" i="1"/>
  <c r="Q1296" i="1" s="1"/>
  <c r="O1297" i="1"/>
  <c r="Q1297" i="1" s="1"/>
  <c r="O1298" i="1"/>
  <c r="Q1298" i="1" s="1"/>
  <c r="O1299" i="1"/>
  <c r="Q1299" i="1" s="1"/>
  <c r="O1300" i="1"/>
  <c r="Q1300" i="1" s="1"/>
  <c r="O1301" i="1"/>
  <c r="Q1301" i="1" s="1"/>
  <c r="O1302" i="1"/>
  <c r="Q1302" i="1" s="1"/>
  <c r="O1303" i="1"/>
  <c r="Q1303" i="1" s="1"/>
  <c r="O1304" i="1"/>
  <c r="Q1304" i="1" s="1"/>
  <c r="O1305" i="1"/>
  <c r="Q1305" i="1" s="1"/>
  <c r="O1306" i="1"/>
  <c r="Q1306" i="1" s="1"/>
  <c r="O1307" i="1"/>
  <c r="Q1307" i="1" s="1"/>
  <c r="O1308" i="1"/>
  <c r="Q1308" i="1" s="1"/>
  <c r="O1309" i="1"/>
  <c r="Q1309" i="1" s="1"/>
  <c r="O1310" i="1"/>
  <c r="O1311" i="1"/>
  <c r="Q1311" i="1" s="1"/>
  <c r="O1312" i="1"/>
  <c r="Q1312" i="1" s="1"/>
  <c r="O1313" i="1"/>
  <c r="Q1313" i="1" s="1"/>
  <c r="O1314" i="1"/>
  <c r="Q1314" i="1" s="1"/>
  <c r="O1315" i="1"/>
  <c r="Q1315" i="1" s="1"/>
  <c r="O1316" i="1"/>
  <c r="O1317" i="1"/>
  <c r="Q1317" i="1" s="1"/>
  <c r="O1318" i="1"/>
  <c r="Q1318" i="1" s="1"/>
  <c r="O1319" i="1"/>
  <c r="Q1319" i="1" s="1"/>
  <c r="O1320" i="1"/>
  <c r="Q1320" i="1" s="1"/>
  <c r="O1321" i="1"/>
  <c r="Q1321" i="1" s="1"/>
  <c r="O1322" i="1"/>
  <c r="Q1322" i="1" s="1"/>
  <c r="O1323" i="1"/>
  <c r="Q1323" i="1" s="1"/>
  <c r="O1324" i="1"/>
  <c r="Q1324" i="1" s="1"/>
  <c r="O1325" i="1"/>
  <c r="Q1325" i="1" s="1"/>
  <c r="O1326" i="1"/>
  <c r="Q1326" i="1" s="1"/>
  <c r="O1327" i="1"/>
  <c r="Q1327" i="1" s="1"/>
  <c r="O1328" i="1"/>
  <c r="Q1328" i="1" s="1"/>
  <c r="O1329" i="1"/>
  <c r="Q1329" i="1" s="1"/>
  <c r="O1330" i="1"/>
  <c r="Q1330" i="1" s="1"/>
  <c r="O1331" i="1"/>
  <c r="Q1331" i="1" s="1"/>
  <c r="O1332" i="1"/>
  <c r="Q1332" i="1" s="1"/>
  <c r="O1333" i="1"/>
  <c r="Q1333" i="1" s="1"/>
  <c r="O1334" i="1"/>
  <c r="O1335" i="1"/>
  <c r="Q1335" i="1" s="1"/>
  <c r="O1336" i="1"/>
  <c r="Q1336" i="1" s="1"/>
  <c r="O1337" i="1"/>
  <c r="Q1337" i="1" s="1"/>
  <c r="O1338" i="1"/>
  <c r="Q1338" i="1" s="1"/>
  <c r="O1339" i="1"/>
  <c r="Q1339" i="1" s="1"/>
  <c r="O1340" i="1"/>
  <c r="Q1340" i="1" s="1"/>
  <c r="O1341" i="1"/>
  <c r="Q1341" i="1" s="1"/>
  <c r="O1342" i="1"/>
  <c r="Q1342" i="1" s="1"/>
  <c r="O1343" i="1"/>
  <c r="Q1343" i="1" s="1"/>
  <c r="O1344" i="1"/>
  <c r="Q1344" i="1" s="1"/>
  <c r="O1345" i="1"/>
  <c r="Q1345" i="1" s="1"/>
  <c r="O1346" i="1"/>
  <c r="Q1346" i="1" s="1"/>
  <c r="O1347" i="1"/>
  <c r="Q1347" i="1" s="1"/>
  <c r="O1348" i="1"/>
  <c r="Q1348" i="1" s="1"/>
  <c r="O1349" i="1"/>
  <c r="Q1349" i="1" s="1"/>
  <c r="O1350" i="1"/>
  <c r="Q1350" i="1" s="1"/>
  <c r="O1351" i="1"/>
  <c r="Q1351" i="1" s="1"/>
  <c r="O1352" i="1"/>
  <c r="Q1352" i="1" s="1"/>
  <c r="O1353" i="1"/>
  <c r="O1354" i="1"/>
  <c r="Q1354" i="1" s="1"/>
  <c r="O1355" i="1"/>
  <c r="Q1355" i="1" s="1"/>
  <c r="O1356" i="1"/>
  <c r="Q1356" i="1" s="1"/>
  <c r="O1357" i="1"/>
  <c r="Q1357" i="1" s="1"/>
  <c r="O1358" i="1"/>
  <c r="Q1358" i="1" s="1"/>
  <c r="O1359" i="1"/>
  <c r="Q1359" i="1" s="1"/>
  <c r="O1360" i="1"/>
  <c r="Q1360" i="1" s="1"/>
  <c r="O1361" i="1"/>
  <c r="Q1361" i="1" s="1"/>
  <c r="O1362" i="1"/>
  <c r="Q1362" i="1" s="1"/>
  <c r="O1363" i="1"/>
  <c r="Q1363" i="1" s="1"/>
  <c r="O1364" i="1"/>
  <c r="Q1364" i="1" s="1"/>
  <c r="O1365" i="1"/>
  <c r="O1366" i="1"/>
  <c r="Q1366" i="1" s="1"/>
  <c r="O1367" i="1"/>
  <c r="Q1367" i="1" s="1"/>
  <c r="O1368" i="1"/>
  <c r="Q1368" i="1" s="1"/>
  <c r="O1369" i="1"/>
  <c r="Q1369" i="1" s="1"/>
  <c r="O1370" i="1"/>
  <c r="Q1370" i="1" s="1"/>
  <c r="O1371" i="1"/>
  <c r="Q1371" i="1" s="1"/>
  <c r="O1372" i="1"/>
  <c r="Q1372" i="1" s="1"/>
  <c r="O1373" i="1"/>
  <c r="Q1373" i="1" s="1"/>
  <c r="O1374" i="1"/>
  <c r="Q1374" i="1" s="1"/>
  <c r="O1375" i="1"/>
  <c r="Q1375" i="1" s="1"/>
  <c r="O1376" i="1"/>
  <c r="Q1376" i="1" s="1"/>
  <c r="O1377" i="1"/>
  <c r="Q1377" i="1" s="1"/>
  <c r="O1378" i="1"/>
  <c r="Q1378" i="1" s="1"/>
  <c r="O1379" i="1"/>
  <c r="Q1379" i="1" s="1"/>
  <c r="O1380" i="1"/>
  <c r="Q1380" i="1" s="1"/>
  <c r="O1381" i="1"/>
  <c r="Q1381" i="1" s="1"/>
  <c r="O1382" i="1"/>
  <c r="O1383" i="1"/>
  <c r="Q1383" i="1" s="1"/>
  <c r="O1384" i="1"/>
  <c r="Q1384" i="1" s="1"/>
  <c r="O1385" i="1"/>
  <c r="Q1385" i="1" s="1"/>
  <c r="O1386" i="1"/>
  <c r="Q1386" i="1" s="1"/>
  <c r="O1387" i="1"/>
  <c r="Q1387" i="1" s="1"/>
  <c r="O1388" i="1"/>
  <c r="Q1388" i="1" s="1"/>
  <c r="O1389" i="1"/>
  <c r="Q1389" i="1" s="1"/>
  <c r="O1390" i="1"/>
  <c r="Q1390" i="1" s="1"/>
  <c r="O1391" i="1"/>
  <c r="Q1391" i="1" s="1"/>
  <c r="O1392" i="1"/>
  <c r="Q1392" i="1" s="1"/>
  <c r="O1393" i="1"/>
  <c r="Q1393" i="1" s="1"/>
  <c r="O1394" i="1"/>
  <c r="Q1394" i="1" s="1"/>
  <c r="O1395" i="1"/>
  <c r="Q1395" i="1" s="1"/>
  <c r="O1396" i="1"/>
  <c r="Q1396" i="1" s="1"/>
  <c r="O1397" i="1"/>
  <c r="Q1397" i="1" s="1"/>
  <c r="O1398" i="1"/>
  <c r="Q1398" i="1" s="1"/>
  <c r="O1399" i="1"/>
  <c r="Q1399" i="1" s="1"/>
  <c r="O1400" i="1"/>
  <c r="Q1400" i="1" s="1"/>
  <c r="O1401" i="1"/>
  <c r="Q1401" i="1" s="1"/>
  <c r="O1402" i="1"/>
  <c r="Q1402" i="1" s="1"/>
  <c r="O1403" i="1"/>
  <c r="Q1403" i="1" s="1"/>
  <c r="O1404" i="1"/>
  <c r="Q1404" i="1" s="1"/>
  <c r="O1405" i="1"/>
  <c r="Q1405" i="1" s="1"/>
  <c r="O1406" i="1"/>
  <c r="Q1406" i="1" s="1"/>
  <c r="O1407" i="1"/>
  <c r="Q1407" i="1" s="1"/>
  <c r="O1408" i="1"/>
  <c r="Q1408" i="1" s="1"/>
  <c r="O1409" i="1"/>
  <c r="Q1409" i="1" s="1"/>
  <c r="O1410" i="1"/>
  <c r="Q1410" i="1" s="1"/>
  <c r="O1411" i="1"/>
  <c r="Q1411" i="1" s="1"/>
  <c r="O1412" i="1"/>
  <c r="Q1412" i="1" s="1"/>
  <c r="O1413" i="1"/>
  <c r="O1414" i="1"/>
  <c r="Q1414" i="1" s="1"/>
  <c r="O1415" i="1"/>
  <c r="Q1415" i="1" s="1"/>
  <c r="O1416" i="1"/>
  <c r="Q1416" i="1" s="1"/>
  <c r="O1417" i="1"/>
  <c r="Q1417" i="1" s="1"/>
  <c r="O1418" i="1"/>
  <c r="Q1418" i="1" s="1"/>
  <c r="O1419" i="1"/>
  <c r="Q1419" i="1" s="1"/>
  <c r="O1420" i="1"/>
  <c r="Q1420" i="1" s="1"/>
  <c r="O1421" i="1"/>
  <c r="Q1421" i="1" s="1"/>
  <c r="O1422" i="1"/>
  <c r="Q1422" i="1" s="1"/>
  <c r="O1423" i="1"/>
  <c r="Q1423" i="1" s="1"/>
  <c r="O1424" i="1"/>
  <c r="O1425" i="1"/>
  <c r="Q1425" i="1" s="1"/>
  <c r="O1426" i="1"/>
  <c r="Q1426" i="1" s="1"/>
  <c r="O1427" i="1"/>
  <c r="Q1427" i="1" s="1"/>
  <c r="O1428" i="1"/>
  <c r="Q1428" i="1" s="1"/>
  <c r="O1429" i="1"/>
  <c r="Q1429" i="1" s="1"/>
  <c r="O1430" i="1"/>
  <c r="Q1430" i="1" s="1"/>
  <c r="O1431" i="1"/>
  <c r="Q1431" i="1" s="1"/>
  <c r="O1432" i="1"/>
  <c r="Q1432" i="1" s="1"/>
  <c r="O1433" i="1"/>
  <c r="Q1433" i="1" s="1"/>
  <c r="O1434" i="1"/>
  <c r="Q1434" i="1" s="1"/>
  <c r="O1435" i="1"/>
  <c r="Q1435" i="1" s="1"/>
  <c r="O1436" i="1"/>
  <c r="Q1436" i="1" s="1"/>
  <c r="O1437" i="1"/>
  <c r="Q1437" i="1" s="1"/>
  <c r="O1438" i="1"/>
  <c r="Q1438" i="1" s="1"/>
  <c r="O1439" i="1"/>
  <c r="Q1439" i="1" s="1"/>
  <c r="O1440" i="1"/>
  <c r="Q1440" i="1" s="1"/>
  <c r="O1441" i="1"/>
  <c r="Q1441" i="1" s="1"/>
  <c r="O1442" i="1"/>
  <c r="Q1442" i="1" s="1"/>
  <c r="O1443" i="1"/>
  <c r="Q1443" i="1" s="1"/>
  <c r="O1444" i="1"/>
  <c r="Q1444" i="1" s="1"/>
  <c r="O1445" i="1"/>
  <c r="Q1445" i="1" s="1"/>
  <c r="O1446" i="1"/>
  <c r="Q1446" i="1" s="1"/>
  <c r="O1447" i="1"/>
  <c r="Q1447" i="1" s="1"/>
  <c r="O1448" i="1"/>
  <c r="Q1448" i="1" s="1"/>
  <c r="O1449" i="1"/>
  <c r="Q1449" i="1" s="1"/>
  <c r="O1450" i="1"/>
  <c r="Q1450" i="1" s="1"/>
  <c r="O1451" i="1"/>
  <c r="Q1451" i="1" s="1"/>
  <c r="O1452" i="1"/>
  <c r="Q1452" i="1" s="1"/>
  <c r="O1453" i="1"/>
  <c r="Q1453" i="1" s="1"/>
  <c r="O1454" i="1"/>
  <c r="Q1454" i="1" s="1"/>
  <c r="O1455" i="1"/>
  <c r="Q1455" i="1" s="1"/>
  <c r="O1456" i="1"/>
  <c r="Q1456" i="1" s="1"/>
  <c r="O1457" i="1"/>
  <c r="Q1457" i="1" s="1"/>
  <c r="O1458" i="1"/>
  <c r="Q1458" i="1" s="1"/>
  <c r="O1459" i="1"/>
  <c r="Q1459" i="1" s="1"/>
  <c r="O1460" i="1"/>
  <c r="O1461" i="1"/>
  <c r="Q1461" i="1" s="1"/>
  <c r="O1462" i="1"/>
  <c r="Q1462" i="1" s="1"/>
  <c r="O1463" i="1"/>
  <c r="Q1463" i="1" s="1"/>
  <c r="O1464" i="1"/>
  <c r="Q1464" i="1" s="1"/>
  <c r="O1465" i="1"/>
  <c r="Q1465" i="1" s="1"/>
  <c r="O1466" i="1"/>
  <c r="Q1466" i="1" s="1"/>
  <c r="O1467" i="1"/>
  <c r="Q1467" i="1" s="1"/>
  <c r="O1468" i="1"/>
  <c r="Q1468" i="1" s="1"/>
  <c r="O1469" i="1"/>
  <c r="Q1469" i="1" s="1"/>
  <c r="O1470" i="1"/>
  <c r="Q1470" i="1" s="1"/>
  <c r="O1471" i="1"/>
  <c r="Q1471" i="1" s="1"/>
  <c r="O1472" i="1"/>
  <c r="Q1472" i="1" s="1"/>
  <c r="O1473" i="1"/>
  <c r="Q1473" i="1" s="1"/>
  <c r="O1474" i="1"/>
  <c r="Q1474" i="1" s="1"/>
  <c r="O1475" i="1"/>
  <c r="Q1475" i="1" s="1"/>
  <c r="O1476" i="1"/>
  <c r="Q1476" i="1" s="1"/>
  <c r="O1477" i="1"/>
  <c r="Q1477" i="1" s="1"/>
  <c r="O1478" i="1"/>
  <c r="Q1478" i="1" s="1"/>
  <c r="O1479" i="1"/>
  <c r="Q1479" i="1" s="1"/>
  <c r="O1480" i="1"/>
  <c r="Q1480" i="1" s="1"/>
  <c r="O1481" i="1"/>
  <c r="Q1481" i="1" s="1"/>
  <c r="O1482" i="1"/>
  <c r="Q1482" i="1" s="1"/>
  <c r="O1483" i="1"/>
  <c r="Q1483" i="1" s="1"/>
  <c r="O1484" i="1"/>
  <c r="O1485" i="1"/>
  <c r="Q1485" i="1" s="1"/>
  <c r="O1486" i="1"/>
  <c r="Q1486" i="1" s="1"/>
  <c r="O1487" i="1"/>
  <c r="Q1487" i="1" s="1"/>
  <c r="O1488" i="1"/>
  <c r="Q1488" i="1" s="1"/>
  <c r="O1489" i="1"/>
  <c r="Q1489" i="1" s="1"/>
  <c r="O1490" i="1"/>
  <c r="Q1490" i="1" s="1"/>
  <c r="O1491" i="1"/>
  <c r="Q1491" i="1" s="1"/>
  <c r="O1492" i="1"/>
  <c r="Q1492" i="1" s="1"/>
  <c r="O1493" i="1"/>
  <c r="Q1493" i="1" s="1"/>
  <c r="O1494" i="1"/>
  <c r="Q1494" i="1" s="1"/>
  <c r="O1495" i="1"/>
  <c r="Q1495" i="1" s="1"/>
  <c r="O1496" i="1"/>
  <c r="O1497" i="1"/>
  <c r="O1498" i="1"/>
  <c r="Q1498" i="1" s="1"/>
  <c r="O1499" i="1"/>
  <c r="Q1499" i="1" s="1"/>
  <c r="O1500" i="1"/>
  <c r="Q1500" i="1" s="1"/>
  <c r="O1501" i="1"/>
  <c r="Q1501" i="1" s="1"/>
  <c r="O1502" i="1"/>
  <c r="Q1502" i="1" s="1"/>
  <c r="O1503" i="1"/>
  <c r="Q1503" i="1" s="1"/>
  <c r="O1504" i="1"/>
  <c r="Q1504" i="1" s="1"/>
  <c r="O1505" i="1"/>
  <c r="Q1505" i="1" s="1"/>
  <c r="O1506" i="1"/>
  <c r="Q1506" i="1" s="1"/>
  <c r="O1507" i="1"/>
  <c r="Q1507" i="1" s="1"/>
  <c r="O1508" i="1"/>
  <c r="Q1508" i="1" s="1"/>
  <c r="O1509" i="1"/>
  <c r="Q1509" i="1" s="1"/>
  <c r="O1510" i="1"/>
  <c r="Q1510" i="1" s="1"/>
  <c r="O1511" i="1"/>
  <c r="Q1511" i="1" s="1"/>
  <c r="O1512" i="1"/>
  <c r="Q1512" i="1" s="1"/>
  <c r="O1513" i="1"/>
  <c r="Q1513" i="1" s="1"/>
  <c r="O1514" i="1"/>
  <c r="Q1514" i="1" s="1"/>
  <c r="O1515" i="1"/>
  <c r="Q1515" i="1" s="1"/>
  <c r="O1516" i="1"/>
  <c r="Q1516" i="1" s="1"/>
  <c r="O1517" i="1"/>
  <c r="Q1517" i="1" s="1"/>
  <c r="O1518" i="1"/>
  <c r="Q1518" i="1" s="1"/>
  <c r="O1519" i="1"/>
  <c r="Q1519" i="1" s="1"/>
  <c r="O1520" i="1"/>
  <c r="Q1520" i="1" s="1"/>
  <c r="O1521" i="1"/>
  <c r="Q1521" i="1" s="1"/>
  <c r="O1522" i="1"/>
  <c r="Q1522" i="1" s="1"/>
  <c r="O1523" i="1"/>
  <c r="Q1523" i="1" s="1"/>
  <c r="O1524" i="1"/>
  <c r="Q1524" i="1" s="1"/>
  <c r="O1525" i="1"/>
  <c r="Q1525" i="1" s="1"/>
  <c r="O1526" i="1"/>
  <c r="Q1526" i="1" s="1"/>
  <c r="O1527" i="1"/>
  <c r="Q1527" i="1" s="1"/>
  <c r="O1528" i="1"/>
  <c r="O1529" i="1"/>
  <c r="Q1529" i="1" s="1"/>
  <c r="O1530" i="1"/>
  <c r="Q1530" i="1" s="1"/>
  <c r="O1531" i="1"/>
  <c r="Q1531" i="1" s="1"/>
  <c r="O1532" i="1"/>
  <c r="Q1532" i="1" s="1"/>
  <c r="O1533" i="1"/>
  <c r="Q1533" i="1" s="1"/>
  <c r="O1534" i="1"/>
  <c r="Q1534" i="1" s="1"/>
  <c r="O1535" i="1"/>
  <c r="Q1535" i="1" s="1"/>
  <c r="O1536" i="1"/>
  <c r="Q1536" i="1" s="1"/>
  <c r="O1537" i="1"/>
  <c r="Q1537" i="1" s="1"/>
  <c r="O1538" i="1"/>
  <c r="Q1538" i="1" s="1"/>
  <c r="O1539" i="1"/>
  <c r="Q1539" i="1" s="1"/>
  <c r="O1540" i="1"/>
  <c r="Q1540" i="1" s="1"/>
  <c r="O1541" i="1"/>
  <c r="Q1541" i="1" s="1"/>
  <c r="O1542" i="1"/>
  <c r="Q1542" i="1" s="1"/>
  <c r="O1543" i="1"/>
  <c r="Q1543" i="1" s="1"/>
  <c r="O1544" i="1"/>
  <c r="Q1544" i="1" s="1"/>
  <c r="O1545" i="1"/>
  <c r="Q1545" i="1" s="1"/>
  <c r="O1546" i="1"/>
  <c r="Q1546" i="1" s="1"/>
  <c r="O1547" i="1"/>
  <c r="Q1547" i="1" s="1"/>
  <c r="O1548" i="1"/>
  <c r="Q1548" i="1" s="1"/>
  <c r="O1549" i="1"/>
  <c r="Q1549" i="1" s="1"/>
  <c r="O1550" i="1"/>
  <c r="Q1550" i="1" s="1"/>
  <c r="O1551" i="1"/>
  <c r="Q1551" i="1" s="1"/>
  <c r="O1552" i="1"/>
  <c r="Q1552" i="1" s="1"/>
  <c r="O1553" i="1"/>
  <c r="Q1553" i="1" s="1"/>
  <c r="O1554" i="1"/>
  <c r="Q1554" i="1" s="1"/>
  <c r="O1555" i="1"/>
  <c r="Q1555" i="1" s="1"/>
  <c r="O1556" i="1"/>
  <c r="Q1556" i="1" s="1"/>
  <c r="O1557" i="1"/>
  <c r="Q1557" i="1" s="1"/>
  <c r="O1558" i="1"/>
  <c r="Q1558" i="1" s="1"/>
  <c r="O1559" i="1"/>
  <c r="Q1559" i="1" s="1"/>
  <c r="O1560" i="1"/>
  <c r="Q1560" i="1" s="1"/>
  <c r="O1561" i="1"/>
  <c r="Q1561" i="1" s="1"/>
  <c r="O1562" i="1"/>
  <c r="Q1562" i="1" s="1"/>
  <c r="O1563" i="1"/>
  <c r="Q1563" i="1" s="1"/>
  <c r="O1564" i="1"/>
  <c r="Q1564" i="1" s="1"/>
  <c r="O1565" i="1"/>
  <c r="Q1565" i="1" s="1"/>
  <c r="O1566" i="1"/>
  <c r="Q1566" i="1" s="1"/>
  <c r="O1567" i="1"/>
  <c r="Q1567" i="1" s="1"/>
  <c r="O1568" i="1"/>
  <c r="Q1568" i="1" s="1"/>
  <c r="O1569" i="1"/>
  <c r="O1570" i="1"/>
  <c r="Q1570" i="1" s="1"/>
  <c r="O1571" i="1"/>
  <c r="Q1571" i="1" s="1"/>
  <c r="O1572" i="1"/>
  <c r="Q1572" i="1" s="1"/>
  <c r="O1573" i="1"/>
  <c r="Q1573" i="1" s="1"/>
  <c r="O1574" i="1"/>
  <c r="O1575" i="1"/>
  <c r="Q1575" i="1" s="1"/>
  <c r="O1576" i="1"/>
  <c r="Q1576" i="1" s="1"/>
  <c r="O1577" i="1"/>
  <c r="Q1577" i="1" s="1"/>
  <c r="O1578" i="1"/>
  <c r="Q1578" i="1" s="1"/>
  <c r="O1579" i="1"/>
  <c r="Q1579" i="1" s="1"/>
  <c r="O1580" i="1"/>
  <c r="Q1580" i="1" s="1"/>
  <c r="O1581" i="1"/>
  <c r="Q1581" i="1" s="1"/>
  <c r="O1582" i="1"/>
  <c r="Q1582" i="1" s="1"/>
  <c r="O1583" i="1"/>
  <c r="Q1583" i="1" s="1"/>
  <c r="O1584" i="1"/>
  <c r="Q1584" i="1" s="1"/>
  <c r="O1585" i="1"/>
  <c r="Q1585" i="1" s="1"/>
  <c r="O1586" i="1"/>
  <c r="Q1586" i="1" s="1"/>
  <c r="O1587" i="1"/>
  <c r="Q1587" i="1" s="1"/>
  <c r="O1588" i="1"/>
  <c r="Q1588" i="1" s="1"/>
  <c r="O1589" i="1"/>
  <c r="Q1589" i="1" s="1"/>
  <c r="O1590" i="1"/>
  <c r="Q1590" i="1" s="1"/>
  <c r="O1591" i="1"/>
  <c r="Q1591" i="1" s="1"/>
  <c r="O1592" i="1"/>
  <c r="O1593" i="1"/>
  <c r="O1594" i="1"/>
  <c r="Q1594" i="1" s="1"/>
  <c r="O1595" i="1"/>
  <c r="Q1595" i="1" s="1"/>
  <c r="O1596" i="1"/>
  <c r="Q1596" i="1" s="1"/>
  <c r="O1597" i="1"/>
  <c r="Q1597" i="1" s="1"/>
  <c r="O1598" i="1"/>
  <c r="Q1598" i="1" s="1"/>
  <c r="O1599" i="1"/>
  <c r="Q1599" i="1" s="1"/>
  <c r="O1600" i="1"/>
  <c r="Q1600" i="1" s="1"/>
  <c r="O1601" i="1"/>
  <c r="Q1601" i="1" s="1"/>
  <c r="O1602" i="1"/>
  <c r="Q1602" i="1" s="1"/>
  <c r="O1603" i="1"/>
  <c r="Q1603" i="1" s="1"/>
  <c r="O1604" i="1"/>
  <c r="Q1604" i="1" s="1"/>
  <c r="O1605" i="1"/>
  <c r="O1606" i="1"/>
  <c r="Q1606" i="1" s="1"/>
  <c r="O1607" i="1"/>
  <c r="Q1607" i="1" s="1"/>
  <c r="O1608" i="1"/>
  <c r="Q1608" i="1" s="1"/>
  <c r="O1609" i="1"/>
  <c r="Q1609" i="1" s="1"/>
  <c r="O1610" i="1"/>
  <c r="Q1610" i="1" s="1"/>
  <c r="O1611" i="1"/>
  <c r="Q1611" i="1" s="1"/>
  <c r="O1612" i="1"/>
  <c r="Q1612" i="1" s="1"/>
  <c r="O1613" i="1"/>
  <c r="Q1613" i="1" s="1"/>
  <c r="O1614" i="1"/>
  <c r="Q1614" i="1" s="1"/>
  <c r="O1615" i="1"/>
  <c r="Q1615" i="1" s="1"/>
  <c r="O1616" i="1"/>
  <c r="Q1616" i="1" s="1"/>
  <c r="O1617" i="1"/>
  <c r="Q1617" i="1" s="1"/>
  <c r="O1618" i="1"/>
  <c r="Q1618" i="1" s="1"/>
  <c r="O1619" i="1"/>
  <c r="Q1619" i="1" s="1"/>
  <c r="O1620" i="1"/>
  <c r="Q1620" i="1" s="1"/>
  <c r="O1621" i="1"/>
  <c r="Q1621" i="1" s="1"/>
  <c r="O1622" i="1"/>
  <c r="O1623" i="1"/>
  <c r="Q1623" i="1" s="1"/>
  <c r="O1624" i="1"/>
  <c r="Q1624" i="1" s="1"/>
  <c r="O1625" i="1"/>
  <c r="Q1625" i="1" s="1"/>
  <c r="O1626" i="1"/>
  <c r="Q1626" i="1" s="1"/>
  <c r="O1627" i="1"/>
  <c r="Q1627" i="1" s="1"/>
  <c r="O1628" i="1"/>
  <c r="Q1628" i="1" s="1"/>
  <c r="O1629" i="1"/>
  <c r="Q1629" i="1" s="1"/>
  <c r="O1630" i="1"/>
  <c r="Q1630" i="1" s="1"/>
  <c r="O1631" i="1"/>
  <c r="Q1631" i="1" s="1"/>
  <c r="O1632" i="1"/>
  <c r="Q1632" i="1" s="1"/>
  <c r="O1633" i="1"/>
  <c r="Q1633" i="1" s="1"/>
  <c r="O1634" i="1"/>
  <c r="Q1634" i="1" s="1"/>
  <c r="O1635" i="1"/>
  <c r="Q1635" i="1" s="1"/>
  <c r="O1636" i="1"/>
  <c r="Q1636" i="1" s="1"/>
  <c r="O1637" i="1"/>
  <c r="Q1637" i="1" s="1"/>
  <c r="O1638" i="1"/>
  <c r="Q1638" i="1" s="1"/>
  <c r="O1639" i="1"/>
  <c r="Q1639" i="1" s="1"/>
  <c r="O1640" i="1"/>
  <c r="Q1640" i="1" s="1"/>
  <c r="O1641" i="1"/>
  <c r="O1642" i="1"/>
  <c r="Q1642" i="1" s="1"/>
  <c r="O1643" i="1"/>
  <c r="Q1643" i="1" s="1"/>
  <c r="O1644" i="1"/>
  <c r="Q1644" i="1" s="1"/>
  <c r="O1645" i="1"/>
  <c r="Q1645" i="1" s="1"/>
  <c r="O1646" i="1"/>
  <c r="Q1646" i="1" s="1"/>
  <c r="O1647" i="1"/>
  <c r="Q1647" i="1" s="1"/>
  <c r="O1648" i="1"/>
  <c r="Q1648" i="1" s="1"/>
  <c r="O1649" i="1"/>
  <c r="Q1649" i="1" s="1"/>
  <c r="O1650" i="1"/>
  <c r="Q1650" i="1" s="1"/>
  <c r="O1651" i="1"/>
  <c r="Q1651" i="1" s="1"/>
  <c r="O1652" i="1"/>
  <c r="Q1652" i="1" s="1"/>
  <c r="O1653" i="1"/>
  <c r="Q1653" i="1" s="1"/>
  <c r="O1654" i="1"/>
  <c r="Q1654" i="1" s="1"/>
  <c r="O1655" i="1"/>
  <c r="Q1655" i="1" s="1"/>
  <c r="O1656" i="1"/>
  <c r="Q1656" i="1" s="1"/>
  <c r="O1657" i="1"/>
  <c r="Q1657" i="1" s="1"/>
  <c r="O1658" i="1"/>
  <c r="Q1658" i="1" s="1"/>
  <c r="O1659" i="1"/>
  <c r="Q1659" i="1" s="1"/>
  <c r="O1660" i="1"/>
  <c r="Q1660" i="1" s="1"/>
  <c r="O1661" i="1"/>
  <c r="Q1661" i="1" s="1"/>
  <c r="O1662" i="1"/>
  <c r="Q1662" i="1" s="1"/>
  <c r="O1663" i="1"/>
  <c r="Q1663" i="1" s="1"/>
  <c r="O1664" i="1"/>
  <c r="Q1664" i="1" s="1"/>
  <c r="O1665" i="1"/>
  <c r="Q1665" i="1" s="1"/>
  <c r="O1666" i="1"/>
  <c r="Q1666" i="1" s="1"/>
  <c r="O1667" i="1"/>
  <c r="Q1667" i="1" s="1"/>
  <c r="O1668" i="1"/>
  <c r="Q1668" i="1" s="1"/>
  <c r="O1669" i="1"/>
  <c r="Q1669" i="1" s="1"/>
  <c r="O1670" i="1"/>
  <c r="Q1670" i="1" s="1"/>
  <c r="O1671" i="1"/>
  <c r="Q1671" i="1" s="1"/>
  <c r="O1672" i="1"/>
  <c r="Q1672" i="1" s="1"/>
  <c r="O1673" i="1"/>
  <c r="Q1673" i="1" s="1"/>
  <c r="O1674" i="1"/>
  <c r="Q1674" i="1" s="1"/>
  <c r="O1675" i="1"/>
  <c r="Q1675" i="1" s="1"/>
  <c r="O1676" i="1"/>
  <c r="O1677" i="1"/>
  <c r="O1678" i="1"/>
  <c r="Q1678" i="1" s="1"/>
  <c r="O1679" i="1"/>
  <c r="Q1679" i="1" s="1"/>
  <c r="O1680" i="1"/>
  <c r="Q1680" i="1" s="1"/>
  <c r="O1681" i="1"/>
  <c r="Q1681" i="1" s="1"/>
  <c r="O1682" i="1"/>
  <c r="Q1682" i="1" s="1"/>
  <c r="O1683" i="1"/>
  <c r="Q1683" i="1" s="1"/>
  <c r="O1684" i="1"/>
  <c r="Q1684" i="1" s="1"/>
  <c r="O1685" i="1"/>
  <c r="Q1685" i="1" s="1"/>
  <c r="O1686" i="1"/>
  <c r="Q1686" i="1" s="1"/>
  <c r="O1687" i="1"/>
  <c r="Q1687" i="1" s="1"/>
  <c r="O1688" i="1"/>
  <c r="Q1688" i="1" s="1"/>
  <c r="O1689" i="1"/>
  <c r="Q1689" i="1" s="1"/>
  <c r="O1690" i="1"/>
  <c r="Q1690" i="1" s="1"/>
  <c r="O1691" i="1"/>
  <c r="Q1691" i="1" s="1"/>
  <c r="O1692" i="1"/>
  <c r="Q1692" i="1" s="1"/>
  <c r="O1693" i="1"/>
  <c r="Q1693" i="1" s="1"/>
  <c r="O1694" i="1"/>
  <c r="Q1694" i="1" s="1"/>
  <c r="O1695" i="1"/>
  <c r="Q1695" i="1" s="1"/>
  <c r="O1696" i="1"/>
  <c r="Q1696" i="1" s="1"/>
  <c r="O1697" i="1"/>
  <c r="Q1697" i="1" s="1"/>
  <c r="O1698" i="1"/>
  <c r="Q1698" i="1" s="1"/>
  <c r="O1699" i="1"/>
  <c r="Q1699" i="1" s="1"/>
  <c r="O1700" i="1"/>
  <c r="Q1700" i="1" s="1"/>
  <c r="O1701" i="1"/>
  <c r="Q1701" i="1" s="1"/>
  <c r="O1702" i="1"/>
  <c r="Q1702" i="1" s="1"/>
  <c r="O1703" i="1"/>
  <c r="Q1703" i="1" s="1"/>
  <c r="O1704" i="1"/>
  <c r="Q1704" i="1" s="1"/>
  <c r="O1705" i="1"/>
  <c r="Q1705" i="1" s="1"/>
  <c r="O1706" i="1"/>
  <c r="O1707" i="1"/>
  <c r="Q1707" i="1" s="1"/>
  <c r="O1708" i="1"/>
  <c r="Q1708" i="1" s="1"/>
  <c r="O1709" i="1"/>
  <c r="Q1709" i="1" s="1"/>
  <c r="O1710" i="1"/>
  <c r="Q1710" i="1" s="1"/>
  <c r="O1711" i="1"/>
  <c r="Q1711" i="1" s="1"/>
  <c r="O1712" i="1"/>
  <c r="Q1712" i="1" s="1"/>
  <c r="O1713" i="1"/>
  <c r="Q1713" i="1" s="1"/>
  <c r="O1714" i="1"/>
  <c r="O1715" i="1"/>
  <c r="Q1715" i="1" s="1"/>
  <c r="O1716" i="1"/>
  <c r="Q1716" i="1" s="1"/>
  <c r="O1717" i="1"/>
  <c r="Q1717" i="1" s="1"/>
  <c r="O1718" i="1"/>
  <c r="Q1718" i="1" s="1"/>
  <c r="O1719" i="1"/>
  <c r="Q1719" i="1" s="1"/>
  <c r="O1720" i="1"/>
  <c r="Q1720" i="1" s="1"/>
  <c r="O1721" i="1"/>
  <c r="Q1721" i="1" s="1"/>
  <c r="O1722" i="1"/>
  <c r="Q1722" i="1" s="1"/>
  <c r="O1723" i="1"/>
  <c r="Q1723" i="1" s="1"/>
  <c r="O1724" i="1"/>
  <c r="Q1724" i="1" s="1"/>
  <c r="O1725" i="1"/>
  <c r="Q1725" i="1" s="1"/>
  <c r="O1726" i="1"/>
  <c r="Q1726" i="1" s="1"/>
  <c r="O1727" i="1"/>
  <c r="Q1727" i="1" s="1"/>
  <c r="O1728" i="1"/>
  <c r="Q1728" i="1" s="1"/>
  <c r="O1729" i="1"/>
  <c r="Q1729" i="1" s="1"/>
  <c r="O1730" i="1"/>
  <c r="Q1730" i="1" s="1"/>
  <c r="O1731" i="1"/>
  <c r="Q1731" i="1" s="1"/>
  <c r="O1732" i="1"/>
  <c r="Q1732" i="1" s="1"/>
  <c r="O1733" i="1"/>
  <c r="Q1733" i="1" s="1"/>
  <c r="O1734" i="1"/>
  <c r="Q1734" i="1" s="1"/>
  <c r="O1735" i="1"/>
  <c r="Q1735" i="1" s="1"/>
  <c r="O1736" i="1"/>
  <c r="Q1736" i="1" s="1"/>
  <c r="O1737" i="1"/>
  <c r="Q1737" i="1" s="1"/>
  <c r="O1738" i="1"/>
  <c r="Q1738" i="1" s="1"/>
  <c r="O1739" i="1"/>
  <c r="Q1739" i="1" s="1"/>
  <c r="O1740" i="1"/>
  <c r="Q1740" i="1" s="1"/>
  <c r="O1741" i="1"/>
  <c r="Q1741" i="1" s="1"/>
  <c r="O1742" i="1"/>
  <c r="Q1742" i="1" s="1"/>
  <c r="O1743" i="1"/>
  <c r="Q1743" i="1" s="1"/>
  <c r="O1744" i="1"/>
  <c r="Q1744" i="1" s="1"/>
  <c r="O1745" i="1"/>
  <c r="Q1745" i="1" s="1"/>
  <c r="O1746" i="1"/>
  <c r="Q1746" i="1" s="1"/>
  <c r="O1747" i="1"/>
  <c r="Q1747" i="1" s="1"/>
  <c r="O1748" i="1"/>
  <c r="Q1748" i="1" s="1"/>
  <c r="O1749" i="1"/>
  <c r="Q1749" i="1" s="1"/>
  <c r="O1750" i="1"/>
  <c r="Q1750" i="1" s="1"/>
  <c r="O1751" i="1"/>
  <c r="Q1751" i="1" s="1"/>
  <c r="O1752" i="1"/>
  <c r="Q1752" i="1" s="1"/>
  <c r="O1753" i="1"/>
  <c r="Q1753" i="1" s="1"/>
  <c r="O1754" i="1"/>
  <c r="Q1754" i="1" s="1"/>
  <c r="O1755" i="1"/>
  <c r="Q1755" i="1" s="1"/>
  <c r="O1756" i="1"/>
  <c r="Q1756" i="1" s="1"/>
  <c r="O1757" i="1"/>
  <c r="Q1757" i="1" s="1"/>
  <c r="O1758" i="1"/>
  <c r="Q1758" i="1" s="1"/>
  <c r="O1759" i="1"/>
  <c r="Q1759" i="1" s="1"/>
  <c r="O1760" i="1"/>
  <c r="O1761" i="1"/>
  <c r="Q1761" i="1" s="1"/>
  <c r="O1762" i="1"/>
  <c r="Q1762" i="1" s="1"/>
  <c r="O1763" i="1"/>
  <c r="Q1763" i="1" s="1"/>
  <c r="O1764" i="1"/>
  <c r="Q1764" i="1" s="1"/>
  <c r="O1765" i="1"/>
  <c r="Q1765" i="1" s="1"/>
  <c r="O1766" i="1"/>
  <c r="Q1766" i="1" s="1"/>
  <c r="O1767" i="1"/>
  <c r="Q1767" i="1" s="1"/>
  <c r="O1768" i="1"/>
  <c r="Q1768" i="1" s="1"/>
  <c r="O1769" i="1"/>
  <c r="Q1769" i="1" s="1"/>
  <c r="O1770" i="1"/>
  <c r="Q1770" i="1" s="1"/>
  <c r="O1771" i="1"/>
  <c r="Q1771" i="1" s="1"/>
  <c r="O1772" i="1"/>
  <c r="O1773" i="1"/>
  <c r="Q1773" i="1" s="1"/>
  <c r="O1774" i="1"/>
  <c r="Q1774" i="1" s="1"/>
  <c r="O1775" i="1"/>
  <c r="Q1775" i="1" s="1"/>
  <c r="O1776" i="1"/>
  <c r="Q1776" i="1" s="1"/>
  <c r="O1777" i="1"/>
  <c r="Q1777" i="1" s="1"/>
  <c r="O1778" i="1"/>
  <c r="Q1778" i="1" s="1"/>
  <c r="O1779" i="1"/>
  <c r="Q1779" i="1" s="1"/>
  <c r="O1780" i="1"/>
  <c r="Q1780" i="1" s="1"/>
  <c r="O1781" i="1"/>
  <c r="Q1781" i="1" s="1"/>
  <c r="O1782" i="1"/>
  <c r="Q1782" i="1" s="1"/>
  <c r="O1783" i="1"/>
  <c r="Q1783" i="1" s="1"/>
  <c r="O1784" i="1"/>
  <c r="O1785" i="1"/>
  <c r="Q1785" i="1" s="1"/>
  <c r="O1786" i="1"/>
  <c r="Q1786" i="1" s="1"/>
  <c r="O1787" i="1"/>
  <c r="Q1787" i="1" s="1"/>
  <c r="O1788" i="1"/>
  <c r="Q1788" i="1" s="1"/>
  <c r="O1789" i="1"/>
  <c r="Q1789" i="1" s="1"/>
  <c r="O1790" i="1"/>
  <c r="Q1790" i="1" s="1"/>
  <c r="O1791" i="1"/>
  <c r="Q1791" i="1" s="1"/>
  <c r="O1792" i="1"/>
  <c r="Q1792" i="1" s="1"/>
  <c r="O1793" i="1"/>
  <c r="Q1793" i="1" s="1"/>
  <c r="O1794" i="1"/>
  <c r="Q1794" i="1" s="1"/>
  <c r="O1795" i="1"/>
  <c r="Q1795" i="1" s="1"/>
  <c r="O1796" i="1"/>
  <c r="Q1796" i="1" s="1"/>
  <c r="O1797" i="1"/>
  <c r="O1798" i="1"/>
  <c r="Q1798" i="1" s="1"/>
  <c r="O1799" i="1"/>
  <c r="Q1799" i="1" s="1"/>
  <c r="O1800" i="1"/>
  <c r="Q1800" i="1" s="1"/>
  <c r="O1801" i="1"/>
  <c r="Q1801" i="1" s="1"/>
  <c r="O1802" i="1"/>
  <c r="Q1802" i="1" s="1"/>
  <c r="O1803" i="1"/>
  <c r="Q1803" i="1" s="1"/>
  <c r="O1804" i="1"/>
  <c r="Q1804" i="1" s="1"/>
  <c r="O1805" i="1"/>
  <c r="Q1805" i="1" s="1"/>
  <c r="O1806" i="1"/>
  <c r="Q1806" i="1" s="1"/>
  <c r="O1807" i="1"/>
  <c r="Q1807" i="1" s="1"/>
  <c r="O1808" i="1"/>
  <c r="Q1808" i="1" s="1"/>
  <c r="O1809" i="1"/>
  <c r="Q1809" i="1" s="1"/>
  <c r="O1810" i="1"/>
  <c r="Q1810" i="1" s="1"/>
  <c r="O1811" i="1"/>
  <c r="Q1811" i="1" s="1"/>
  <c r="O1812" i="1"/>
  <c r="Q1812" i="1" s="1"/>
  <c r="O1813" i="1"/>
  <c r="Q1813" i="1" s="1"/>
  <c r="O1814" i="1"/>
  <c r="Q1814" i="1" s="1"/>
  <c r="O1815" i="1"/>
  <c r="Q1815" i="1" s="1"/>
  <c r="O1816" i="1"/>
  <c r="Q1816" i="1" s="1"/>
  <c r="O1817" i="1"/>
  <c r="Q1817" i="1" s="1"/>
  <c r="O1818" i="1"/>
  <c r="Q1818" i="1" s="1"/>
  <c r="O1819" i="1"/>
  <c r="Q1819" i="1" s="1"/>
  <c r="O1820" i="1"/>
  <c r="Q1820" i="1" s="1"/>
  <c r="O1821" i="1"/>
  <c r="Q1821" i="1" s="1"/>
  <c r="O1822" i="1"/>
  <c r="Q1822" i="1" s="1"/>
  <c r="O1823" i="1"/>
  <c r="Q1823" i="1" s="1"/>
  <c r="O1824" i="1"/>
  <c r="Q1824" i="1" s="1"/>
  <c r="O1825" i="1"/>
  <c r="Q1825" i="1" s="1"/>
  <c r="O1826" i="1"/>
  <c r="Q1826" i="1" s="1"/>
  <c r="O1827" i="1"/>
  <c r="Q1827" i="1" s="1"/>
  <c r="O1828" i="1"/>
  <c r="Q1828" i="1" s="1"/>
  <c r="O1829" i="1"/>
  <c r="Q1829" i="1" s="1"/>
  <c r="O1830" i="1"/>
  <c r="Q1830" i="1" s="1"/>
  <c r="O1831" i="1"/>
  <c r="Q1831" i="1" s="1"/>
  <c r="O1832" i="1"/>
  <c r="Q1832" i="1" s="1"/>
  <c r="O1833" i="1"/>
  <c r="Q1833" i="1" s="1"/>
  <c r="O1834" i="1"/>
  <c r="Q1834" i="1" s="1"/>
  <c r="O1835" i="1"/>
  <c r="Q1835" i="1" s="1"/>
  <c r="O1836" i="1"/>
  <c r="Q1836" i="1" s="1"/>
  <c r="O1837" i="1"/>
  <c r="Q1837" i="1" s="1"/>
  <c r="O1838" i="1"/>
  <c r="Q1838" i="1" s="1"/>
  <c r="O1839" i="1"/>
  <c r="Q1839" i="1" s="1"/>
  <c r="O1840" i="1"/>
  <c r="Q1840" i="1" s="1"/>
  <c r="O1841" i="1"/>
  <c r="Q1841" i="1" s="1"/>
  <c r="O1842" i="1"/>
  <c r="Q1842" i="1" s="1"/>
  <c r="O1843" i="1"/>
  <c r="Q1843" i="1" s="1"/>
  <c r="O1844" i="1"/>
  <c r="Q1844" i="1" s="1"/>
  <c r="O1845" i="1"/>
  <c r="O1846" i="1"/>
  <c r="Q1846" i="1" s="1"/>
  <c r="O1847" i="1"/>
  <c r="Q1847" i="1" s="1"/>
  <c r="O1848" i="1"/>
  <c r="Q1848" i="1" s="1"/>
  <c r="O1849" i="1"/>
  <c r="Q1849" i="1" s="1"/>
  <c r="O1850" i="1"/>
  <c r="Q1850" i="1" s="1"/>
  <c r="O1851" i="1"/>
  <c r="Q1851" i="1" s="1"/>
  <c r="O1852" i="1"/>
  <c r="Q1852" i="1" s="1"/>
  <c r="O1853" i="1"/>
  <c r="Q1853" i="1" s="1"/>
  <c r="O1854" i="1"/>
  <c r="Q1854" i="1" s="1"/>
  <c r="O1855" i="1"/>
  <c r="Q1855" i="1" s="1"/>
  <c r="O1856" i="1"/>
  <c r="Q1856" i="1" s="1"/>
  <c r="O1857" i="1"/>
  <c r="Q1857" i="1" s="1"/>
  <c r="O1858" i="1"/>
  <c r="Q1858" i="1" s="1"/>
  <c r="O1859" i="1"/>
  <c r="Q1859" i="1" s="1"/>
  <c r="O1860" i="1"/>
  <c r="Q1860" i="1" s="1"/>
  <c r="O1861" i="1"/>
  <c r="Q1861" i="1" s="1"/>
  <c r="O1862" i="1"/>
  <c r="Q1862" i="1" s="1"/>
  <c r="O1863" i="1"/>
  <c r="Q1863" i="1" s="1"/>
  <c r="O1864" i="1"/>
  <c r="Q1864" i="1" s="1"/>
  <c r="O1865" i="1"/>
  <c r="Q1865" i="1" s="1"/>
  <c r="O1866" i="1"/>
  <c r="Q1866" i="1" s="1"/>
  <c r="O1867" i="1"/>
  <c r="Q1867" i="1" s="1"/>
  <c r="O1868" i="1"/>
  <c r="O1869" i="1"/>
  <c r="Q1869" i="1" s="1"/>
  <c r="O1870" i="1"/>
  <c r="Q1870" i="1" s="1"/>
  <c r="O1871" i="1"/>
  <c r="Q1871" i="1" s="1"/>
  <c r="O1872" i="1"/>
  <c r="Q1872" i="1" s="1"/>
  <c r="O1873" i="1"/>
  <c r="Q1873" i="1" s="1"/>
  <c r="O1874" i="1"/>
  <c r="Q1874" i="1" s="1"/>
  <c r="O1875" i="1"/>
  <c r="Q1875" i="1" s="1"/>
  <c r="O1876" i="1"/>
  <c r="Q1876" i="1" s="1"/>
  <c r="O1877" i="1"/>
  <c r="Q1877" i="1" s="1"/>
  <c r="O1878" i="1"/>
  <c r="Q1878" i="1" s="1"/>
  <c r="O1879" i="1"/>
  <c r="Q1879" i="1" s="1"/>
  <c r="O1880" i="1"/>
  <c r="Q1880" i="1" s="1"/>
  <c r="O1881" i="1"/>
  <c r="O1882" i="1"/>
  <c r="Q1882" i="1" s="1"/>
  <c r="O1883" i="1"/>
  <c r="Q1883" i="1" s="1"/>
  <c r="O1884" i="1"/>
  <c r="Q1884" i="1" s="1"/>
  <c r="O1885" i="1"/>
  <c r="Q1885" i="1" s="1"/>
  <c r="O1886" i="1"/>
  <c r="Q1886" i="1" s="1"/>
  <c r="O1887" i="1"/>
  <c r="Q1887" i="1" s="1"/>
  <c r="O1888" i="1"/>
  <c r="Q1888" i="1" s="1"/>
  <c r="O1889" i="1"/>
  <c r="Q1889" i="1" s="1"/>
  <c r="O1890" i="1"/>
  <c r="Q1890" i="1" s="1"/>
  <c r="O1891" i="1"/>
  <c r="Q1891" i="1" s="1"/>
  <c r="O1892" i="1"/>
  <c r="Q1892" i="1" s="1"/>
  <c r="O1893" i="1"/>
  <c r="Q1893" i="1" s="1"/>
  <c r="O1894" i="1"/>
  <c r="Q1894" i="1" s="1"/>
  <c r="O1895" i="1"/>
  <c r="Q1895" i="1" s="1"/>
  <c r="O1896" i="1"/>
  <c r="Q1896" i="1" s="1"/>
  <c r="O1897" i="1"/>
  <c r="Q1897" i="1" s="1"/>
  <c r="O1898" i="1"/>
  <c r="Q1898" i="1" s="1"/>
  <c r="O1899" i="1"/>
  <c r="Q1899" i="1" s="1"/>
  <c r="O1900" i="1"/>
  <c r="Q1900" i="1" s="1"/>
  <c r="O1901" i="1"/>
  <c r="Q1901" i="1" s="1"/>
  <c r="O1902" i="1"/>
  <c r="Q1902" i="1" s="1"/>
  <c r="O1903" i="1"/>
  <c r="Q1903" i="1" s="1"/>
  <c r="O1904" i="1"/>
  <c r="Q1904" i="1" s="1"/>
  <c r="O1905" i="1"/>
  <c r="O1906" i="1"/>
  <c r="Q1906" i="1" s="1"/>
  <c r="O1907" i="1"/>
  <c r="Q1907" i="1" s="1"/>
  <c r="O1908" i="1"/>
  <c r="Q1908" i="1" s="1"/>
  <c r="O1909" i="1"/>
  <c r="Q1909" i="1" s="1"/>
  <c r="O1910" i="1"/>
  <c r="Q1910" i="1" s="1"/>
  <c r="O1911" i="1"/>
  <c r="Q1911" i="1" s="1"/>
  <c r="O1912" i="1"/>
  <c r="Q1912" i="1" s="1"/>
  <c r="O1913" i="1"/>
  <c r="Q1913" i="1" s="1"/>
  <c r="O1914" i="1"/>
  <c r="Q1914" i="1" s="1"/>
  <c r="O1915" i="1"/>
  <c r="Q1915" i="1" s="1"/>
  <c r="O1916" i="1"/>
  <c r="Q1916" i="1" s="1"/>
  <c r="O1917" i="1"/>
  <c r="Q1917" i="1" s="1"/>
  <c r="O1918" i="1"/>
  <c r="Q1918" i="1" s="1"/>
  <c r="O1919" i="1"/>
  <c r="Q1919" i="1" s="1"/>
  <c r="O1920" i="1"/>
  <c r="Q1920" i="1" s="1"/>
  <c r="O1921" i="1"/>
  <c r="Q1921" i="1" s="1"/>
  <c r="O1922" i="1"/>
  <c r="Q1922" i="1" s="1"/>
  <c r="O1923" i="1"/>
  <c r="Q1923" i="1" s="1"/>
  <c r="O1924" i="1"/>
  <c r="Q1924" i="1" s="1"/>
  <c r="O1925" i="1"/>
  <c r="Q1925" i="1" s="1"/>
  <c r="O1926" i="1"/>
  <c r="Q1926" i="1" s="1"/>
  <c r="O1927" i="1"/>
  <c r="Q1927" i="1" s="1"/>
  <c r="O1928" i="1"/>
  <c r="O1929" i="1"/>
  <c r="Q1929" i="1" s="1"/>
  <c r="O1930" i="1"/>
  <c r="Q1930" i="1" s="1"/>
  <c r="O1931" i="1"/>
  <c r="Q1931" i="1" s="1"/>
  <c r="O1932" i="1"/>
  <c r="Q1932" i="1" s="1"/>
  <c r="O1933" i="1"/>
  <c r="Q1933" i="1" s="1"/>
  <c r="O1934" i="1"/>
  <c r="Q1934" i="1" s="1"/>
  <c r="O1935" i="1"/>
  <c r="Q1935" i="1" s="1"/>
  <c r="O1936" i="1"/>
  <c r="Q1936" i="1" s="1"/>
  <c r="O1937" i="1"/>
  <c r="Q1937" i="1" s="1"/>
  <c r="O1938" i="1"/>
  <c r="Q1938" i="1" s="1"/>
  <c r="O1939" i="1"/>
  <c r="Q1939" i="1" s="1"/>
  <c r="O1940" i="1"/>
  <c r="O1941" i="1"/>
  <c r="Q1941" i="1" s="1"/>
  <c r="O1942" i="1"/>
  <c r="Q1942" i="1" s="1"/>
  <c r="O1943" i="1"/>
  <c r="Q1943" i="1" s="1"/>
  <c r="O1944" i="1"/>
  <c r="Q1944" i="1" s="1"/>
  <c r="O1945" i="1"/>
  <c r="Q1945" i="1" s="1"/>
  <c r="O1946" i="1"/>
  <c r="O1947" i="1"/>
  <c r="Q1947" i="1" s="1"/>
  <c r="O1948" i="1"/>
  <c r="Q1948" i="1" s="1"/>
  <c r="O1949" i="1"/>
  <c r="Q1949" i="1" s="1"/>
  <c r="O1950" i="1"/>
  <c r="Q1950" i="1" s="1"/>
  <c r="O1951" i="1"/>
  <c r="Q1951" i="1" s="1"/>
  <c r="O1952" i="1"/>
  <c r="Q1952" i="1" s="1"/>
  <c r="O1953" i="1"/>
  <c r="Q1953" i="1" s="1"/>
  <c r="O1954" i="1"/>
  <c r="Q1954" i="1" s="1"/>
  <c r="O1955" i="1"/>
  <c r="Q1955" i="1" s="1"/>
  <c r="O1956" i="1"/>
  <c r="Q1956" i="1" s="1"/>
  <c r="O1957" i="1"/>
  <c r="Q1957" i="1" s="1"/>
  <c r="O1958" i="1"/>
  <c r="Q1958" i="1" s="1"/>
  <c r="O1959" i="1"/>
  <c r="Q1959" i="1" s="1"/>
  <c r="O1960" i="1"/>
  <c r="Q1960" i="1" s="1"/>
  <c r="O1961" i="1"/>
  <c r="Q1961" i="1" s="1"/>
  <c r="O1962" i="1"/>
  <c r="Q1962" i="1" s="1"/>
  <c r="O1963" i="1"/>
  <c r="Q1963" i="1" s="1"/>
  <c r="O1964" i="1"/>
  <c r="Q1964" i="1" s="1"/>
  <c r="O1965" i="1"/>
  <c r="Q1965" i="1" s="1"/>
  <c r="O1966" i="1"/>
  <c r="Q1966" i="1" s="1"/>
  <c r="O1967" i="1"/>
  <c r="Q1967" i="1" s="1"/>
  <c r="O1968" i="1"/>
  <c r="Q1968" i="1" s="1"/>
  <c r="O1969" i="1"/>
  <c r="Q1969" i="1" s="1"/>
  <c r="O1970" i="1"/>
  <c r="Q1970" i="1" s="1"/>
  <c r="O1971" i="1"/>
  <c r="Q1971" i="1" s="1"/>
  <c r="O1972" i="1"/>
  <c r="Q1972" i="1" s="1"/>
  <c r="O1973" i="1"/>
  <c r="Q1973" i="1" s="1"/>
  <c r="O1974" i="1"/>
  <c r="Q1974" i="1" s="1"/>
  <c r="O1975" i="1"/>
  <c r="Q1975" i="1" s="1"/>
  <c r="O1976" i="1"/>
  <c r="O1977" i="1"/>
  <c r="Q1977" i="1" s="1"/>
  <c r="O1978" i="1"/>
  <c r="Q1978" i="1" s="1"/>
  <c r="O1979" i="1"/>
  <c r="Q1979" i="1" s="1"/>
  <c r="O1980" i="1"/>
  <c r="Q1980" i="1" s="1"/>
  <c r="O1981" i="1"/>
  <c r="Q1981" i="1" s="1"/>
  <c r="O1982" i="1"/>
  <c r="Q1982" i="1" s="1"/>
  <c r="O1983" i="1"/>
  <c r="Q1983" i="1" s="1"/>
  <c r="O1984" i="1"/>
  <c r="Q1984" i="1" s="1"/>
  <c r="O1985" i="1"/>
  <c r="Q1985" i="1" s="1"/>
  <c r="O1986" i="1"/>
  <c r="Q1986" i="1" s="1"/>
  <c r="O1987" i="1"/>
  <c r="Q1987" i="1" s="1"/>
  <c r="O1988" i="1"/>
  <c r="O1989" i="1"/>
  <c r="Q1989" i="1" s="1"/>
  <c r="O1990" i="1"/>
  <c r="Q1990" i="1" s="1"/>
  <c r="O1991" i="1"/>
  <c r="Q1991" i="1" s="1"/>
  <c r="O1992" i="1"/>
  <c r="Q1992" i="1" s="1"/>
  <c r="O1993" i="1"/>
  <c r="Q1993" i="1" s="1"/>
  <c r="O1994" i="1"/>
  <c r="Q1994" i="1" s="1"/>
  <c r="O1995" i="1"/>
  <c r="Q1995" i="1" s="1"/>
  <c r="O1996" i="1"/>
  <c r="Q1996" i="1" s="1"/>
  <c r="O1997" i="1"/>
  <c r="Q1997" i="1" s="1"/>
  <c r="O1998" i="1"/>
  <c r="Q1998" i="1" s="1"/>
  <c r="O1999" i="1"/>
  <c r="Q1999" i="1" s="1"/>
  <c r="O2000" i="1"/>
  <c r="Q2000" i="1" s="1"/>
  <c r="O2001" i="1"/>
  <c r="Q2001" i="1" s="1"/>
  <c r="O2002" i="1"/>
  <c r="Q2002" i="1" s="1"/>
  <c r="O2003" i="1"/>
  <c r="Q2003" i="1" s="1"/>
  <c r="O2004" i="1"/>
  <c r="Q2004" i="1" s="1"/>
  <c r="O2005" i="1"/>
  <c r="Q2005" i="1" s="1"/>
  <c r="O2006" i="1"/>
  <c r="Q2006" i="1" s="1"/>
  <c r="O2007" i="1"/>
  <c r="Q2007" i="1" s="1"/>
  <c r="O2008" i="1"/>
  <c r="Q2008" i="1" s="1"/>
  <c r="O2009" i="1"/>
  <c r="Q2009" i="1" s="1"/>
  <c r="O2010" i="1"/>
  <c r="Q2010" i="1" s="1"/>
  <c r="O2011" i="1"/>
  <c r="Q2011" i="1" s="1"/>
  <c r="O2012" i="1"/>
  <c r="Q2012" i="1" s="1"/>
  <c r="O2013" i="1"/>
  <c r="Q2013" i="1" s="1"/>
  <c r="O2014" i="1"/>
  <c r="Q2014" i="1" s="1"/>
  <c r="O2015" i="1"/>
  <c r="Q2015" i="1" s="1"/>
  <c r="O2016" i="1"/>
  <c r="Q2016" i="1" s="1"/>
  <c r="O2017" i="1"/>
  <c r="Q2017" i="1" s="1"/>
  <c r="O2018" i="1"/>
  <c r="O2019" i="1"/>
  <c r="Q2019" i="1" s="1"/>
  <c r="O2020" i="1"/>
  <c r="Q2020" i="1" s="1"/>
  <c r="O2021" i="1"/>
  <c r="Q2021" i="1" s="1"/>
  <c r="O2022" i="1"/>
  <c r="Q2022" i="1" s="1"/>
  <c r="O2023" i="1"/>
  <c r="Q2023" i="1" s="1"/>
  <c r="O2024" i="1"/>
  <c r="Q2024" i="1" s="1"/>
  <c r="O2025" i="1"/>
  <c r="Q2025" i="1" s="1"/>
  <c r="O2026" i="1"/>
  <c r="Q2026" i="1" s="1"/>
  <c r="O2027" i="1"/>
  <c r="Q2027" i="1" s="1"/>
  <c r="O2028" i="1"/>
  <c r="Q2028" i="1" s="1"/>
  <c r="O2029" i="1"/>
  <c r="Q2029" i="1" s="1"/>
  <c r="O2030" i="1"/>
  <c r="Q2030" i="1" s="1"/>
  <c r="O2031" i="1"/>
  <c r="Q2031" i="1" s="1"/>
  <c r="O2032" i="1"/>
  <c r="Q2032" i="1" s="1"/>
  <c r="O2033" i="1"/>
  <c r="Q2033" i="1" s="1"/>
  <c r="O2034" i="1"/>
  <c r="Q2034" i="1" s="1"/>
  <c r="O2035" i="1"/>
  <c r="Q2035" i="1" s="1"/>
  <c r="O2036" i="1"/>
  <c r="Q2036" i="1" s="1"/>
  <c r="O2037" i="1"/>
  <c r="Q2037" i="1" s="1"/>
  <c r="O2038" i="1"/>
  <c r="Q2038" i="1" s="1"/>
  <c r="O2039" i="1"/>
  <c r="Q2039" i="1" s="1"/>
  <c r="O2040" i="1"/>
  <c r="Q2040" i="1" s="1"/>
  <c r="O2041" i="1"/>
  <c r="Q2041" i="1" s="1"/>
  <c r="O2042" i="1"/>
  <c r="Q2042" i="1" s="1"/>
  <c r="O2043" i="1"/>
  <c r="Q2043" i="1" s="1"/>
  <c r="O2044" i="1"/>
  <c r="Q2044" i="1" s="1"/>
  <c r="O2045" i="1"/>
  <c r="Q2045" i="1" s="1"/>
  <c r="O2046" i="1"/>
  <c r="Q2046" i="1" s="1"/>
  <c r="O2047" i="1"/>
  <c r="Q2047" i="1" s="1"/>
  <c r="O2048" i="1"/>
  <c r="Q2048" i="1" s="1"/>
  <c r="O2049" i="1"/>
  <c r="Q2049" i="1" s="1"/>
  <c r="O2050" i="1"/>
  <c r="Q2050" i="1" s="1"/>
  <c r="O2051" i="1"/>
  <c r="Q2051" i="1" s="1"/>
  <c r="O2052" i="1"/>
  <c r="Q2052" i="1" s="1"/>
  <c r="O2053" i="1"/>
  <c r="Q2053" i="1" s="1"/>
  <c r="O2054" i="1"/>
  <c r="O2055" i="1"/>
  <c r="Q2055" i="1" s="1"/>
  <c r="O2056" i="1"/>
  <c r="Q2056" i="1" s="1"/>
  <c r="O2057" i="1"/>
  <c r="Q2057" i="1" s="1"/>
  <c r="O2058" i="1"/>
  <c r="Q2058" i="1" s="1"/>
  <c r="O2059" i="1"/>
  <c r="Q2059" i="1" s="1"/>
  <c r="O2060" i="1"/>
  <c r="O2061" i="1"/>
  <c r="O2062" i="1"/>
  <c r="Q2062" i="1" s="1"/>
  <c r="O2063" i="1"/>
  <c r="Q2063" i="1" s="1"/>
  <c r="O2064" i="1"/>
  <c r="Q2064" i="1" s="1"/>
  <c r="O2065" i="1"/>
  <c r="Q2065" i="1" s="1"/>
  <c r="O2066" i="1"/>
  <c r="Q2066" i="1" s="1"/>
  <c r="O2067" i="1"/>
  <c r="Q2067" i="1" s="1"/>
  <c r="O2068" i="1"/>
  <c r="Q2068" i="1" s="1"/>
  <c r="O2069" i="1"/>
  <c r="Q2069" i="1" s="1"/>
  <c r="O2070" i="1"/>
  <c r="Q2070" i="1" s="1"/>
  <c r="O2071" i="1"/>
  <c r="Q2071" i="1" s="1"/>
  <c r="O2072" i="1"/>
  <c r="Q2072" i="1" s="1"/>
  <c r="O2073" i="1"/>
  <c r="Q2073" i="1" s="1"/>
  <c r="O2074" i="1"/>
  <c r="Q2074" i="1" s="1"/>
  <c r="O2075" i="1"/>
  <c r="Q2075" i="1" s="1"/>
  <c r="O2076" i="1"/>
  <c r="Q2076" i="1" s="1"/>
  <c r="O2077" i="1"/>
  <c r="Q2077" i="1" s="1"/>
  <c r="O2078" i="1"/>
  <c r="Q2078" i="1" s="1"/>
  <c r="O2079" i="1"/>
  <c r="Q2079" i="1" s="1"/>
  <c r="O2080" i="1"/>
  <c r="Q2080" i="1" s="1"/>
  <c r="O2081" i="1"/>
  <c r="Q2081" i="1" s="1"/>
  <c r="O2082" i="1"/>
  <c r="Q2082" i="1" s="1"/>
  <c r="O2083" i="1"/>
  <c r="Q2083" i="1" s="1"/>
  <c r="O2084" i="1"/>
  <c r="Q2084" i="1" s="1"/>
  <c r="O2085" i="1"/>
  <c r="Q2085" i="1" s="1"/>
  <c r="O2086" i="1"/>
  <c r="Q2086" i="1" s="1"/>
  <c r="O2087" i="1"/>
  <c r="Q2087" i="1" s="1"/>
  <c r="O2088" i="1"/>
  <c r="Q2088" i="1" s="1"/>
  <c r="O2089" i="1"/>
  <c r="Q2089" i="1" s="1"/>
  <c r="O2090" i="1"/>
  <c r="Q2090" i="1" s="1"/>
  <c r="O2091" i="1"/>
  <c r="Q2091" i="1" s="1"/>
  <c r="O2092" i="1"/>
  <c r="Q2092" i="1" s="1"/>
  <c r="O2093" i="1"/>
  <c r="Q2093" i="1" s="1"/>
  <c r="O2094" i="1"/>
  <c r="Q2094" i="1" s="1"/>
  <c r="O2095" i="1"/>
  <c r="Q2095" i="1" s="1"/>
  <c r="O2096" i="1"/>
  <c r="O2097" i="1"/>
  <c r="O2098" i="1"/>
  <c r="Q2098" i="1" s="1"/>
  <c r="O2099" i="1"/>
  <c r="Q2099" i="1" s="1"/>
  <c r="O2100" i="1"/>
  <c r="Q2100" i="1" s="1"/>
  <c r="O2101" i="1"/>
  <c r="Q2101" i="1" s="1"/>
  <c r="O2102" i="1"/>
  <c r="Q2102" i="1" s="1"/>
  <c r="O2103" i="1"/>
  <c r="Q2103" i="1" s="1"/>
  <c r="O2104" i="1"/>
  <c r="Q2104" i="1" s="1"/>
  <c r="O2105" i="1"/>
  <c r="Q2105" i="1" s="1"/>
  <c r="O2106" i="1"/>
  <c r="Q2106" i="1" s="1"/>
  <c r="O2107" i="1"/>
  <c r="Q2107" i="1" s="1"/>
  <c r="O2108" i="1"/>
  <c r="Q2108" i="1" s="1"/>
  <c r="O2109" i="1"/>
  <c r="Q2109" i="1" s="1"/>
  <c r="O2110" i="1"/>
  <c r="Q2110" i="1" s="1"/>
  <c r="O2111" i="1"/>
  <c r="Q2111" i="1" s="1"/>
  <c r="O2112" i="1"/>
  <c r="Q2112" i="1" s="1"/>
  <c r="O2113" i="1"/>
  <c r="Q2113" i="1" s="1"/>
  <c r="O2114" i="1"/>
  <c r="Q2114" i="1" s="1"/>
  <c r="O2115" i="1"/>
  <c r="Q2115" i="1" s="1"/>
  <c r="O2116" i="1"/>
  <c r="Q2116" i="1" s="1"/>
  <c r="O2117" i="1"/>
  <c r="Q2117" i="1" s="1"/>
  <c r="O2118" i="1"/>
  <c r="Q2118" i="1" s="1"/>
  <c r="O2119" i="1"/>
  <c r="Q2119" i="1" s="1"/>
  <c r="O2120" i="1"/>
  <c r="Q2120" i="1" s="1"/>
  <c r="O2121" i="1"/>
  <c r="Q2121" i="1" s="1"/>
  <c r="O2122" i="1"/>
  <c r="Q2122" i="1" s="1"/>
  <c r="O2123" i="1"/>
  <c r="Q2123" i="1" s="1"/>
  <c r="O2124" i="1"/>
  <c r="Q2124" i="1" s="1"/>
  <c r="O2125" i="1"/>
  <c r="Q2125" i="1" s="1"/>
  <c r="O2126" i="1"/>
  <c r="Q2126" i="1" s="1"/>
  <c r="O2127" i="1"/>
  <c r="Q2127" i="1" s="1"/>
  <c r="O2128" i="1"/>
  <c r="Q2128" i="1" s="1"/>
  <c r="O2129" i="1"/>
  <c r="Q2129" i="1" s="1"/>
  <c r="O2130" i="1"/>
  <c r="Q2130" i="1" s="1"/>
  <c r="O2131" i="1"/>
  <c r="Q2131" i="1" s="1"/>
  <c r="O2132" i="1"/>
  <c r="Q2132" i="1" s="1"/>
  <c r="O2133" i="1"/>
  <c r="Q2133" i="1" s="1"/>
  <c r="O2134" i="1"/>
  <c r="Q2134" i="1" s="1"/>
  <c r="O2135" i="1"/>
  <c r="Q2135" i="1" s="1"/>
  <c r="O2136" i="1"/>
  <c r="Q2136" i="1" s="1"/>
  <c r="O2137" i="1"/>
  <c r="Q2137" i="1" s="1"/>
  <c r="O2138" i="1"/>
  <c r="Q2138" i="1" s="1"/>
  <c r="O2139" i="1"/>
  <c r="Q2139" i="1" s="1"/>
  <c r="O2140" i="1"/>
  <c r="Q2140" i="1" s="1"/>
  <c r="O2141" i="1"/>
  <c r="Q2141" i="1" s="1"/>
  <c r="O2142" i="1"/>
  <c r="Q2142" i="1" s="1"/>
  <c r="O2143" i="1"/>
  <c r="Q2143" i="1" s="1"/>
  <c r="O2144" i="1"/>
  <c r="Q2144" i="1" s="1"/>
  <c r="O2145" i="1"/>
  <c r="Q2145" i="1" s="1"/>
  <c r="O2146" i="1"/>
  <c r="Q2146" i="1" s="1"/>
  <c r="O2147" i="1"/>
  <c r="Q2147" i="1" s="1"/>
  <c r="O2148" i="1"/>
  <c r="Q2148" i="1" s="1"/>
  <c r="O2149" i="1"/>
  <c r="Q2149" i="1" s="1"/>
  <c r="O2150" i="1"/>
  <c r="Q2150" i="1" s="1"/>
  <c r="O2151" i="1"/>
  <c r="Q2151" i="1" s="1"/>
  <c r="O2152" i="1"/>
  <c r="Q2152" i="1" s="1"/>
  <c r="O2153" i="1"/>
  <c r="Q2153" i="1" s="1"/>
  <c r="O2154" i="1"/>
  <c r="Q2154" i="1" s="1"/>
  <c r="O2155" i="1"/>
  <c r="Q2155" i="1" s="1"/>
  <c r="O2156" i="1"/>
  <c r="O2157" i="1"/>
  <c r="Q2157" i="1" s="1"/>
  <c r="O2158" i="1"/>
  <c r="Q2158" i="1" s="1"/>
  <c r="O2159" i="1"/>
  <c r="Q2159" i="1" s="1"/>
  <c r="O2160" i="1"/>
  <c r="Q2160" i="1" s="1"/>
  <c r="O2161" i="1"/>
  <c r="Q2161" i="1" s="1"/>
  <c r="O2162" i="1"/>
  <c r="Q2162" i="1" s="1"/>
  <c r="O2163" i="1"/>
  <c r="Q2163" i="1" s="1"/>
  <c r="O2164" i="1"/>
  <c r="Q2164" i="1" s="1"/>
  <c r="O2165" i="1"/>
  <c r="Q2165" i="1" s="1"/>
  <c r="O2166" i="1"/>
  <c r="Q2166" i="1" s="1"/>
  <c r="O2167" i="1"/>
  <c r="Q2167" i="1" s="1"/>
  <c r="O2168" i="1"/>
  <c r="Q2168" i="1" s="1"/>
  <c r="O2169" i="1"/>
  <c r="Q2169" i="1" s="1"/>
  <c r="O2170" i="1"/>
  <c r="Q2170" i="1" s="1"/>
  <c r="O2171" i="1"/>
  <c r="Q2171" i="1" s="1"/>
  <c r="O2172" i="1"/>
  <c r="Q2172" i="1" s="1"/>
  <c r="O2173" i="1"/>
  <c r="Q2173" i="1" s="1"/>
  <c r="O2174" i="1"/>
  <c r="Q2174" i="1" s="1"/>
  <c r="O2175" i="1"/>
  <c r="Q2175" i="1" s="1"/>
  <c r="O2176" i="1"/>
  <c r="Q2176" i="1" s="1"/>
  <c r="O2177" i="1"/>
  <c r="Q2177" i="1" s="1"/>
  <c r="O2178" i="1"/>
  <c r="Q2178" i="1" s="1"/>
  <c r="O2179" i="1"/>
  <c r="Q2179" i="1" s="1"/>
  <c r="O2180" i="1"/>
  <c r="Q2180" i="1" s="1"/>
  <c r="O2181" i="1"/>
  <c r="Q2181" i="1" s="1"/>
  <c r="O2182" i="1"/>
  <c r="Q2182" i="1" s="1"/>
  <c r="O2183" i="1"/>
  <c r="Q2183" i="1" s="1"/>
  <c r="O2184" i="1"/>
  <c r="Q2184" i="1" s="1"/>
  <c r="O2185" i="1"/>
  <c r="Q2185" i="1" s="1"/>
  <c r="O2186" i="1"/>
  <c r="Q2186" i="1" s="1"/>
  <c r="O2187" i="1"/>
  <c r="Q2187" i="1" s="1"/>
  <c r="O2188" i="1"/>
  <c r="Q2188" i="1" s="1"/>
  <c r="O2189" i="1"/>
  <c r="Q2189" i="1" s="1"/>
  <c r="O2190" i="1"/>
  <c r="Q2190" i="1" s="1"/>
  <c r="O2191" i="1"/>
  <c r="Q2191" i="1" s="1"/>
  <c r="O2192" i="1"/>
  <c r="Q2192" i="1" s="1"/>
  <c r="O2193" i="1"/>
  <c r="Q2193" i="1" s="1"/>
  <c r="O2194" i="1"/>
  <c r="Q2194" i="1" s="1"/>
  <c r="O2195" i="1"/>
  <c r="Q2195" i="1" s="1"/>
  <c r="O2196" i="1"/>
  <c r="Q2196" i="1" s="1"/>
  <c r="O2197" i="1"/>
  <c r="Q2197" i="1" s="1"/>
  <c r="O2198" i="1"/>
  <c r="Q2198" i="1" s="1"/>
  <c r="O2199" i="1"/>
  <c r="Q2199" i="1" s="1"/>
  <c r="O2200" i="1"/>
  <c r="Q2200" i="1" s="1"/>
  <c r="O2201" i="1"/>
  <c r="Q2201" i="1" s="1"/>
  <c r="O2202" i="1"/>
  <c r="Q2202" i="1" s="1"/>
  <c r="O2203" i="1"/>
  <c r="Q2203" i="1" s="1"/>
  <c r="O2204" i="1"/>
  <c r="Q2204" i="1" s="1"/>
  <c r="O2205" i="1"/>
  <c r="O2206" i="1"/>
  <c r="Q2206" i="1" s="1"/>
  <c r="O2207" i="1"/>
  <c r="Q2207" i="1" s="1"/>
  <c r="O2208" i="1"/>
  <c r="Q2208" i="1" s="1"/>
  <c r="O2209" i="1"/>
  <c r="Q2209" i="1" s="1"/>
  <c r="O2210" i="1"/>
  <c r="Q2210" i="1" s="1"/>
  <c r="O2211" i="1"/>
  <c r="Q2211" i="1" s="1"/>
  <c r="O2212" i="1"/>
  <c r="Q2212" i="1" s="1"/>
  <c r="O2213" i="1"/>
  <c r="Q2213" i="1" s="1"/>
  <c r="O2214" i="1"/>
  <c r="Q2214" i="1" s="1"/>
  <c r="O2215" i="1"/>
  <c r="Q2215" i="1" s="1"/>
  <c r="O2216" i="1"/>
  <c r="Q2216" i="1" s="1"/>
  <c r="O2217" i="1"/>
  <c r="Q2217" i="1" s="1"/>
  <c r="O2218" i="1"/>
  <c r="Q2218" i="1" s="1"/>
  <c r="O2219" i="1"/>
  <c r="Q2219" i="1" s="1"/>
  <c r="O2220" i="1"/>
  <c r="Q2220" i="1" s="1"/>
  <c r="O2221" i="1"/>
  <c r="Q2221" i="1" s="1"/>
  <c r="O2222" i="1"/>
  <c r="Q2222" i="1" s="1"/>
  <c r="O2223" i="1"/>
  <c r="Q2223" i="1" s="1"/>
  <c r="O2224" i="1"/>
  <c r="Q2224" i="1" s="1"/>
  <c r="O2225" i="1"/>
  <c r="Q2225" i="1" s="1"/>
  <c r="O2226" i="1"/>
  <c r="Q2226" i="1" s="1"/>
  <c r="O2227" i="1"/>
  <c r="Q2227" i="1" s="1"/>
  <c r="O2228" i="1"/>
  <c r="Q2228" i="1" s="1"/>
  <c r="O2229" i="1"/>
  <c r="O2230" i="1"/>
  <c r="Q2230" i="1" s="1"/>
  <c r="O2231" i="1"/>
  <c r="Q2231" i="1" s="1"/>
  <c r="O2232" i="1"/>
  <c r="Q2232" i="1" s="1"/>
  <c r="O2233" i="1"/>
  <c r="Q2233" i="1" s="1"/>
  <c r="O2234" i="1"/>
  <c r="Q2234" i="1" s="1"/>
  <c r="O2235" i="1"/>
  <c r="Q2235" i="1" s="1"/>
  <c r="O2236" i="1"/>
  <c r="Q2236" i="1" s="1"/>
  <c r="O2237" i="1"/>
  <c r="Q2237" i="1" s="1"/>
  <c r="O2238" i="1"/>
  <c r="Q2238" i="1" s="1"/>
  <c r="O2239" i="1"/>
  <c r="Q2239" i="1" s="1"/>
  <c r="O2240" i="1"/>
  <c r="Q2240" i="1" s="1"/>
  <c r="O2241" i="1"/>
  <c r="Q2241" i="1" s="1"/>
  <c r="O2242" i="1"/>
  <c r="O2243" i="1"/>
  <c r="Q2243" i="1" s="1"/>
  <c r="O2244" i="1"/>
  <c r="Q2244" i="1" s="1"/>
  <c r="O2245" i="1"/>
  <c r="Q2245" i="1" s="1"/>
  <c r="O2246" i="1"/>
  <c r="Q2246" i="1" s="1"/>
  <c r="O2247" i="1"/>
  <c r="Q2247" i="1" s="1"/>
  <c r="O2248" i="1"/>
  <c r="Q2248" i="1" s="1"/>
  <c r="O2249" i="1"/>
  <c r="Q2249" i="1" s="1"/>
  <c r="O2250" i="1"/>
  <c r="Q2250" i="1" s="1"/>
  <c r="O2251" i="1"/>
  <c r="Q2251" i="1" s="1"/>
  <c r="O2252" i="1"/>
  <c r="Q2252" i="1" s="1"/>
  <c r="O2253" i="1"/>
  <c r="Q2253" i="1" s="1"/>
  <c r="O2254" i="1"/>
  <c r="Q2254" i="1" s="1"/>
  <c r="O2255" i="1"/>
  <c r="Q2255" i="1" s="1"/>
  <c r="O2256" i="1"/>
  <c r="Q2256" i="1" s="1"/>
  <c r="O2257" i="1"/>
  <c r="Q2257" i="1" s="1"/>
  <c r="O2258" i="1"/>
  <c r="Q2258" i="1" s="1"/>
  <c r="O2259" i="1"/>
  <c r="Q2259" i="1" s="1"/>
  <c r="O2260" i="1"/>
  <c r="Q2260" i="1" s="1"/>
  <c r="O2261" i="1"/>
  <c r="Q2261" i="1" s="1"/>
  <c r="O2262" i="1"/>
  <c r="Q2262" i="1" s="1"/>
  <c r="O2263" i="1"/>
  <c r="Q2263" i="1" s="1"/>
  <c r="O2264" i="1"/>
  <c r="Q2264" i="1" s="1"/>
  <c r="O2265" i="1"/>
  <c r="Q2265" i="1" s="1"/>
  <c r="O2266" i="1"/>
  <c r="Q2266" i="1" s="1"/>
  <c r="O2267" i="1"/>
  <c r="Q2267" i="1" s="1"/>
  <c r="O2268" i="1"/>
  <c r="Q2268" i="1" s="1"/>
  <c r="O2269" i="1"/>
  <c r="Q2269" i="1" s="1"/>
  <c r="O2270" i="1"/>
  <c r="Q2270" i="1" s="1"/>
  <c r="O2271" i="1"/>
  <c r="Q2271" i="1" s="1"/>
  <c r="O2272" i="1"/>
  <c r="Q2272" i="1" s="1"/>
  <c r="O2273" i="1"/>
  <c r="Q2273" i="1" s="1"/>
  <c r="O2274" i="1"/>
  <c r="Q2274" i="1" s="1"/>
  <c r="O2275" i="1"/>
  <c r="Q2275" i="1" s="1"/>
  <c r="O2276" i="1"/>
  <c r="Q2276" i="1" s="1"/>
  <c r="O2277" i="1"/>
  <c r="Q2277" i="1" s="1"/>
  <c r="O2278" i="1"/>
  <c r="Q2278" i="1" s="1"/>
  <c r="O2279" i="1"/>
  <c r="Q2279" i="1" s="1"/>
  <c r="O2280" i="1"/>
  <c r="Q2280" i="1" s="1"/>
  <c r="O2281" i="1"/>
  <c r="Q2281" i="1" s="1"/>
  <c r="O2282" i="1"/>
  <c r="Q2282" i="1" s="1"/>
  <c r="O2283" i="1"/>
  <c r="Q2283" i="1" s="1"/>
  <c r="O2284" i="1"/>
  <c r="Q2284" i="1" s="1"/>
  <c r="O2285" i="1"/>
  <c r="Q2285" i="1" s="1"/>
  <c r="O2286" i="1"/>
  <c r="Q2286" i="1" s="1"/>
  <c r="O2287" i="1"/>
  <c r="Q2287" i="1" s="1"/>
  <c r="O2288" i="1"/>
  <c r="O2289" i="1"/>
  <c r="O2290" i="1"/>
  <c r="Q2290" i="1" s="1"/>
  <c r="O2291" i="1"/>
  <c r="Q2291" i="1" s="1"/>
  <c r="O2292" i="1"/>
  <c r="Q2292" i="1" s="1"/>
  <c r="O2293" i="1"/>
  <c r="Q2293" i="1" s="1"/>
  <c r="O2294" i="1"/>
  <c r="Q2294" i="1" s="1"/>
  <c r="O2295" i="1"/>
  <c r="Q2295" i="1" s="1"/>
  <c r="O2296" i="1"/>
  <c r="Q2296" i="1" s="1"/>
  <c r="O2297" i="1"/>
  <c r="Q2297" i="1" s="1"/>
  <c r="O2298" i="1"/>
  <c r="Q2298" i="1" s="1"/>
  <c r="O2299" i="1"/>
  <c r="Q2299" i="1" s="1"/>
  <c r="O2300" i="1"/>
  <c r="Q2300" i="1" s="1"/>
  <c r="O2301" i="1"/>
  <c r="Q2301" i="1" s="1"/>
  <c r="O2302" i="1"/>
  <c r="Q2302" i="1" s="1"/>
  <c r="O2303" i="1"/>
  <c r="Q2303" i="1" s="1"/>
  <c r="O2304" i="1"/>
  <c r="Q2304" i="1" s="1"/>
  <c r="O2305" i="1"/>
  <c r="Q2305" i="1" s="1"/>
  <c r="O2306" i="1"/>
  <c r="Q2306" i="1" s="1"/>
  <c r="O2307" i="1"/>
  <c r="Q2307" i="1" s="1"/>
  <c r="O2308" i="1"/>
  <c r="Q2308" i="1" s="1"/>
  <c r="O2309" i="1"/>
  <c r="Q2309" i="1" s="1"/>
  <c r="O2310" i="1"/>
  <c r="Q2310" i="1" s="1"/>
  <c r="O2311" i="1"/>
  <c r="Q2311" i="1" s="1"/>
  <c r="O2312" i="1"/>
  <c r="Q2312" i="1" s="1"/>
  <c r="O2313" i="1"/>
  <c r="Q2313" i="1" s="1"/>
  <c r="O2314" i="1"/>
  <c r="Q2314" i="1" s="1"/>
  <c r="O2315" i="1"/>
  <c r="Q2315" i="1" s="1"/>
  <c r="O2316" i="1"/>
  <c r="Q2316" i="1" s="1"/>
  <c r="O2317" i="1"/>
  <c r="Q2317" i="1" s="1"/>
  <c r="O2318" i="1"/>
  <c r="Q2318" i="1" s="1"/>
  <c r="O2319" i="1"/>
  <c r="Q2319" i="1" s="1"/>
  <c r="O2320" i="1"/>
  <c r="Q2320" i="1" s="1"/>
  <c r="O2321" i="1"/>
  <c r="Q2321" i="1" s="1"/>
  <c r="O2322" i="1"/>
  <c r="Q2322" i="1" s="1"/>
  <c r="O2323" i="1"/>
  <c r="Q2323" i="1" s="1"/>
  <c r="O2324" i="1"/>
  <c r="O2325" i="1"/>
  <c r="Q2325" i="1" s="1"/>
  <c r="O2326" i="1"/>
  <c r="O2327" i="1"/>
  <c r="Q2327" i="1" s="1"/>
  <c r="O2328" i="1"/>
  <c r="Q2328" i="1" s="1"/>
  <c r="O2329" i="1"/>
  <c r="Q2329" i="1" s="1"/>
  <c r="O2330" i="1"/>
  <c r="Q2330" i="1" s="1"/>
  <c r="O2331" i="1"/>
  <c r="Q2331" i="1" s="1"/>
  <c r="O2332" i="1"/>
  <c r="Q2332" i="1" s="1"/>
  <c r="O2333" i="1"/>
  <c r="Q2333" i="1" s="1"/>
  <c r="O2334" i="1"/>
  <c r="Q2334" i="1" s="1"/>
  <c r="O2335" i="1"/>
  <c r="Q2335" i="1" s="1"/>
  <c r="O2336" i="1"/>
  <c r="Q2336" i="1" s="1"/>
  <c r="O2337" i="1"/>
  <c r="Q2337" i="1" s="1"/>
  <c r="O2338" i="1"/>
  <c r="Q2338" i="1" s="1"/>
  <c r="O2339" i="1"/>
  <c r="Q2339" i="1" s="1"/>
  <c r="O2340" i="1"/>
  <c r="Q2340" i="1" s="1"/>
  <c r="O2341" i="1"/>
  <c r="Q2341" i="1" s="1"/>
  <c r="O2342" i="1"/>
  <c r="Q2342" i="1" s="1"/>
  <c r="O2343" i="1"/>
  <c r="Q2343" i="1" s="1"/>
  <c r="O2344" i="1"/>
  <c r="Q2344" i="1" s="1"/>
  <c r="O2345" i="1"/>
  <c r="Q2345" i="1" s="1"/>
  <c r="O2346" i="1"/>
  <c r="Q2346" i="1" s="1"/>
  <c r="O2347" i="1"/>
  <c r="Q2347" i="1" s="1"/>
  <c r="O2348" i="1"/>
  <c r="Q2348" i="1" s="1"/>
  <c r="O2349" i="1"/>
  <c r="Q2349" i="1" s="1"/>
  <c r="O2350" i="1"/>
  <c r="Q2350" i="1" s="1"/>
  <c r="O2351" i="1"/>
  <c r="Q2351" i="1" s="1"/>
  <c r="O2352" i="1"/>
  <c r="Q2352" i="1" s="1"/>
  <c r="O2353" i="1"/>
  <c r="Q2353" i="1" s="1"/>
  <c r="O2354" i="1"/>
  <c r="Q2354" i="1" s="1"/>
  <c r="O2355" i="1"/>
  <c r="Q2355" i="1" s="1"/>
  <c r="O2356" i="1"/>
  <c r="Q2356" i="1" s="1"/>
  <c r="O2357" i="1"/>
  <c r="Q2357" i="1" s="1"/>
  <c r="O2358" i="1"/>
  <c r="Q2358" i="1" s="1"/>
  <c r="O2359" i="1"/>
  <c r="Q2359" i="1" s="1"/>
  <c r="O2360" i="1"/>
  <c r="Q2360" i="1" s="1"/>
  <c r="O2361" i="1"/>
  <c r="Q2361" i="1" s="1"/>
  <c r="O2362" i="1"/>
  <c r="Q2362" i="1" s="1"/>
  <c r="O2363" i="1"/>
  <c r="Q2363" i="1" s="1"/>
  <c r="O2364" i="1"/>
  <c r="Q2364" i="1" s="1"/>
  <c r="O2365" i="1"/>
  <c r="Q2365" i="1" s="1"/>
  <c r="O2366" i="1"/>
  <c r="Q2366" i="1" s="1"/>
  <c r="O2367" i="1"/>
  <c r="Q2367" i="1" s="1"/>
  <c r="O2368" i="1"/>
  <c r="Q2368" i="1" s="1"/>
  <c r="O2369" i="1"/>
  <c r="Q2369" i="1" s="1"/>
  <c r="O2370" i="1"/>
  <c r="Q2370" i="1" s="1"/>
  <c r="O2371" i="1"/>
  <c r="Q2371" i="1" s="1"/>
  <c r="O2372" i="1"/>
  <c r="Q2372" i="1" s="1"/>
  <c r="O2373" i="1"/>
  <c r="Q2373" i="1" s="1"/>
  <c r="O2374" i="1"/>
  <c r="Q2374" i="1" s="1"/>
  <c r="O2375" i="1"/>
  <c r="Q2375" i="1" s="1"/>
  <c r="O2376" i="1"/>
  <c r="Q2376" i="1" s="1"/>
  <c r="O2377" i="1"/>
  <c r="Q2377" i="1" s="1"/>
  <c r="O2378" i="1"/>
  <c r="Q2378" i="1" s="1"/>
  <c r="O2379" i="1"/>
  <c r="Q2379" i="1" s="1"/>
  <c r="O2380" i="1"/>
  <c r="Q2380" i="1" s="1"/>
  <c r="O2381" i="1"/>
  <c r="Q2381" i="1" s="1"/>
  <c r="O2382" i="1"/>
  <c r="Q2382" i="1" s="1"/>
  <c r="O2383" i="1"/>
  <c r="Q2383" i="1" s="1"/>
  <c r="O2384" i="1"/>
  <c r="Q2384" i="1" s="1"/>
  <c r="O2385" i="1"/>
  <c r="O2386" i="1"/>
  <c r="O2387" i="1"/>
  <c r="Q2387" i="1" s="1"/>
  <c r="O2388" i="1"/>
  <c r="Q2388" i="1" s="1"/>
  <c r="O2389" i="1"/>
  <c r="Q2389" i="1" s="1"/>
  <c r="O2390" i="1"/>
  <c r="Q2390" i="1" s="1"/>
  <c r="O2391" i="1"/>
  <c r="Q2391" i="1" s="1"/>
  <c r="O2392" i="1"/>
  <c r="Q2392" i="1" s="1"/>
  <c r="O2393" i="1"/>
  <c r="Q2393" i="1" s="1"/>
  <c r="O2394" i="1"/>
  <c r="Q2394" i="1" s="1"/>
  <c r="O2395" i="1"/>
  <c r="Q2395" i="1" s="1"/>
  <c r="O2396" i="1"/>
  <c r="Q2396" i="1" s="1"/>
  <c r="O2397" i="1"/>
  <c r="Q2397" i="1" s="1"/>
  <c r="O2398" i="1"/>
  <c r="Q2398" i="1" s="1"/>
  <c r="O2399" i="1"/>
  <c r="Q2399" i="1" s="1"/>
  <c r="O2400" i="1"/>
  <c r="Q2400" i="1" s="1"/>
  <c r="O2401" i="1"/>
  <c r="Q2401" i="1" s="1"/>
  <c r="O2402" i="1"/>
  <c r="Q2402" i="1" s="1"/>
  <c r="O2403" i="1"/>
  <c r="Q2403" i="1" s="1"/>
  <c r="O2404" i="1"/>
  <c r="Q2404" i="1" s="1"/>
  <c r="O2405" i="1"/>
  <c r="Q2405" i="1" s="1"/>
  <c r="O2406" i="1"/>
  <c r="Q2406" i="1" s="1"/>
  <c r="O2407" i="1"/>
  <c r="Q2407" i="1" s="1"/>
  <c r="O2408" i="1"/>
  <c r="Q2408" i="1" s="1"/>
  <c r="O2409" i="1"/>
  <c r="Q2409" i="1" s="1"/>
  <c r="O2410" i="1"/>
  <c r="Q2410" i="1" s="1"/>
  <c r="O2411" i="1"/>
  <c r="Q2411" i="1" s="1"/>
  <c r="O2412" i="1"/>
  <c r="Q2412" i="1" s="1"/>
  <c r="O2413" i="1"/>
  <c r="Q2413" i="1" s="1"/>
  <c r="O2414" i="1"/>
  <c r="Q2414" i="1" s="1"/>
  <c r="O2415" i="1"/>
  <c r="Q2415" i="1" s="1"/>
  <c r="O2416" i="1"/>
  <c r="Q2416" i="1" s="1"/>
  <c r="O2417" i="1"/>
  <c r="Q2417" i="1" s="1"/>
  <c r="O2418" i="1"/>
  <c r="Q2418" i="1" s="1"/>
  <c r="O2419" i="1"/>
  <c r="Q2419" i="1" s="1"/>
  <c r="O2420" i="1"/>
  <c r="Q2420" i="1" s="1"/>
  <c r="O2421" i="1"/>
  <c r="O2422" i="1"/>
  <c r="Q2422" i="1" s="1"/>
  <c r="O2423" i="1"/>
  <c r="Q2423" i="1" s="1"/>
  <c r="O2424" i="1"/>
  <c r="Q2424" i="1" s="1"/>
  <c r="O2425" i="1"/>
  <c r="Q2425" i="1" s="1"/>
  <c r="O2426" i="1"/>
  <c r="Q2426" i="1" s="1"/>
  <c r="O2427" i="1"/>
  <c r="Q2427" i="1" s="1"/>
  <c r="O2428" i="1"/>
  <c r="Q2428" i="1" s="1"/>
  <c r="O2429" i="1"/>
  <c r="Q2429" i="1" s="1"/>
  <c r="O2430" i="1"/>
  <c r="Q2430" i="1" s="1"/>
  <c r="O2431" i="1"/>
  <c r="Q2431" i="1" s="1"/>
  <c r="O2432" i="1"/>
  <c r="Q2432" i="1" s="1"/>
  <c r="O2433" i="1"/>
  <c r="Q2433" i="1" s="1"/>
  <c r="O2434" i="1"/>
  <c r="O2435" i="1"/>
  <c r="Q2435" i="1" s="1"/>
  <c r="O2436" i="1"/>
  <c r="Q2436" i="1" s="1"/>
  <c r="O2437" i="1"/>
  <c r="Q2437" i="1" s="1"/>
  <c r="O2438" i="1"/>
  <c r="Q2438" i="1" s="1"/>
  <c r="O2439" i="1"/>
  <c r="Q2439" i="1" s="1"/>
  <c r="O2440" i="1"/>
  <c r="Q2440" i="1" s="1"/>
  <c r="O2441" i="1"/>
  <c r="Q2441" i="1" s="1"/>
  <c r="O2442" i="1"/>
  <c r="Q2442" i="1" s="1"/>
  <c r="O2443" i="1"/>
  <c r="Q2443" i="1" s="1"/>
  <c r="O2444" i="1"/>
  <c r="Q2444" i="1" s="1"/>
  <c r="O2445" i="1"/>
  <c r="Q2445" i="1" s="1"/>
  <c r="O2446" i="1"/>
  <c r="Q2446" i="1" s="1"/>
  <c r="O2447" i="1"/>
  <c r="Q2447" i="1" s="1"/>
  <c r="O2448" i="1"/>
  <c r="Q2448" i="1" s="1"/>
  <c r="O2449" i="1"/>
  <c r="Q2449" i="1" s="1"/>
  <c r="O2450" i="1"/>
  <c r="Q2450" i="1" s="1"/>
  <c r="O2451" i="1"/>
  <c r="Q2451" i="1" s="1"/>
  <c r="O2452" i="1"/>
  <c r="Q2452" i="1" s="1"/>
  <c r="O2453" i="1"/>
  <c r="Q2453" i="1" s="1"/>
  <c r="O2454" i="1"/>
  <c r="Q2454" i="1" s="1"/>
  <c r="O2455" i="1"/>
  <c r="Q2455" i="1" s="1"/>
  <c r="O2456" i="1"/>
  <c r="Q2456" i="1" s="1"/>
  <c r="O2457" i="1"/>
  <c r="Q2457" i="1" s="1"/>
  <c r="O2458" i="1"/>
  <c r="Q2458" i="1" s="1"/>
  <c r="O2459" i="1"/>
  <c r="Q2459" i="1" s="1"/>
  <c r="O2460" i="1"/>
  <c r="Q2460" i="1" s="1"/>
  <c r="O2461" i="1"/>
  <c r="Q2461" i="1" s="1"/>
  <c r="O2462" i="1"/>
  <c r="Q2462" i="1" s="1"/>
  <c r="O2463" i="1"/>
  <c r="Q2463" i="1" s="1"/>
  <c r="O2464" i="1"/>
  <c r="Q2464" i="1" s="1"/>
  <c r="O2465" i="1"/>
  <c r="Q2465" i="1" s="1"/>
  <c r="O2466" i="1"/>
  <c r="Q2466" i="1" s="1"/>
  <c r="O2467" i="1"/>
  <c r="Q2467" i="1" s="1"/>
  <c r="O2468" i="1"/>
  <c r="Q2468" i="1" s="1"/>
  <c r="O2469" i="1"/>
  <c r="O2470" i="1"/>
  <c r="Q2470" i="1" s="1"/>
  <c r="O2471" i="1"/>
  <c r="Q2471" i="1" s="1"/>
  <c r="O2472" i="1"/>
  <c r="Q2472" i="1" s="1"/>
  <c r="O2473" i="1"/>
  <c r="Q2473" i="1" s="1"/>
  <c r="O2474" i="1"/>
  <c r="Q2474" i="1" s="1"/>
  <c r="O2475" i="1"/>
  <c r="Q2475" i="1" s="1"/>
  <c r="O2476" i="1"/>
  <c r="Q2476" i="1" s="1"/>
  <c r="O2477" i="1"/>
  <c r="Q2477" i="1" s="1"/>
  <c r="O2478" i="1"/>
  <c r="Q2478" i="1" s="1"/>
  <c r="O2479" i="1"/>
  <c r="Q2479" i="1" s="1"/>
  <c r="O2480" i="1"/>
  <c r="Q2480" i="1" s="1"/>
  <c r="O2481" i="1"/>
  <c r="Q2481" i="1" s="1"/>
  <c r="O2482" i="1"/>
  <c r="Q2482" i="1" s="1"/>
  <c r="O2483" i="1"/>
  <c r="Q2483" i="1" s="1"/>
  <c r="O2484" i="1"/>
  <c r="Q2484" i="1" s="1"/>
  <c r="O2485" i="1"/>
  <c r="Q2485" i="1" s="1"/>
  <c r="O2486" i="1"/>
  <c r="Q2486" i="1" s="1"/>
  <c r="O2487" i="1"/>
  <c r="Q2487" i="1" s="1"/>
  <c r="O2488" i="1"/>
  <c r="Q2488" i="1" s="1"/>
  <c r="O2489" i="1"/>
  <c r="Q2489" i="1" s="1"/>
  <c r="O2490" i="1"/>
  <c r="Q2490" i="1" s="1"/>
  <c r="O2491" i="1"/>
  <c r="Q2491" i="1" s="1"/>
  <c r="O2492" i="1"/>
  <c r="Q2492" i="1" s="1"/>
  <c r="O2493" i="1"/>
  <c r="Q2493" i="1" s="1"/>
  <c r="O2494" i="1"/>
  <c r="Q2494" i="1" s="1"/>
  <c r="O2495" i="1"/>
  <c r="Q2495" i="1" s="1"/>
  <c r="O2496" i="1"/>
  <c r="Q2496" i="1" s="1"/>
  <c r="O2497" i="1"/>
  <c r="Q2497" i="1" s="1"/>
  <c r="O2498" i="1"/>
  <c r="Q2498" i="1" s="1"/>
  <c r="O2499" i="1"/>
  <c r="Q2499" i="1" s="1"/>
  <c r="O2500" i="1"/>
  <c r="Q2500" i="1" s="1"/>
  <c r="O2501" i="1"/>
  <c r="Q2501" i="1" s="1"/>
  <c r="O2502" i="1"/>
  <c r="Q2502" i="1" s="1"/>
  <c r="O2503" i="1"/>
  <c r="Q2503" i="1" s="1"/>
  <c r="O2504" i="1"/>
  <c r="Q2504" i="1" s="1"/>
  <c r="O2505" i="1"/>
  <c r="Q2505" i="1" s="1"/>
  <c r="O2506" i="1"/>
  <c r="Q2506" i="1" s="1"/>
  <c r="O2507" i="1"/>
  <c r="Q2507" i="1" s="1"/>
  <c r="O2508" i="1"/>
  <c r="Q2508" i="1" s="1"/>
  <c r="O2509" i="1"/>
  <c r="Q2509" i="1" s="1"/>
  <c r="O2510" i="1"/>
  <c r="Q2510" i="1" s="1"/>
  <c r="O2511" i="1"/>
  <c r="Q2511" i="1" s="1"/>
  <c r="O2512" i="1"/>
  <c r="Q2512" i="1" s="1"/>
  <c r="O2513" i="1"/>
  <c r="Q2513" i="1" s="1"/>
  <c r="O2514" i="1"/>
  <c r="Q2514" i="1" s="1"/>
  <c r="O2515" i="1"/>
  <c r="Q2515" i="1" s="1"/>
  <c r="O2516" i="1"/>
  <c r="Q2516" i="1" s="1"/>
  <c r="O2517" i="1"/>
  <c r="Q2517" i="1" s="1"/>
  <c r="O2518" i="1"/>
  <c r="Q2518" i="1" s="1"/>
  <c r="O2519" i="1"/>
  <c r="Q2519" i="1" s="1"/>
  <c r="O2520" i="1"/>
  <c r="Q2520" i="1" s="1"/>
  <c r="O2521" i="1"/>
  <c r="Q2521" i="1" s="1"/>
  <c r="O2522" i="1"/>
  <c r="Q2522" i="1" s="1"/>
  <c r="O2523" i="1"/>
  <c r="Q2523" i="1" s="1"/>
  <c r="O2524" i="1"/>
  <c r="Q2524" i="1" s="1"/>
  <c r="O2525" i="1"/>
  <c r="Q2525" i="1" s="1"/>
  <c r="O2526" i="1"/>
  <c r="Q2526" i="1" s="1"/>
  <c r="O2527" i="1"/>
  <c r="Q2527" i="1" s="1"/>
  <c r="O2528" i="1"/>
  <c r="Q2528" i="1" s="1"/>
  <c r="O2529" i="1"/>
  <c r="Q2529" i="1" s="1"/>
  <c r="O2530" i="1"/>
  <c r="Q2530" i="1" s="1"/>
  <c r="O2531" i="1"/>
  <c r="Q2531" i="1" s="1"/>
  <c r="O2532" i="1"/>
  <c r="Q2532" i="1" s="1"/>
  <c r="O2533" i="1"/>
  <c r="Q2533" i="1" s="1"/>
  <c r="O2534" i="1"/>
  <c r="Q2534" i="1" s="1"/>
  <c r="O2535" i="1"/>
  <c r="Q2535" i="1" s="1"/>
  <c r="O2536" i="1"/>
  <c r="Q2536" i="1" s="1"/>
  <c r="O2537" i="1"/>
  <c r="Q2537" i="1" s="1"/>
  <c r="O2538" i="1"/>
  <c r="Q2538" i="1" s="1"/>
  <c r="O2539" i="1"/>
  <c r="Q2539" i="1" s="1"/>
  <c r="O2540" i="1"/>
  <c r="O2541" i="1"/>
  <c r="Q2541" i="1" s="1"/>
  <c r="O2542" i="1"/>
  <c r="Q2542" i="1" s="1"/>
  <c r="O2543" i="1"/>
  <c r="Q2543" i="1" s="1"/>
  <c r="O2544" i="1"/>
  <c r="Q2544" i="1" s="1"/>
  <c r="O2545" i="1"/>
  <c r="Q2545" i="1" s="1"/>
  <c r="O2546" i="1"/>
  <c r="Q2546" i="1" s="1"/>
  <c r="O2547" i="1"/>
  <c r="Q2547" i="1" s="1"/>
  <c r="O2548" i="1"/>
  <c r="Q2548" i="1" s="1"/>
  <c r="O2549" i="1"/>
  <c r="Q2549" i="1" s="1"/>
  <c r="O2550" i="1"/>
  <c r="Q2550" i="1" s="1"/>
  <c r="O2551" i="1"/>
  <c r="Q2551" i="1" s="1"/>
  <c r="O2552" i="1"/>
  <c r="Q2552" i="1" s="1"/>
  <c r="O2553" i="1"/>
  <c r="Q2553" i="1" s="1"/>
  <c r="O2554" i="1"/>
  <c r="Q2554" i="1" s="1"/>
  <c r="O2555" i="1"/>
  <c r="Q2555" i="1" s="1"/>
  <c r="O2556" i="1"/>
  <c r="Q2556" i="1" s="1"/>
  <c r="O2557" i="1"/>
  <c r="Q2557" i="1" s="1"/>
  <c r="O2558" i="1"/>
  <c r="Q2558" i="1" s="1"/>
  <c r="O2559" i="1"/>
  <c r="Q2559" i="1" s="1"/>
  <c r="O2560" i="1"/>
  <c r="Q2560" i="1" s="1"/>
  <c r="O2561" i="1"/>
  <c r="Q2561" i="1" s="1"/>
  <c r="O2562" i="1"/>
  <c r="Q2562" i="1" s="1"/>
  <c r="O2563" i="1"/>
  <c r="Q2563" i="1" s="1"/>
  <c r="O2564" i="1"/>
  <c r="O2565" i="1"/>
  <c r="O2566" i="1"/>
  <c r="Q2566" i="1" s="1"/>
  <c r="O2567" i="1"/>
  <c r="Q2567" i="1" s="1"/>
  <c r="O2568" i="1"/>
  <c r="Q2568" i="1" s="1"/>
  <c r="O2569" i="1"/>
  <c r="Q2569" i="1" s="1"/>
  <c r="O2570" i="1"/>
  <c r="Q2570" i="1" s="1"/>
  <c r="O2571" i="1"/>
  <c r="Q2571" i="1" s="1"/>
  <c r="O2572" i="1"/>
  <c r="Q2572" i="1" s="1"/>
  <c r="O2573" i="1"/>
  <c r="Q2573" i="1" s="1"/>
  <c r="O2574" i="1"/>
  <c r="Q2574" i="1" s="1"/>
  <c r="O2575" i="1"/>
  <c r="Q2575" i="1" s="1"/>
  <c r="O2576" i="1"/>
  <c r="Q2576" i="1" s="1"/>
  <c r="O2577" i="1"/>
  <c r="Q2577" i="1" s="1"/>
  <c r="O2578" i="1"/>
  <c r="Q2578" i="1" s="1"/>
  <c r="O2579" i="1"/>
  <c r="Q2579" i="1" s="1"/>
  <c r="O2580" i="1"/>
  <c r="Q2580" i="1" s="1"/>
  <c r="O2581" i="1"/>
  <c r="Q2581" i="1" s="1"/>
  <c r="O2582" i="1"/>
  <c r="Q2582" i="1" s="1"/>
  <c r="O2583" i="1"/>
  <c r="Q2583" i="1" s="1"/>
  <c r="O2584" i="1"/>
  <c r="Q2584" i="1" s="1"/>
  <c r="O2585" i="1"/>
  <c r="Q2585" i="1" s="1"/>
  <c r="O2586" i="1"/>
  <c r="Q2586" i="1" s="1"/>
  <c r="O2587" i="1"/>
  <c r="Q2587" i="1" s="1"/>
  <c r="O2588" i="1"/>
  <c r="Q2588" i="1" s="1"/>
  <c r="O2589" i="1"/>
  <c r="Q2589" i="1" s="1"/>
  <c r="O2590" i="1"/>
  <c r="Q2590" i="1" s="1"/>
  <c r="O2591" i="1"/>
  <c r="Q2591" i="1" s="1"/>
  <c r="O2592" i="1"/>
  <c r="Q2592" i="1" s="1"/>
  <c r="O2593" i="1"/>
  <c r="Q2593" i="1" s="1"/>
  <c r="O2594" i="1"/>
  <c r="O2595" i="1"/>
  <c r="Q2595" i="1" s="1"/>
  <c r="O2596" i="1"/>
  <c r="Q2596" i="1" s="1"/>
  <c r="O2597" i="1"/>
  <c r="Q2597" i="1" s="1"/>
  <c r="O2598" i="1"/>
  <c r="Q2598" i="1" s="1"/>
  <c r="O2599" i="1"/>
  <c r="Q2599" i="1" s="1"/>
  <c r="O2600" i="1"/>
  <c r="Q2600" i="1" s="1"/>
  <c r="O2601" i="1"/>
  <c r="Q2601" i="1" s="1"/>
  <c r="O2602" i="1"/>
  <c r="Q2602" i="1" s="1"/>
  <c r="O2603" i="1"/>
  <c r="Q2603" i="1" s="1"/>
  <c r="O2604" i="1"/>
  <c r="Q2604" i="1" s="1"/>
  <c r="O2605" i="1"/>
  <c r="Q2605" i="1" s="1"/>
  <c r="O2606" i="1"/>
  <c r="Q2606" i="1" s="1"/>
  <c r="O2607" i="1"/>
  <c r="Q2607" i="1" s="1"/>
  <c r="O2608" i="1"/>
  <c r="Q2608" i="1" s="1"/>
  <c r="O2609" i="1"/>
  <c r="Q2609" i="1" s="1"/>
  <c r="O2610" i="1"/>
  <c r="Q2610" i="1" s="1"/>
  <c r="O2611" i="1"/>
  <c r="Q2611" i="1" s="1"/>
  <c r="O2612" i="1"/>
  <c r="O2613" i="1"/>
  <c r="Q2613" i="1" s="1"/>
  <c r="O2614" i="1"/>
  <c r="Q2614" i="1" s="1"/>
  <c r="O2615" i="1"/>
  <c r="Q2615" i="1" s="1"/>
  <c r="O2616" i="1"/>
  <c r="Q2616" i="1" s="1"/>
  <c r="O2617" i="1"/>
  <c r="Q2617" i="1" s="1"/>
  <c r="O2618" i="1"/>
  <c r="O2619" i="1"/>
  <c r="Q2619" i="1" s="1"/>
  <c r="O2620" i="1"/>
  <c r="Q2620" i="1" s="1"/>
  <c r="O2621" i="1"/>
  <c r="Q2621" i="1" s="1"/>
  <c r="O2622" i="1"/>
  <c r="Q2622" i="1" s="1"/>
  <c r="O2623" i="1"/>
  <c r="Q2623" i="1" s="1"/>
  <c r="O2624" i="1"/>
  <c r="Q2624" i="1" s="1"/>
  <c r="O2625" i="1"/>
  <c r="Q2625" i="1" s="1"/>
  <c r="O2626" i="1"/>
  <c r="Q2626" i="1" s="1"/>
  <c r="O2627" i="1"/>
  <c r="Q2627" i="1" s="1"/>
  <c r="O2628" i="1"/>
  <c r="Q2628" i="1" s="1"/>
  <c r="O2629" i="1"/>
  <c r="Q2629" i="1" s="1"/>
  <c r="O2630" i="1"/>
  <c r="Q2630" i="1" s="1"/>
  <c r="O2631" i="1"/>
  <c r="Q2631" i="1" s="1"/>
  <c r="O2632" i="1"/>
  <c r="Q2632" i="1" s="1"/>
  <c r="O2633" i="1"/>
  <c r="Q2633" i="1" s="1"/>
  <c r="O2634" i="1"/>
  <c r="Q2634" i="1" s="1"/>
  <c r="O2635" i="1"/>
  <c r="Q2635" i="1" s="1"/>
  <c r="O2636" i="1"/>
  <c r="Q2636" i="1" s="1"/>
  <c r="O2637" i="1"/>
  <c r="Q2637" i="1" s="1"/>
  <c r="O2638" i="1"/>
  <c r="Q2638" i="1" s="1"/>
  <c r="O2639" i="1"/>
  <c r="Q2639" i="1" s="1"/>
  <c r="O2640" i="1"/>
  <c r="Q2640" i="1" s="1"/>
  <c r="O2641" i="1"/>
  <c r="Q2641" i="1" s="1"/>
  <c r="O2642" i="1"/>
  <c r="Q2642" i="1" s="1"/>
  <c r="O2643" i="1"/>
  <c r="Q2643" i="1" s="1"/>
  <c r="O2644" i="1"/>
  <c r="Q2644" i="1" s="1"/>
  <c r="O2645" i="1"/>
  <c r="Q2645" i="1" s="1"/>
  <c r="O2646" i="1"/>
  <c r="Q2646" i="1" s="1"/>
  <c r="O2647" i="1"/>
  <c r="Q2647" i="1" s="1"/>
  <c r="O2648" i="1"/>
  <c r="Q2648" i="1" s="1"/>
  <c r="O2649" i="1"/>
  <c r="Q2649" i="1" s="1"/>
  <c r="O2650" i="1"/>
  <c r="Q2650" i="1" s="1"/>
  <c r="O2651" i="1"/>
  <c r="Q2651" i="1" s="1"/>
  <c r="O2652" i="1"/>
  <c r="Q2652" i="1" s="1"/>
  <c r="O2653" i="1"/>
  <c r="Q2653" i="1" s="1"/>
  <c r="O2654" i="1"/>
  <c r="Q2654" i="1" s="1"/>
  <c r="O2655" i="1"/>
  <c r="Q2655" i="1" s="1"/>
  <c r="O2656" i="1"/>
  <c r="Q2656" i="1" s="1"/>
  <c r="O2657" i="1"/>
  <c r="Q2657" i="1" s="1"/>
  <c r="O2658" i="1"/>
  <c r="Q2658" i="1" s="1"/>
  <c r="O2659" i="1"/>
  <c r="Q2659" i="1" s="1"/>
  <c r="O2660" i="1"/>
  <c r="Q2660" i="1" s="1"/>
  <c r="O2661" i="1"/>
  <c r="O2662" i="1"/>
  <c r="Q2662" i="1" s="1"/>
  <c r="O2663" i="1"/>
  <c r="Q2663" i="1" s="1"/>
  <c r="O2664" i="1"/>
  <c r="Q2664" i="1" s="1"/>
  <c r="O2665" i="1"/>
  <c r="Q2665" i="1" s="1"/>
  <c r="O2666" i="1"/>
  <c r="Q2666" i="1" s="1"/>
  <c r="O2667" i="1"/>
  <c r="Q2667" i="1" s="1"/>
  <c r="O2668" i="1"/>
  <c r="Q2668" i="1" s="1"/>
  <c r="O2669" i="1"/>
  <c r="Q2669" i="1" s="1"/>
  <c r="O2670" i="1"/>
  <c r="Q2670" i="1" s="1"/>
  <c r="O2671" i="1"/>
  <c r="Q2671" i="1" s="1"/>
  <c r="O2672" i="1"/>
  <c r="O2673" i="1"/>
  <c r="Q2673" i="1" s="1"/>
  <c r="O2674" i="1"/>
  <c r="Q2674" i="1" s="1"/>
  <c r="O2675" i="1"/>
  <c r="Q2675" i="1" s="1"/>
  <c r="O2676" i="1"/>
  <c r="Q2676" i="1" s="1"/>
  <c r="O2677" i="1"/>
  <c r="Q2677" i="1" s="1"/>
  <c r="O2678" i="1"/>
  <c r="Q2678" i="1" s="1"/>
  <c r="O2679" i="1"/>
  <c r="Q2679" i="1" s="1"/>
  <c r="O2680" i="1"/>
  <c r="Q2680" i="1" s="1"/>
  <c r="O2681" i="1"/>
  <c r="Q2681" i="1" s="1"/>
  <c r="O2682" i="1"/>
  <c r="Q2682" i="1" s="1"/>
  <c r="O2683" i="1"/>
  <c r="Q2683" i="1" s="1"/>
  <c r="O2684" i="1"/>
  <c r="Q2684" i="1" s="1"/>
  <c r="O2685" i="1"/>
  <c r="Q2685" i="1" s="1"/>
  <c r="O2686" i="1"/>
  <c r="Q2686" i="1" s="1"/>
  <c r="O2687" i="1"/>
  <c r="Q2687" i="1" s="1"/>
  <c r="O2688" i="1"/>
  <c r="Q2688" i="1" s="1"/>
  <c r="O2689" i="1"/>
  <c r="Q2689" i="1" s="1"/>
  <c r="O2690" i="1"/>
  <c r="Q2690" i="1" s="1"/>
  <c r="O2691" i="1"/>
  <c r="Q2691" i="1" s="1"/>
  <c r="O2692" i="1"/>
  <c r="Q2692" i="1" s="1"/>
  <c r="O2693" i="1"/>
  <c r="Q2693" i="1" s="1"/>
  <c r="O2694" i="1"/>
  <c r="Q2694" i="1" s="1"/>
  <c r="O2695" i="1"/>
  <c r="Q2695" i="1" s="1"/>
  <c r="O2696" i="1"/>
  <c r="Q2696" i="1" s="1"/>
  <c r="O2697" i="1"/>
  <c r="Q2697" i="1" s="1"/>
  <c r="O2698" i="1"/>
  <c r="Q2698" i="1" s="1"/>
  <c r="O2699" i="1"/>
  <c r="Q2699" i="1" s="1"/>
  <c r="O2700" i="1"/>
  <c r="Q2700" i="1" s="1"/>
  <c r="O2701" i="1"/>
  <c r="Q2701" i="1" s="1"/>
  <c r="O2702" i="1"/>
  <c r="Q2702" i="1" s="1"/>
  <c r="O2703" i="1"/>
  <c r="Q2703" i="1" s="1"/>
  <c r="O2704" i="1"/>
  <c r="Q2704" i="1" s="1"/>
  <c r="O2705" i="1"/>
  <c r="Q2705" i="1" s="1"/>
  <c r="O2706" i="1"/>
  <c r="Q2706" i="1" s="1"/>
  <c r="O2707" i="1"/>
  <c r="Q2707" i="1" s="1"/>
  <c r="O2708" i="1"/>
  <c r="Q2708" i="1" s="1"/>
  <c r="O2709" i="1"/>
  <c r="Q2709" i="1" s="1"/>
  <c r="O2710" i="1"/>
  <c r="Q2710" i="1" s="1"/>
  <c r="O2711" i="1"/>
  <c r="Q2711" i="1" s="1"/>
  <c r="O2712" i="1"/>
  <c r="Q2712" i="1" s="1"/>
  <c r="O2713" i="1"/>
  <c r="Q2713" i="1" s="1"/>
  <c r="O2714" i="1"/>
  <c r="Q2714" i="1" s="1"/>
  <c r="O2715" i="1"/>
  <c r="Q2715" i="1" s="1"/>
  <c r="O2716" i="1"/>
  <c r="Q2716" i="1" s="1"/>
  <c r="O2717" i="1"/>
  <c r="Q2717" i="1" s="1"/>
  <c r="O2718" i="1"/>
  <c r="Q2718" i="1" s="1"/>
  <c r="O2719" i="1"/>
  <c r="Q2719" i="1" s="1"/>
  <c r="O2720" i="1"/>
  <c r="Q2720" i="1" s="1"/>
  <c r="O2721" i="1"/>
  <c r="Q2721" i="1" s="1"/>
  <c r="O2722" i="1"/>
  <c r="O2723" i="1"/>
  <c r="Q2723" i="1" s="1"/>
  <c r="O2724" i="1"/>
  <c r="Q2724" i="1" s="1"/>
  <c r="O2725" i="1"/>
  <c r="Q2725" i="1" s="1"/>
  <c r="O2726" i="1"/>
  <c r="Q2726" i="1" s="1"/>
  <c r="O2727" i="1"/>
  <c r="Q2727" i="1" s="1"/>
  <c r="O2728" i="1"/>
  <c r="Q2728" i="1" s="1"/>
  <c r="O2729" i="1"/>
  <c r="Q2729" i="1" s="1"/>
  <c r="O2730" i="1"/>
  <c r="Q2730" i="1" s="1"/>
  <c r="O2731" i="1"/>
  <c r="Q2731" i="1" s="1"/>
  <c r="O2732" i="1"/>
  <c r="Q2732" i="1" s="1"/>
  <c r="O2733" i="1"/>
  <c r="Q2733" i="1" s="1"/>
  <c r="O2734" i="1"/>
  <c r="Q2734" i="1" s="1"/>
  <c r="O2735" i="1"/>
  <c r="Q2735" i="1" s="1"/>
  <c r="O2736" i="1"/>
  <c r="Q2736" i="1" s="1"/>
  <c r="O2737" i="1"/>
  <c r="Q2737" i="1" s="1"/>
  <c r="O2738" i="1"/>
  <c r="Q2738" i="1" s="1"/>
  <c r="O2739" i="1"/>
  <c r="Q2739" i="1" s="1"/>
  <c r="O2740" i="1"/>
  <c r="Q2740" i="1" s="1"/>
  <c r="O2741" i="1"/>
  <c r="Q2741" i="1" s="1"/>
  <c r="O2742" i="1"/>
  <c r="O2743" i="1"/>
  <c r="Q2743" i="1" s="1"/>
  <c r="O2744" i="1"/>
  <c r="Q2744" i="1" s="1"/>
  <c r="O2745" i="1"/>
  <c r="O2746" i="1"/>
  <c r="O2747" i="1"/>
  <c r="Q2747" i="1" s="1"/>
  <c r="O2748" i="1"/>
  <c r="Q2748" i="1" s="1"/>
  <c r="O2749" i="1"/>
  <c r="Q2749" i="1" s="1"/>
  <c r="O2750" i="1"/>
  <c r="Q2750" i="1" s="1"/>
  <c r="O2751" i="1"/>
  <c r="Q2751" i="1" s="1"/>
  <c r="O2752" i="1"/>
  <c r="Q2752" i="1" s="1"/>
  <c r="O2753" i="1"/>
  <c r="Q2753" i="1" s="1"/>
  <c r="O2754" i="1"/>
  <c r="Q2754" i="1" s="1"/>
  <c r="O2755" i="1"/>
  <c r="Q2755" i="1" s="1"/>
  <c r="O2756" i="1"/>
  <c r="Q2756" i="1" s="1"/>
  <c r="O2757" i="1"/>
  <c r="Q2757" i="1" s="1"/>
  <c r="O2758" i="1"/>
  <c r="Q2758" i="1" s="1"/>
  <c r="O2759" i="1"/>
  <c r="Q2759" i="1" s="1"/>
  <c r="O2760" i="1"/>
  <c r="Q2760" i="1" s="1"/>
  <c r="O2761" i="1"/>
  <c r="Q2761" i="1" s="1"/>
  <c r="O2762" i="1"/>
  <c r="Q2762" i="1" s="1"/>
  <c r="O2763" i="1"/>
  <c r="Q2763" i="1" s="1"/>
  <c r="O2764" i="1"/>
  <c r="Q2764" i="1" s="1"/>
  <c r="O2765" i="1"/>
  <c r="Q2765" i="1" s="1"/>
  <c r="O2766" i="1"/>
  <c r="Q2766" i="1" s="1"/>
  <c r="O2767" i="1"/>
  <c r="Q2767" i="1" s="1"/>
  <c r="O2768" i="1"/>
  <c r="Q2768" i="1" s="1"/>
  <c r="O2769" i="1"/>
  <c r="Q2769" i="1" s="1"/>
  <c r="O2770" i="1"/>
  <c r="Q2770" i="1" s="1"/>
  <c r="O2771" i="1"/>
  <c r="Q2771" i="1" s="1"/>
  <c r="O2772" i="1"/>
  <c r="Q2772" i="1" s="1"/>
  <c r="O2773" i="1"/>
  <c r="Q2773" i="1" s="1"/>
  <c r="O2774" i="1"/>
  <c r="Q2774" i="1" s="1"/>
  <c r="O2775" i="1"/>
  <c r="Q2775" i="1" s="1"/>
  <c r="O2776" i="1"/>
  <c r="Q2776" i="1" s="1"/>
  <c r="O2777" i="1"/>
  <c r="Q2777" i="1" s="1"/>
  <c r="O2778" i="1"/>
  <c r="Q2778" i="1" s="1"/>
  <c r="O2779" i="1"/>
  <c r="Q2779" i="1" s="1"/>
  <c r="O2780" i="1"/>
  <c r="Q2780" i="1" s="1"/>
  <c r="O2781" i="1"/>
  <c r="Q2781" i="1" s="1"/>
  <c r="O2782" i="1"/>
  <c r="Q2782" i="1" s="1"/>
  <c r="O2783" i="1"/>
  <c r="Q2783" i="1" s="1"/>
  <c r="O2784" i="1"/>
  <c r="Q2784" i="1" s="1"/>
  <c r="O2785" i="1"/>
  <c r="Q2785" i="1" s="1"/>
  <c r="O2786" i="1"/>
  <c r="Q2786" i="1" s="1"/>
  <c r="O2787" i="1"/>
  <c r="Q2787" i="1" s="1"/>
  <c r="O2788" i="1"/>
  <c r="Q2788" i="1" s="1"/>
  <c r="O2789" i="1"/>
  <c r="Q2789" i="1" s="1"/>
  <c r="O2790" i="1"/>
  <c r="Q2790" i="1" s="1"/>
  <c r="O2791" i="1"/>
  <c r="Q2791" i="1" s="1"/>
  <c r="O2792" i="1"/>
  <c r="Q2792" i="1" s="1"/>
  <c r="O2793" i="1"/>
  <c r="Q2793" i="1" s="1"/>
  <c r="O2794" i="1"/>
  <c r="Q2794" i="1" s="1"/>
  <c r="O2795" i="1"/>
  <c r="Q2795" i="1" s="1"/>
  <c r="O2796" i="1"/>
  <c r="Q2796" i="1" s="1"/>
  <c r="O2797" i="1"/>
  <c r="Q2797" i="1" s="1"/>
  <c r="O2798" i="1"/>
  <c r="Q2798" i="1" s="1"/>
  <c r="O2799" i="1"/>
  <c r="Q2799" i="1" s="1"/>
  <c r="O2800" i="1"/>
  <c r="Q2800" i="1" s="1"/>
  <c r="O2801" i="1"/>
  <c r="Q2801" i="1" s="1"/>
  <c r="O2802" i="1"/>
  <c r="Q2802" i="1" s="1"/>
  <c r="O2803" i="1"/>
  <c r="Q2803" i="1" s="1"/>
  <c r="O2804" i="1"/>
  <c r="O2805" i="1"/>
  <c r="Q2805" i="1" s="1"/>
  <c r="O2806" i="1"/>
  <c r="O2807" i="1"/>
  <c r="Q2807" i="1" s="1"/>
  <c r="O2808" i="1"/>
  <c r="Q2808" i="1" s="1"/>
  <c r="O2809" i="1"/>
  <c r="Q2809" i="1" s="1"/>
  <c r="O2810" i="1"/>
  <c r="Q2810" i="1" s="1"/>
  <c r="O2811" i="1"/>
  <c r="Q2811" i="1" s="1"/>
  <c r="O2812" i="1"/>
  <c r="Q2812" i="1" s="1"/>
  <c r="O2813" i="1"/>
  <c r="Q2813" i="1" s="1"/>
  <c r="O2814" i="1"/>
  <c r="Q2814" i="1" s="1"/>
  <c r="O2815" i="1"/>
  <c r="Q2815" i="1" s="1"/>
  <c r="O2816" i="1"/>
  <c r="Q2816" i="1" s="1"/>
  <c r="O2817" i="1"/>
  <c r="Q2817" i="1" s="1"/>
  <c r="O2818" i="1"/>
  <c r="Q2818" i="1" s="1"/>
  <c r="O2819" i="1"/>
  <c r="Q2819" i="1" s="1"/>
  <c r="O2820" i="1"/>
  <c r="Q2820" i="1" s="1"/>
  <c r="O2821" i="1"/>
  <c r="Q2821" i="1" s="1"/>
  <c r="O2822" i="1"/>
  <c r="Q2822" i="1" s="1"/>
  <c r="O2823" i="1"/>
  <c r="Q2823" i="1" s="1"/>
  <c r="O2824" i="1"/>
  <c r="Q2824" i="1" s="1"/>
  <c r="O2825" i="1"/>
  <c r="Q2825" i="1" s="1"/>
  <c r="O2826" i="1"/>
  <c r="Q2826" i="1" s="1"/>
  <c r="O2827" i="1"/>
  <c r="Q2827" i="1" s="1"/>
  <c r="O2828" i="1"/>
  <c r="Q2828" i="1" s="1"/>
  <c r="O2829" i="1"/>
  <c r="Q2829" i="1" s="1"/>
  <c r="O2830" i="1"/>
  <c r="Q2830" i="1" s="1"/>
  <c r="O2831" i="1"/>
  <c r="Q2831" i="1" s="1"/>
  <c r="O2832" i="1"/>
  <c r="Q2832" i="1" s="1"/>
  <c r="O2833" i="1"/>
  <c r="Q2833" i="1" s="1"/>
  <c r="O2834" i="1"/>
  <c r="Q2834" i="1" s="1"/>
  <c r="O2835" i="1"/>
  <c r="Q2835" i="1" s="1"/>
  <c r="O2836" i="1"/>
  <c r="Q2836" i="1" s="1"/>
  <c r="O2837" i="1"/>
  <c r="Q2837" i="1" s="1"/>
  <c r="O2838" i="1"/>
  <c r="Q2838" i="1" s="1"/>
  <c r="O2839" i="1"/>
  <c r="Q2839" i="1" s="1"/>
  <c r="O2840" i="1"/>
  <c r="O2841" i="1"/>
  <c r="Q2841" i="1" s="1"/>
  <c r="O2842" i="1"/>
  <c r="Q2842" i="1" s="1"/>
  <c r="O2843" i="1"/>
  <c r="Q2843" i="1" s="1"/>
  <c r="O2844" i="1"/>
  <c r="Q2844" i="1" s="1"/>
  <c r="O2845" i="1"/>
  <c r="Q2845" i="1" s="1"/>
  <c r="O2846" i="1"/>
  <c r="Q2846" i="1" s="1"/>
  <c r="O2847" i="1"/>
  <c r="Q2847" i="1" s="1"/>
  <c r="O2848" i="1"/>
  <c r="Q2848" i="1" s="1"/>
  <c r="O2849" i="1"/>
  <c r="Q2849" i="1" s="1"/>
  <c r="O2850" i="1"/>
  <c r="Q2850" i="1" s="1"/>
  <c r="O2851" i="1"/>
  <c r="Q2851" i="1" s="1"/>
  <c r="O2852" i="1"/>
  <c r="Q2852" i="1" s="1"/>
  <c r="O2853" i="1"/>
  <c r="O2854" i="1"/>
  <c r="Q2854" i="1" s="1"/>
  <c r="O2855" i="1"/>
  <c r="Q2855" i="1" s="1"/>
  <c r="O2856" i="1"/>
  <c r="Q2856" i="1" s="1"/>
  <c r="O2857" i="1"/>
  <c r="Q2857" i="1" s="1"/>
  <c r="O2858" i="1"/>
  <c r="Q2858" i="1" s="1"/>
  <c r="O2859" i="1"/>
  <c r="Q2859" i="1" s="1"/>
  <c r="O2860" i="1"/>
  <c r="Q2860" i="1" s="1"/>
  <c r="O2861" i="1"/>
  <c r="Q2861" i="1" s="1"/>
  <c r="O2862" i="1"/>
  <c r="Q2862" i="1" s="1"/>
  <c r="O2863" i="1"/>
  <c r="Q2863" i="1" s="1"/>
  <c r="O2864" i="1"/>
  <c r="Q2864" i="1" s="1"/>
  <c r="O2865" i="1"/>
  <c r="Q2865" i="1" s="1"/>
  <c r="O2866" i="1"/>
  <c r="Q2866" i="1" s="1"/>
  <c r="O2867" i="1"/>
  <c r="Q2867" i="1" s="1"/>
  <c r="O2868" i="1"/>
  <c r="Q2868" i="1" s="1"/>
  <c r="O2869" i="1"/>
  <c r="Q2869" i="1" s="1"/>
  <c r="O2870" i="1"/>
  <c r="Q2870" i="1" s="1"/>
  <c r="O2871" i="1"/>
  <c r="Q2871" i="1" s="1"/>
  <c r="O2872" i="1"/>
  <c r="Q2872" i="1" s="1"/>
  <c r="O2873" i="1"/>
  <c r="Q2873" i="1" s="1"/>
  <c r="O2874" i="1"/>
  <c r="Q2874" i="1" s="1"/>
  <c r="O2875" i="1"/>
  <c r="Q2875" i="1" s="1"/>
  <c r="O2876" i="1"/>
  <c r="Q2876" i="1" s="1"/>
  <c r="O2877" i="1"/>
  <c r="Q2877" i="1" s="1"/>
  <c r="O2878" i="1"/>
  <c r="Q2878" i="1" s="1"/>
  <c r="O2879" i="1"/>
  <c r="Q2879" i="1" s="1"/>
  <c r="O2880" i="1"/>
  <c r="Q2880" i="1" s="1"/>
  <c r="O2881" i="1"/>
  <c r="Q2881" i="1" s="1"/>
  <c r="O2882" i="1"/>
  <c r="Q2882" i="1" s="1"/>
  <c r="O2883" i="1"/>
  <c r="Q2883" i="1" s="1"/>
  <c r="O2884" i="1"/>
  <c r="Q2884" i="1" s="1"/>
  <c r="O2885" i="1"/>
  <c r="Q2885" i="1" s="1"/>
  <c r="O2886" i="1"/>
  <c r="Q2886" i="1" s="1"/>
  <c r="O2887" i="1"/>
  <c r="Q2887" i="1" s="1"/>
  <c r="O2888" i="1"/>
  <c r="Q2888" i="1" s="1"/>
  <c r="O2889" i="1"/>
  <c r="Q2889" i="1" s="1"/>
  <c r="O2890" i="1"/>
  <c r="Q2890" i="1" s="1"/>
  <c r="O2891" i="1"/>
  <c r="Q2891" i="1" s="1"/>
  <c r="O2892" i="1"/>
  <c r="Q2892" i="1" s="1"/>
  <c r="O2893" i="1"/>
  <c r="Q2893" i="1" s="1"/>
  <c r="O2894" i="1"/>
  <c r="O2895" i="1"/>
  <c r="O2896" i="1"/>
  <c r="Q2896" i="1" s="1"/>
  <c r="O2897" i="1"/>
  <c r="O2898" i="1"/>
  <c r="Q2898" i="1" s="1"/>
  <c r="O2899" i="1"/>
  <c r="Q2899" i="1" s="1"/>
  <c r="O2900" i="1"/>
  <c r="Q2900" i="1" s="1"/>
  <c r="O2901" i="1"/>
  <c r="Q2901" i="1" s="1"/>
  <c r="O2902" i="1"/>
  <c r="Q2902" i="1" s="1"/>
  <c r="O2903" i="1"/>
  <c r="Q2903" i="1" s="1"/>
  <c r="O2904" i="1"/>
  <c r="Q2904" i="1" s="1"/>
  <c r="O2905" i="1"/>
  <c r="Q2905" i="1" s="1"/>
  <c r="O2906" i="1"/>
  <c r="Q2906" i="1" s="1"/>
  <c r="O2907" i="1"/>
  <c r="Q2907" i="1" s="1"/>
  <c r="O2908" i="1"/>
  <c r="Q2908" i="1" s="1"/>
  <c r="O2909" i="1"/>
  <c r="Q2909" i="1" s="1"/>
  <c r="O2910" i="1"/>
  <c r="Q2910" i="1" s="1"/>
  <c r="O2911" i="1"/>
  <c r="Q2911" i="1" s="1"/>
  <c r="O2912" i="1"/>
  <c r="Q2912" i="1" s="1"/>
  <c r="O2913" i="1"/>
  <c r="Q2913" i="1" s="1"/>
  <c r="O2914" i="1"/>
  <c r="Q2914" i="1" s="1"/>
  <c r="O2915" i="1"/>
  <c r="Q2915" i="1" s="1"/>
  <c r="O2916" i="1"/>
  <c r="Q2916" i="1" s="1"/>
  <c r="O2917" i="1"/>
  <c r="Q2917" i="1" s="1"/>
  <c r="O2918" i="1"/>
  <c r="Q2918" i="1" s="1"/>
  <c r="O2919" i="1"/>
  <c r="Q2919" i="1" s="1"/>
  <c r="O2920" i="1"/>
  <c r="Q2920" i="1" s="1"/>
  <c r="O2921" i="1"/>
  <c r="Q2921" i="1" s="1"/>
  <c r="O2922" i="1"/>
  <c r="Q2922" i="1" s="1"/>
  <c r="O2923" i="1"/>
  <c r="Q2923" i="1" s="1"/>
  <c r="O2924" i="1"/>
  <c r="Q2924" i="1" s="1"/>
  <c r="O2925" i="1"/>
  <c r="Q2925" i="1" s="1"/>
  <c r="O2926" i="1"/>
  <c r="Q2926" i="1" s="1"/>
  <c r="O2927" i="1"/>
  <c r="Q2927" i="1" s="1"/>
  <c r="O2928" i="1"/>
  <c r="Q2928" i="1" s="1"/>
  <c r="O2929" i="1"/>
  <c r="Q2929" i="1" s="1"/>
  <c r="O2930" i="1"/>
  <c r="Q2930" i="1" s="1"/>
  <c r="O2931" i="1"/>
  <c r="Q2931" i="1" s="1"/>
  <c r="O2932" i="1"/>
  <c r="Q2932" i="1" s="1"/>
  <c r="O2933" i="1"/>
  <c r="Q2933" i="1" s="1"/>
  <c r="O2934" i="1"/>
  <c r="Q2934" i="1" s="1"/>
  <c r="O2935" i="1"/>
  <c r="Q2935" i="1" s="1"/>
  <c r="O2936" i="1"/>
  <c r="Q2936" i="1" s="1"/>
  <c r="O2937" i="1"/>
  <c r="O2938" i="1"/>
  <c r="Q2938" i="1" s="1"/>
  <c r="O2939" i="1"/>
  <c r="Q2939" i="1" s="1"/>
  <c r="O2940" i="1"/>
  <c r="Q2940" i="1" s="1"/>
  <c r="O2941" i="1"/>
  <c r="Q2941" i="1" s="1"/>
  <c r="O2942" i="1"/>
  <c r="Q2942" i="1" s="1"/>
  <c r="O2943" i="1"/>
  <c r="Q2943" i="1" s="1"/>
  <c r="O2944" i="1"/>
  <c r="Q2944" i="1" s="1"/>
  <c r="O2945" i="1"/>
  <c r="Q2945" i="1" s="1"/>
  <c r="O2946" i="1"/>
  <c r="Q2946" i="1" s="1"/>
  <c r="O2947" i="1"/>
  <c r="Q2947" i="1" s="1"/>
  <c r="O2948" i="1"/>
  <c r="Q2948" i="1" s="1"/>
  <c r="O2949" i="1"/>
  <c r="Q2949" i="1" s="1"/>
  <c r="O2950" i="1"/>
  <c r="Q2950" i="1" s="1"/>
  <c r="O2951" i="1"/>
  <c r="Q2951" i="1" s="1"/>
  <c r="O2952" i="1"/>
  <c r="Q2952" i="1" s="1"/>
  <c r="O2953" i="1"/>
  <c r="Q2953" i="1" s="1"/>
  <c r="O2954" i="1"/>
  <c r="Q2954" i="1" s="1"/>
  <c r="O2955" i="1"/>
  <c r="Q2955" i="1" s="1"/>
  <c r="O2956" i="1"/>
  <c r="Q2956" i="1" s="1"/>
  <c r="O2957" i="1"/>
  <c r="Q2957" i="1" s="1"/>
  <c r="O2958" i="1"/>
  <c r="Q2958" i="1" s="1"/>
  <c r="O2959" i="1"/>
  <c r="Q2959" i="1" s="1"/>
  <c r="O2960" i="1"/>
  <c r="Q2960" i="1" s="1"/>
  <c r="O2961" i="1"/>
  <c r="Q2961" i="1" s="1"/>
  <c r="O2962" i="1"/>
  <c r="Q2962" i="1" s="1"/>
  <c r="O2963" i="1"/>
  <c r="Q2963" i="1" s="1"/>
  <c r="O2964" i="1"/>
  <c r="Q2964" i="1" s="1"/>
  <c r="O2965" i="1"/>
  <c r="Q2965" i="1" s="1"/>
  <c r="O2966" i="1"/>
  <c r="Q2966" i="1" s="1"/>
  <c r="O2967" i="1"/>
  <c r="Q2967" i="1" s="1"/>
  <c r="O2968" i="1"/>
  <c r="Q2968" i="1" s="1"/>
  <c r="O2969" i="1"/>
  <c r="Q2969" i="1" s="1"/>
  <c r="O2970" i="1"/>
  <c r="Q2970" i="1" s="1"/>
  <c r="O2971" i="1"/>
  <c r="Q2971" i="1" s="1"/>
  <c r="O2972" i="1"/>
  <c r="Q2972" i="1" s="1"/>
  <c r="O2973" i="1"/>
  <c r="Q2973" i="1" s="1"/>
  <c r="O2974" i="1"/>
  <c r="Q2974" i="1" s="1"/>
  <c r="O2975" i="1"/>
  <c r="Q2975" i="1" s="1"/>
  <c r="O2976" i="1"/>
  <c r="Q2976" i="1" s="1"/>
  <c r="O2977" i="1"/>
  <c r="Q2977" i="1" s="1"/>
  <c r="O2978" i="1"/>
  <c r="Q2978" i="1" s="1"/>
  <c r="O2979" i="1"/>
  <c r="Q2979" i="1" s="1"/>
  <c r="O2980" i="1"/>
  <c r="Q2980" i="1" s="1"/>
  <c r="O2981" i="1"/>
  <c r="Q2981" i="1" s="1"/>
  <c r="O2982" i="1"/>
  <c r="Q2982" i="1" s="1"/>
  <c r="O2983" i="1"/>
  <c r="Q2983" i="1" s="1"/>
  <c r="O2984" i="1"/>
  <c r="O2985" i="1"/>
  <c r="O2986" i="1"/>
  <c r="Q2986" i="1" s="1"/>
  <c r="O2987" i="1"/>
  <c r="Q2987" i="1" s="1"/>
  <c r="O2988" i="1"/>
  <c r="Q2988" i="1" s="1"/>
  <c r="O2989" i="1"/>
  <c r="Q2989" i="1" s="1"/>
  <c r="O2990" i="1"/>
  <c r="Q2990" i="1" s="1"/>
  <c r="O2991" i="1"/>
  <c r="Q2991" i="1" s="1"/>
  <c r="O2992" i="1"/>
  <c r="Q2992" i="1" s="1"/>
  <c r="O2993" i="1"/>
  <c r="Q2993" i="1" s="1"/>
  <c r="O2994" i="1"/>
  <c r="Q2994" i="1" s="1"/>
  <c r="O2995" i="1"/>
  <c r="Q2995" i="1" s="1"/>
  <c r="O2996" i="1"/>
  <c r="Q2996" i="1" s="1"/>
  <c r="O2997" i="1"/>
  <c r="Q2997" i="1" s="1"/>
  <c r="O2998" i="1"/>
  <c r="Q2998" i="1" s="1"/>
  <c r="O2999" i="1"/>
  <c r="Q2999" i="1" s="1"/>
  <c r="O3000" i="1"/>
  <c r="Q3000" i="1" s="1"/>
  <c r="O3001" i="1"/>
  <c r="Q3001" i="1" s="1"/>
  <c r="O3002" i="1"/>
  <c r="Q3002" i="1" s="1"/>
  <c r="O3003" i="1"/>
  <c r="Q3003" i="1" s="1"/>
  <c r="O3004" i="1"/>
  <c r="Q3004" i="1" s="1"/>
  <c r="O3005" i="1"/>
  <c r="Q3005" i="1" s="1"/>
  <c r="O3006" i="1"/>
  <c r="Q3006" i="1" s="1"/>
  <c r="O3007" i="1"/>
  <c r="Q3007" i="1" s="1"/>
  <c r="O3008" i="1"/>
  <c r="Q3008" i="1" s="1"/>
  <c r="O3009" i="1"/>
  <c r="Q3009" i="1" s="1"/>
  <c r="O3010" i="1"/>
  <c r="Q3010" i="1" s="1"/>
  <c r="O3011" i="1"/>
  <c r="Q3011" i="1" s="1"/>
  <c r="O3012" i="1"/>
  <c r="Q3012" i="1" s="1"/>
  <c r="O3013" i="1"/>
  <c r="Q3013" i="1" s="1"/>
  <c r="O3014" i="1"/>
  <c r="Q3014" i="1" s="1"/>
  <c r="O3015" i="1"/>
  <c r="Q3015" i="1" s="1"/>
  <c r="O3016" i="1"/>
  <c r="Q3016" i="1" s="1"/>
  <c r="O3017" i="1"/>
  <c r="Q3017" i="1" s="1"/>
  <c r="O3018" i="1"/>
  <c r="Q3018" i="1" s="1"/>
  <c r="O3019" i="1"/>
  <c r="Q3019" i="1" s="1"/>
  <c r="O3020" i="1"/>
  <c r="Q3020" i="1" s="1"/>
  <c r="O3021" i="1"/>
  <c r="O3022" i="1"/>
  <c r="Q3022" i="1" s="1"/>
  <c r="O3023" i="1"/>
  <c r="Q3023" i="1" s="1"/>
  <c r="O3024" i="1"/>
  <c r="Q3024" i="1" s="1"/>
  <c r="O3025" i="1"/>
  <c r="Q3025" i="1" s="1"/>
  <c r="O3026" i="1"/>
  <c r="Q3026" i="1" s="1"/>
  <c r="O3027" i="1"/>
  <c r="Q3027" i="1" s="1"/>
  <c r="O3028" i="1"/>
  <c r="Q3028" i="1" s="1"/>
  <c r="O3029" i="1"/>
  <c r="Q3029" i="1" s="1"/>
  <c r="O3030" i="1"/>
  <c r="Q3030" i="1" s="1"/>
  <c r="O3031" i="1"/>
  <c r="Q3031" i="1" s="1"/>
  <c r="O3032" i="1"/>
  <c r="Q3032" i="1" s="1"/>
  <c r="O3033" i="1"/>
  <c r="Q3033" i="1" s="1"/>
  <c r="O3034" i="1"/>
  <c r="Q3034" i="1" s="1"/>
  <c r="O3035" i="1"/>
  <c r="Q3035" i="1" s="1"/>
  <c r="O3036" i="1"/>
  <c r="Q3036" i="1" s="1"/>
  <c r="O3037" i="1"/>
  <c r="Q3037" i="1" s="1"/>
  <c r="O3038" i="1"/>
  <c r="Q3038" i="1" s="1"/>
  <c r="O3039" i="1"/>
  <c r="Q3039" i="1" s="1"/>
  <c r="O3040" i="1"/>
  <c r="Q3040" i="1" s="1"/>
  <c r="O3041" i="1"/>
  <c r="Q3041" i="1" s="1"/>
  <c r="O3042" i="1"/>
  <c r="Q3042" i="1" s="1"/>
  <c r="O3043" i="1"/>
  <c r="Q3043" i="1" s="1"/>
  <c r="O3044" i="1"/>
  <c r="Q3044" i="1" s="1"/>
  <c r="O3045" i="1"/>
  <c r="O3046" i="1"/>
  <c r="Q3046" i="1" s="1"/>
  <c r="O3047" i="1"/>
  <c r="Q3047" i="1" s="1"/>
  <c r="O3048" i="1"/>
  <c r="Q3048" i="1" s="1"/>
  <c r="O3049" i="1"/>
  <c r="Q3049" i="1" s="1"/>
  <c r="O3050" i="1"/>
  <c r="Q3050" i="1" s="1"/>
  <c r="O3051" i="1"/>
  <c r="Q3051" i="1" s="1"/>
  <c r="O3052" i="1"/>
  <c r="Q3052" i="1" s="1"/>
  <c r="O3053" i="1"/>
  <c r="Q3053" i="1" s="1"/>
  <c r="O3054" i="1"/>
  <c r="Q3054" i="1" s="1"/>
  <c r="O3055" i="1"/>
  <c r="Q3055" i="1" s="1"/>
  <c r="O3056" i="1"/>
  <c r="Q3056" i="1" s="1"/>
  <c r="O3057" i="1"/>
  <c r="Q3057" i="1" s="1"/>
  <c r="O3058" i="1"/>
  <c r="Q3058" i="1" s="1"/>
  <c r="O3059" i="1"/>
  <c r="Q3059" i="1" s="1"/>
  <c r="O3060" i="1"/>
  <c r="Q3060" i="1" s="1"/>
  <c r="O3061" i="1"/>
  <c r="Q3061" i="1" s="1"/>
  <c r="O3062" i="1"/>
  <c r="Q3062" i="1" s="1"/>
  <c r="O3063" i="1"/>
  <c r="Q3063" i="1" s="1"/>
  <c r="O3064" i="1"/>
  <c r="Q3064" i="1" s="1"/>
  <c r="O3065" i="1"/>
  <c r="Q3065" i="1" s="1"/>
  <c r="O3066" i="1"/>
  <c r="Q3066" i="1" s="1"/>
  <c r="O3067" i="1"/>
  <c r="Q3067" i="1" s="1"/>
  <c r="O3068" i="1"/>
  <c r="Q3068" i="1" s="1"/>
  <c r="O3069" i="1"/>
  <c r="Q3069" i="1" s="1"/>
  <c r="O3070" i="1"/>
  <c r="Q3070" i="1" s="1"/>
  <c r="O3071" i="1"/>
  <c r="Q3071" i="1" s="1"/>
  <c r="O3072" i="1"/>
  <c r="Q3072" i="1" s="1"/>
  <c r="O3073" i="1"/>
  <c r="Q3073" i="1" s="1"/>
  <c r="O3074" i="1"/>
  <c r="O3075" i="1"/>
  <c r="Q3075" i="1" s="1"/>
  <c r="O3076" i="1"/>
  <c r="Q3076" i="1" s="1"/>
  <c r="O3077" i="1"/>
  <c r="Q3077" i="1" s="1"/>
  <c r="O3078" i="1"/>
  <c r="Q3078" i="1" s="1"/>
  <c r="O3079" i="1"/>
  <c r="Q3079" i="1" s="1"/>
  <c r="O3080" i="1"/>
  <c r="Q3080" i="1" s="1"/>
  <c r="O3081" i="1"/>
  <c r="Q3081" i="1" s="1"/>
  <c r="O3082" i="1"/>
  <c r="Q3082" i="1" s="1"/>
  <c r="O3083" i="1"/>
  <c r="Q3083" i="1" s="1"/>
  <c r="O3084" i="1"/>
  <c r="Q3084" i="1" s="1"/>
  <c r="O3085" i="1"/>
  <c r="Q3085" i="1" s="1"/>
  <c r="O3086" i="1"/>
  <c r="Q3086" i="1" s="1"/>
  <c r="O3087" i="1"/>
  <c r="Q3087" i="1" s="1"/>
  <c r="O3088" i="1"/>
  <c r="Q3088" i="1" s="1"/>
  <c r="O3089" i="1"/>
  <c r="Q3089" i="1" s="1"/>
  <c r="O3090" i="1"/>
  <c r="Q3090" i="1" s="1"/>
  <c r="O3091" i="1"/>
  <c r="Q3091" i="1" s="1"/>
  <c r="O3092" i="1"/>
  <c r="Q3092" i="1" s="1"/>
  <c r="O3093" i="1"/>
  <c r="Q3093" i="1" s="1"/>
  <c r="O3094" i="1"/>
  <c r="Q3094" i="1" s="1"/>
  <c r="O3095" i="1"/>
  <c r="Q3095" i="1" s="1"/>
  <c r="O3096" i="1"/>
  <c r="Q3096" i="1" s="1"/>
  <c r="O3097" i="1"/>
  <c r="Q3097" i="1" s="1"/>
  <c r="O3098" i="1"/>
  <c r="Q3098" i="1" s="1"/>
  <c r="O3099" i="1"/>
  <c r="Q3099" i="1" s="1"/>
  <c r="O3100" i="1"/>
  <c r="Q3100" i="1" s="1"/>
  <c r="O3101" i="1"/>
  <c r="Q3101" i="1" s="1"/>
  <c r="O3102" i="1"/>
  <c r="Q3102" i="1" s="1"/>
  <c r="O3103" i="1"/>
  <c r="Q3103" i="1" s="1"/>
  <c r="O3104" i="1"/>
  <c r="Q3104" i="1" s="1"/>
  <c r="O3105" i="1"/>
  <c r="O3106" i="1"/>
  <c r="Q3106" i="1" s="1"/>
  <c r="O3107" i="1"/>
  <c r="Q3107" i="1" s="1"/>
  <c r="O3108" i="1"/>
  <c r="Q3108" i="1" s="1"/>
  <c r="O3109" i="1"/>
  <c r="Q3109" i="1" s="1"/>
  <c r="O3110" i="1"/>
  <c r="Q3110" i="1" s="1"/>
  <c r="O3111" i="1"/>
  <c r="Q3111" i="1" s="1"/>
  <c r="O3112" i="1"/>
  <c r="Q3112" i="1" s="1"/>
  <c r="O3113" i="1"/>
  <c r="Q3113" i="1" s="1"/>
  <c r="O3114" i="1"/>
  <c r="Q3114" i="1" s="1"/>
  <c r="O3115" i="1"/>
  <c r="Q3115" i="1" s="1"/>
  <c r="O3116" i="1"/>
  <c r="Q3116" i="1" s="1"/>
  <c r="O3117" i="1"/>
  <c r="Q3117" i="1" s="1"/>
  <c r="O3118" i="1"/>
  <c r="Q3118" i="1" s="1"/>
  <c r="O3119" i="1"/>
  <c r="Q3119" i="1" s="1"/>
  <c r="O3120" i="1"/>
  <c r="Q3120" i="1" s="1"/>
  <c r="O3121" i="1"/>
  <c r="Q3121" i="1" s="1"/>
  <c r="O3122" i="1"/>
  <c r="Q3122" i="1" s="1"/>
  <c r="O3123" i="1"/>
  <c r="Q3123" i="1" s="1"/>
  <c r="O3124" i="1"/>
  <c r="Q3124" i="1" s="1"/>
  <c r="O3125" i="1"/>
  <c r="Q3125" i="1" s="1"/>
  <c r="O3126" i="1"/>
  <c r="Q3126" i="1" s="1"/>
  <c r="O3127" i="1"/>
  <c r="Q3127" i="1" s="1"/>
  <c r="O3128" i="1"/>
  <c r="Q3128" i="1" s="1"/>
  <c r="O3129" i="1"/>
  <c r="Q3129" i="1" s="1"/>
  <c r="O3130" i="1"/>
  <c r="Q3130" i="1" s="1"/>
  <c r="O3131" i="1"/>
  <c r="Q3131" i="1" s="1"/>
  <c r="O3132" i="1"/>
  <c r="Q3132" i="1" s="1"/>
  <c r="O3133" i="1"/>
  <c r="Q3133" i="1" s="1"/>
  <c r="O3134" i="1"/>
  <c r="O3135" i="1"/>
  <c r="Q3135" i="1" s="1"/>
  <c r="O3136" i="1"/>
  <c r="Q3136" i="1" s="1"/>
  <c r="O3137" i="1"/>
  <c r="Q3137" i="1" s="1"/>
  <c r="O3138" i="1"/>
  <c r="Q3138" i="1" s="1"/>
  <c r="O3139" i="1"/>
  <c r="Q3139" i="1" s="1"/>
  <c r="O3140" i="1"/>
  <c r="Q3140" i="1" s="1"/>
  <c r="O3141" i="1"/>
  <c r="O3142" i="1"/>
  <c r="Q3142" i="1" s="1"/>
  <c r="O3143" i="1"/>
  <c r="Q3143" i="1" s="1"/>
  <c r="O3144" i="1"/>
  <c r="Q3144" i="1" s="1"/>
  <c r="O3145" i="1"/>
  <c r="Q3145" i="1" s="1"/>
  <c r="O3146" i="1"/>
  <c r="Q3146" i="1" s="1"/>
  <c r="O3147" i="1"/>
  <c r="Q3147" i="1" s="1"/>
  <c r="O3148" i="1"/>
  <c r="Q3148" i="1" s="1"/>
  <c r="O3149" i="1"/>
  <c r="Q3149" i="1" s="1"/>
  <c r="O3150" i="1"/>
  <c r="Q3150" i="1" s="1"/>
  <c r="O3151" i="1"/>
  <c r="Q3151" i="1" s="1"/>
  <c r="O3152" i="1"/>
  <c r="Q3152" i="1" s="1"/>
  <c r="O3153" i="1"/>
  <c r="O3154" i="1"/>
  <c r="Q3154" i="1" s="1"/>
  <c r="O3155" i="1"/>
  <c r="Q3155" i="1" s="1"/>
  <c r="O3156" i="1"/>
  <c r="Q3156" i="1" s="1"/>
  <c r="O3157" i="1"/>
  <c r="Q3157" i="1" s="1"/>
  <c r="O3158" i="1"/>
  <c r="Q3158" i="1" s="1"/>
  <c r="O3159" i="1"/>
  <c r="Q3159" i="1" s="1"/>
  <c r="O3160" i="1"/>
  <c r="Q3160" i="1" s="1"/>
  <c r="O3161" i="1"/>
  <c r="Q3161" i="1" s="1"/>
  <c r="O3162" i="1"/>
  <c r="Q3162" i="1" s="1"/>
  <c r="O3163" i="1"/>
  <c r="Q3163" i="1" s="1"/>
  <c r="O3164" i="1"/>
  <c r="Q3164" i="1" s="1"/>
  <c r="O3165" i="1"/>
  <c r="Q3165" i="1" s="1"/>
  <c r="O3166" i="1"/>
  <c r="Q3166" i="1" s="1"/>
  <c r="O3167" i="1"/>
  <c r="Q3167" i="1" s="1"/>
  <c r="O3168" i="1"/>
  <c r="Q3168" i="1" s="1"/>
  <c r="O3169" i="1"/>
  <c r="Q3169" i="1" s="1"/>
  <c r="O3170" i="1"/>
  <c r="Q3170" i="1" s="1"/>
  <c r="O3171" i="1"/>
  <c r="Q3171" i="1" s="1"/>
  <c r="O3172" i="1"/>
  <c r="Q3172" i="1" s="1"/>
  <c r="O3173" i="1"/>
  <c r="Q3173" i="1" s="1"/>
  <c r="O3174" i="1"/>
  <c r="Q3174" i="1" s="1"/>
  <c r="O3175" i="1"/>
  <c r="Q3175" i="1" s="1"/>
  <c r="O3176" i="1"/>
  <c r="Q3176" i="1" s="1"/>
  <c r="O3177" i="1"/>
  <c r="Q3177" i="1" s="1"/>
  <c r="O3178" i="1"/>
  <c r="Q3178" i="1" s="1"/>
  <c r="O3179" i="1"/>
  <c r="Q3179" i="1" s="1"/>
  <c r="O3180" i="1"/>
  <c r="Q3180" i="1" s="1"/>
  <c r="O3181" i="1"/>
  <c r="Q3181" i="1" s="1"/>
  <c r="O3182" i="1"/>
  <c r="Q3182" i="1" s="1"/>
  <c r="O3183" i="1"/>
  <c r="Q3183" i="1" s="1"/>
  <c r="O3184" i="1"/>
  <c r="Q3184" i="1" s="1"/>
  <c r="O3185" i="1"/>
  <c r="Q3185" i="1" s="1"/>
  <c r="O3186" i="1"/>
  <c r="Q3186" i="1" s="1"/>
  <c r="O3187" i="1"/>
  <c r="Q3187" i="1" s="1"/>
  <c r="O3188" i="1"/>
  <c r="Q3188" i="1" s="1"/>
  <c r="O3189" i="1"/>
  <c r="Q3189" i="1" s="1"/>
  <c r="O3190" i="1"/>
  <c r="Q3190" i="1" s="1"/>
  <c r="O3191" i="1"/>
  <c r="Q3191" i="1" s="1"/>
  <c r="O3192" i="1"/>
  <c r="Q3192" i="1" s="1"/>
  <c r="O3193" i="1"/>
  <c r="Q3193" i="1" s="1"/>
  <c r="O3194" i="1"/>
  <c r="Q3194" i="1" s="1"/>
  <c r="O3195" i="1"/>
  <c r="Q3195" i="1" s="1"/>
  <c r="O3196" i="1"/>
  <c r="Q3196" i="1" s="1"/>
  <c r="O3197" i="1"/>
  <c r="Q3197" i="1" s="1"/>
  <c r="O3198" i="1"/>
  <c r="Q3198" i="1" s="1"/>
  <c r="O3199" i="1"/>
  <c r="Q3199" i="1" s="1"/>
  <c r="O3200" i="1"/>
  <c r="Q3200" i="1" s="1"/>
  <c r="O3201" i="1"/>
  <c r="Q3201" i="1" s="1"/>
  <c r="O3202" i="1"/>
  <c r="Q3202" i="1" s="1"/>
  <c r="O3203" i="1"/>
  <c r="Q3203" i="1" s="1"/>
  <c r="O3204" i="1"/>
  <c r="Q3204" i="1" s="1"/>
  <c r="O3205" i="1"/>
  <c r="Q3205" i="1" s="1"/>
  <c r="O3206" i="1"/>
  <c r="Q3206" i="1" s="1"/>
  <c r="O3207" i="1"/>
  <c r="Q3207" i="1" s="1"/>
  <c r="O3208" i="1"/>
  <c r="Q3208" i="1" s="1"/>
  <c r="O3209" i="1"/>
  <c r="Q3209" i="1" s="1"/>
  <c r="O3210" i="1"/>
  <c r="Q3210" i="1" s="1"/>
  <c r="O3211" i="1"/>
  <c r="Q3211" i="1" s="1"/>
  <c r="O3212" i="1"/>
  <c r="Q3212" i="1" s="1"/>
  <c r="O3213" i="1"/>
  <c r="O3214" i="1"/>
  <c r="Q3214" i="1" s="1"/>
  <c r="O3215" i="1"/>
  <c r="Q3215" i="1" s="1"/>
  <c r="O3216" i="1"/>
  <c r="Q3216" i="1" s="1"/>
  <c r="O3217" i="1"/>
  <c r="Q3217" i="1" s="1"/>
  <c r="O3218" i="1"/>
  <c r="Q3218" i="1" s="1"/>
  <c r="O3219" i="1"/>
  <c r="Q3219" i="1" s="1"/>
  <c r="O3220" i="1"/>
  <c r="Q3220" i="1" s="1"/>
  <c r="O3221" i="1"/>
  <c r="Q3221" i="1" s="1"/>
  <c r="O3222" i="1"/>
  <c r="Q3222" i="1" s="1"/>
  <c r="O3223" i="1"/>
  <c r="Q3223" i="1" s="1"/>
  <c r="O3224" i="1"/>
  <c r="Q3224" i="1" s="1"/>
  <c r="O3225" i="1"/>
  <c r="Q3225" i="1" s="1"/>
  <c r="O3226" i="1"/>
  <c r="Q3226" i="1" s="1"/>
  <c r="O3227" i="1"/>
  <c r="Q3227" i="1" s="1"/>
  <c r="O3228" i="1"/>
  <c r="Q3228" i="1" s="1"/>
  <c r="O3229" i="1"/>
  <c r="Q3229" i="1" s="1"/>
  <c r="O3230" i="1"/>
  <c r="Q3230" i="1" s="1"/>
  <c r="O3231" i="1"/>
  <c r="Q3231" i="1" s="1"/>
  <c r="O3232" i="1"/>
  <c r="Q3232" i="1" s="1"/>
  <c r="O3233" i="1"/>
  <c r="Q3233" i="1" s="1"/>
  <c r="O3234" i="1"/>
  <c r="Q3234" i="1" s="1"/>
  <c r="O3235" i="1"/>
  <c r="Q3235" i="1" s="1"/>
  <c r="O3236" i="1"/>
  <c r="Q3236" i="1" s="1"/>
  <c r="O3237" i="1"/>
  <c r="O3238" i="1"/>
  <c r="Q3238" i="1" s="1"/>
  <c r="O3239" i="1"/>
  <c r="Q3239" i="1" s="1"/>
  <c r="O3240" i="1"/>
  <c r="Q3240" i="1" s="1"/>
  <c r="O3241" i="1"/>
  <c r="Q3241" i="1" s="1"/>
  <c r="O3242" i="1"/>
  <c r="Q3242" i="1" s="1"/>
  <c r="O3243" i="1"/>
  <c r="Q3243" i="1" s="1"/>
  <c r="O3244" i="1"/>
  <c r="Q3244" i="1" s="1"/>
  <c r="O3245" i="1"/>
  <c r="Q3245" i="1" s="1"/>
  <c r="O3246" i="1"/>
  <c r="Q3246" i="1" s="1"/>
  <c r="O3247" i="1"/>
  <c r="Q3247" i="1" s="1"/>
  <c r="O3248" i="1"/>
  <c r="Q3248" i="1" s="1"/>
  <c r="O3249" i="1"/>
  <c r="Q3249" i="1" s="1"/>
  <c r="O3250" i="1"/>
  <c r="Q3250" i="1" s="1"/>
  <c r="O3251" i="1"/>
  <c r="Q3251" i="1" s="1"/>
  <c r="O3252" i="1"/>
  <c r="Q3252" i="1" s="1"/>
  <c r="O3253" i="1"/>
  <c r="Q3253" i="1" s="1"/>
  <c r="O3254" i="1"/>
  <c r="Q3254" i="1" s="1"/>
  <c r="O3255" i="1"/>
  <c r="Q3255" i="1" s="1"/>
  <c r="O3256" i="1"/>
  <c r="Q3256" i="1" s="1"/>
  <c r="O3257" i="1"/>
  <c r="Q3257" i="1" s="1"/>
  <c r="O3258" i="1"/>
  <c r="Q3258" i="1" s="1"/>
  <c r="O3259" i="1"/>
  <c r="Q3259" i="1" s="1"/>
  <c r="O3260" i="1"/>
  <c r="Q3260" i="1" s="1"/>
  <c r="O3261" i="1"/>
  <c r="Q3261" i="1" s="1"/>
  <c r="O3262" i="1"/>
  <c r="Q3262" i="1" s="1"/>
  <c r="O3263" i="1"/>
  <c r="Q3263" i="1" s="1"/>
  <c r="O3264" i="1"/>
  <c r="Q3264" i="1" s="1"/>
  <c r="O3265" i="1"/>
  <c r="Q3265" i="1" s="1"/>
  <c r="O3266" i="1"/>
  <c r="Q3266" i="1" s="1"/>
  <c r="O3267" i="1"/>
  <c r="Q3267" i="1" s="1"/>
  <c r="O3268" i="1"/>
  <c r="Q3268" i="1" s="1"/>
  <c r="O3269" i="1"/>
  <c r="Q3269" i="1" s="1"/>
  <c r="O3270" i="1"/>
  <c r="Q3270" i="1" s="1"/>
  <c r="O3271" i="1"/>
  <c r="Q3271" i="1" s="1"/>
  <c r="O3272" i="1"/>
  <c r="Q3272" i="1" s="1"/>
  <c r="O3273" i="1"/>
  <c r="O3274" i="1"/>
  <c r="O3275" i="1"/>
  <c r="Q3275" i="1" s="1"/>
  <c r="O3276" i="1"/>
  <c r="Q3276" i="1" s="1"/>
  <c r="O3277" i="1"/>
  <c r="Q3277" i="1" s="1"/>
  <c r="O3278" i="1"/>
  <c r="Q3278" i="1" s="1"/>
  <c r="O3279" i="1"/>
  <c r="Q3279" i="1" s="1"/>
  <c r="O3280" i="1"/>
  <c r="Q3280" i="1" s="1"/>
  <c r="O3281" i="1"/>
  <c r="Q3281" i="1" s="1"/>
  <c r="O3282" i="1"/>
  <c r="Q3282" i="1" s="1"/>
  <c r="O3283" i="1"/>
  <c r="Q3283" i="1" s="1"/>
  <c r="O3284" i="1"/>
  <c r="Q3284" i="1" s="1"/>
  <c r="O3285" i="1"/>
  <c r="Q3285" i="1" s="1"/>
  <c r="O3286" i="1"/>
  <c r="Q3286" i="1" s="1"/>
  <c r="O3287" i="1"/>
  <c r="Q3287" i="1" s="1"/>
  <c r="O3288" i="1"/>
  <c r="Q3288" i="1" s="1"/>
  <c r="O3289" i="1"/>
  <c r="Q3289" i="1" s="1"/>
  <c r="O3290" i="1"/>
  <c r="Q3290" i="1" s="1"/>
  <c r="O3291" i="1"/>
  <c r="Q3291" i="1" s="1"/>
  <c r="O3292" i="1"/>
  <c r="Q3292" i="1" s="1"/>
  <c r="O3293" i="1"/>
  <c r="Q3293" i="1" s="1"/>
  <c r="O3294" i="1"/>
  <c r="Q3294" i="1" s="1"/>
  <c r="O3295" i="1"/>
  <c r="Q3295" i="1" s="1"/>
  <c r="O3296" i="1"/>
  <c r="Q3296" i="1" s="1"/>
  <c r="O3297" i="1"/>
  <c r="Q3297" i="1" s="1"/>
  <c r="O3298" i="1"/>
  <c r="Q3298" i="1" s="1"/>
  <c r="O3299" i="1"/>
  <c r="Q3299" i="1" s="1"/>
  <c r="O3300" i="1"/>
  <c r="Q3300" i="1" s="1"/>
  <c r="O3301" i="1"/>
  <c r="Q3301" i="1" s="1"/>
  <c r="O3302" i="1"/>
  <c r="Q3302" i="1" s="1"/>
  <c r="O3303" i="1"/>
  <c r="Q3303" i="1" s="1"/>
  <c r="O3304" i="1"/>
  <c r="Q3304" i="1" s="1"/>
  <c r="O3305" i="1"/>
  <c r="Q3305" i="1" s="1"/>
  <c r="O3306" i="1"/>
  <c r="Q3306" i="1" s="1"/>
  <c r="O3307" i="1"/>
  <c r="Q3307" i="1" s="1"/>
  <c r="O3308" i="1"/>
  <c r="Q3308" i="1" s="1"/>
  <c r="O3309" i="1"/>
  <c r="Q3309" i="1" s="1"/>
  <c r="O3310" i="1"/>
  <c r="Q3310" i="1" s="1"/>
  <c r="O3311" i="1"/>
  <c r="Q3311" i="1" s="1"/>
  <c r="O3312" i="1"/>
  <c r="Q3312" i="1" s="1"/>
  <c r="O3313" i="1"/>
  <c r="Q3313" i="1" s="1"/>
  <c r="O3314" i="1"/>
  <c r="Q3314" i="1" s="1"/>
  <c r="O3315" i="1"/>
  <c r="Q3315" i="1" s="1"/>
  <c r="O3316" i="1"/>
  <c r="Q3316" i="1" s="1"/>
  <c r="O3317" i="1"/>
  <c r="Q3317" i="1" s="1"/>
  <c r="O3318" i="1"/>
  <c r="Q3318" i="1" s="1"/>
  <c r="O3319" i="1"/>
  <c r="Q3319" i="1" s="1"/>
  <c r="O3320" i="1"/>
  <c r="Q3320" i="1" s="1"/>
  <c r="O3321" i="1"/>
  <c r="Q3321" i="1" s="1"/>
  <c r="O3322" i="1"/>
  <c r="Q3322" i="1" s="1"/>
  <c r="O3323" i="1"/>
  <c r="Q3323" i="1" s="1"/>
  <c r="O3324" i="1"/>
  <c r="Q3324" i="1" s="1"/>
  <c r="O3325" i="1"/>
  <c r="Q3325" i="1" s="1"/>
  <c r="O3326" i="1"/>
  <c r="Q3326" i="1" s="1"/>
  <c r="O3327" i="1"/>
  <c r="Q3327" i="1" s="1"/>
  <c r="O3328" i="1"/>
  <c r="Q3328" i="1" s="1"/>
  <c r="O3329" i="1"/>
  <c r="Q3329" i="1" s="1"/>
  <c r="O3330" i="1"/>
  <c r="Q3330" i="1" s="1"/>
  <c r="O3331" i="1"/>
  <c r="Q3331" i="1" s="1"/>
  <c r="O3332" i="1"/>
  <c r="Q3332" i="1" s="1"/>
  <c r="O3333" i="1"/>
  <c r="Q3333" i="1" s="1"/>
  <c r="O3334" i="1"/>
  <c r="Q3334" i="1" s="1"/>
  <c r="O3335" i="1"/>
  <c r="Q3335" i="1" s="1"/>
  <c r="O3336" i="1"/>
  <c r="Q3336" i="1" s="1"/>
  <c r="O3337" i="1"/>
  <c r="Q3337" i="1" s="1"/>
  <c r="O3338" i="1"/>
  <c r="Q3338" i="1" s="1"/>
  <c r="O3339" i="1"/>
  <c r="Q3339" i="1" s="1"/>
  <c r="O3340" i="1"/>
  <c r="Q3340" i="1" s="1"/>
  <c r="O3341" i="1"/>
  <c r="Q3341" i="1" s="1"/>
  <c r="O3342" i="1"/>
  <c r="Q3342" i="1" s="1"/>
  <c r="O3343" i="1"/>
  <c r="Q3343" i="1" s="1"/>
  <c r="O3344" i="1"/>
  <c r="Q3344" i="1" s="1"/>
  <c r="O3345" i="1"/>
  <c r="O3346" i="1"/>
  <c r="Q3346" i="1" s="1"/>
  <c r="O3347" i="1"/>
  <c r="Q3347" i="1" s="1"/>
  <c r="O3348" i="1"/>
  <c r="Q3348" i="1" s="1"/>
  <c r="O3349" i="1"/>
  <c r="Q3349" i="1" s="1"/>
  <c r="O3350" i="1"/>
  <c r="Q3350" i="1" s="1"/>
  <c r="O3351" i="1"/>
  <c r="Q3351" i="1" s="1"/>
  <c r="O3352" i="1"/>
  <c r="Q3352" i="1" s="1"/>
  <c r="O3353" i="1"/>
  <c r="Q3353" i="1" s="1"/>
  <c r="O3354" i="1"/>
  <c r="Q3354" i="1" s="1"/>
  <c r="O3355" i="1"/>
  <c r="Q3355" i="1" s="1"/>
  <c r="O3356" i="1"/>
  <c r="Q3356" i="1" s="1"/>
  <c r="O3357" i="1"/>
  <c r="Q3357" i="1" s="1"/>
  <c r="O3358" i="1"/>
  <c r="Q3358" i="1" s="1"/>
  <c r="O3359" i="1"/>
  <c r="Q3359" i="1" s="1"/>
  <c r="O3360" i="1"/>
  <c r="Q3360" i="1" s="1"/>
  <c r="O3361" i="1"/>
  <c r="Q3361" i="1" s="1"/>
  <c r="O3362" i="1"/>
  <c r="Q3362" i="1" s="1"/>
  <c r="O3363" i="1"/>
  <c r="Q3363" i="1" s="1"/>
  <c r="O3364" i="1"/>
  <c r="Q3364" i="1" s="1"/>
  <c r="O3365" i="1"/>
  <c r="Q3365" i="1" s="1"/>
  <c r="O3366" i="1"/>
  <c r="Q3366" i="1" s="1"/>
  <c r="O3367" i="1"/>
  <c r="Q3367" i="1" s="1"/>
  <c r="O3368" i="1"/>
  <c r="Q3368" i="1" s="1"/>
  <c r="O3369" i="1"/>
  <c r="O3370" i="1"/>
  <c r="Q3370" i="1" s="1"/>
  <c r="O3371" i="1"/>
  <c r="Q3371" i="1" s="1"/>
  <c r="O3372" i="1"/>
  <c r="Q3372" i="1" s="1"/>
  <c r="O3373" i="1"/>
  <c r="Q3373" i="1" s="1"/>
  <c r="O3374" i="1"/>
  <c r="Q3374" i="1" s="1"/>
  <c r="O3375" i="1"/>
  <c r="Q3375" i="1" s="1"/>
  <c r="O3376" i="1"/>
  <c r="Q3376" i="1" s="1"/>
  <c r="O3377" i="1"/>
  <c r="Q3377" i="1" s="1"/>
  <c r="O3378" i="1"/>
  <c r="Q3378" i="1" s="1"/>
  <c r="O3379" i="1"/>
  <c r="Q3379" i="1" s="1"/>
  <c r="O3380" i="1"/>
  <c r="Q3380" i="1" s="1"/>
  <c r="O3381" i="1"/>
  <c r="Q3381" i="1" s="1"/>
  <c r="O3382" i="1"/>
  <c r="Q3382" i="1" s="1"/>
  <c r="O3383" i="1"/>
  <c r="Q3383" i="1" s="1"/>
  <c r="O3384" i="1"/>
  <c r="Q3384" i="1" s="1"/>
  <c r="O3385" i="1"/>
  <c r="Q3385" i="1" s="1"/>
  <c r="O3386" i="1"/>
  <c r="Q3386" i="1" s="1"/>
  <c r="O3387" i="1"/>
  <c r="Q3387" i="1" s="1"/>
  <c r="O3388" i="1"/>
  <c r="Q3388" i="1" s="1"/>
  <c r="O3389" i="1"/>
  <c r="Q3389" i="1" s="1"/>
  <c r="O3390" i="1"/>
  <c r="O3391" i="1"/>
  <c r="Q3391" i="1" s="1"/>
  <c r="O3392" i="1"/>
  <c r="Q3392" i="1" s="1"/>
  <c r="O3393" i="1"/>
  <c r="O3394" i="1"/>
  <c r="Q3394" i="1" s="1"/>
  <c r="O3395" i="1"/>
  <c r="Q3395" i="1" s="1"/>
  <c r="O3396" i="1"/>
  <c r="Q3396" i="1" s="1"/>
  <c r="O3397" i="1"/>
  <c r="Q3397" i="1" s="1"/>
  <c r="O3398" i="1"/>
  <c r="Q3398" i="1" s="1"/>
  <c r="O3399" i="1"/>
  <c r="Q3399" i="1" s="1"/>
  <c r="O3400" i="1"/>
  <c r="Q3400" i="1" s="1"/>
  <c r="O3401" i="1"/>
  <c r="Q3401" i="1" s="1"/>
  <c r="O3402" i="1"/>
  <c r="Q3402" i="1" s="1"/>
  <c r="O3403" i="1"/>
  <c r="Q3403" i="1" s="1"/>
  <c r="O3404" i="1"/>
  <c r="Q3404" i="1" s="1"/>
  <c r="O3405" i="1"/>
  <c r="O3406" i="1"/>
  <c r="Q3406" i="1" s="1"/>
  <c r="O3407" i="1"/>
  <c r="Q3407" i="1" s="1"/>
  <c r="O3408" i="1"/>
  <c r="Q3408" i="1" s="1"/>
  <c r="O3409" i="1"/>
  <c r="Q3409" i="1" s="1"/>
  <c r="O3410" i="1"/>
  <c r="Q3410" i="1" s="1"/>
  <c r="O3411" i="1"/>
  <c r="Q3411" i="1" s="1"/>
  <c r="O3412" i="1"/>
  <c r="Q3412" i="1" s="1"/>
  <c r="O3413" i="1"/>
  <c r="Q3413" i="1" s="1"/>
  <c r="O3414" i="1"/>
  <c r="Q3414" i="1" s="1"/>
  <c r="O3415" i="1"/>
  <c r="Q3415" i="1" s="1"/>
  <c r="O3416" i="1"/>
  <c r="Q3416" i="1" s="1"/>
  <c r="O3417" i="1"/>
  <c r="Q3417" i="1" s="1"/>
  <c r="O3418" i="1"/>
  <c r="Q3418" i="1" s="1"/>
  <c r="O3419" i="1"/>
  <c r="Q3419" i="1" s="1"/>
  <c r="O3420" i="1"/>
  <c r="Q3420" i="1" s="1"/>
  <c r="O3421" i="1"/>
  <c r="Q3421" i="1" s="1"/>
  <c r="O3422" i="1"/>
  <c r="Q3422" i="1" s="1"/>
  <c r="O3423" i="1"/>
  <c r="Q3423" i="1" s="1"/>
  <c r="O3424" i="1"/>
  <c r="Q3424" i="1" s="1"/>
  <c r="O3425" i="1"/>
  <c r="Q3425" i="1" s="1"/>
  <c r="O3426" i="1"/>
  <c r="Q3426" i="1" s="1"/>
  <c r="O3427" i="1"/>
  <c r="Q3427" i="1" s="1"/>
  <c r="O3428" i="1"/>
  <c r="Q3428" i="1" s="1"/>
  <c r="O3429" i="1"/>
  <c r="Q3429" i="1" s="1"/>
  <c r="O3430" i="1"/>
  <c r="Q3430" i="1" s="1"/>
  <c r="O3431" i="1"/>
  <c r="Q3431" i="1" s="1"/>
  <c r="O3432" i="1"/>
  <c r="Q3432" i="1" s="1"/>
  <c r="O3433" i="1"/>
  <c r="Q3433" i="1" s="1"/>
  <c r="O3434" i="1"/>
  <c r="Q3434" i="1" s="1"/>
  <c r="O3435" i="1"/>
  <c r="Q3435" i="1" s="1"/>
  <c r="O3436" i="1"/>
  <c r="Q3436" i="1" s="1"/>
  <c r="O3437" i="1"/>
  <c r="Q3437" i="1" s="1"/>
  <c r="O3438" i="1"/>
  <c r="Q3438" i="1" s="1"/>
  <c r="O3439" i="1"/>
  <c r="Q3439" i="1" s="1"/>
  <c r="O3440" i="1"/>
  <c r="Q3440" i="1" s="1"/>
  <c r="O3441" i="1"/>
  <c r="Q3441" i="1" s="1"/>
  <c r="O3442" i="1"/>
  <c r="Q3442" i="1" s="1"/>
  <c r="O3443" i="1"/>
  <c r="Q3443" i="1" s="1"/>
  <c r="O3444" i="1"/>
  <c r="Q3444" i="1" s="1"/>
  <c r="O3445" i="1"/>
  <c r="Q3445" i="1" s="1"/>
  <c r="O3446" i="1"/>
  <c r="Q3446" i="1" s="1"/>
  <c r="O3447" i="1"/>
  <c r="Q3447" i="1" s="1"/>
  <c r="O3448" i="1"/>
  <c r="Q3448" i="1" s="1"/>
  <c r="O3449" i="1"/>
  <c r="Q3449" i="1" s="1"/>
  <c r="O3450" i="1"/>
  <c r="Q3450" i="1" s="1"/>
  <c r="O3451" i="1"/>
  <c r="Q3451" i="1" s="1"/>
  <c r="O3452" i="1"/>
  <c r="Q3452" i="1" s="1"/>
  <c r="O3453" i="1"/>
  <c r="Q3453" i="1" s="1"/>
  <c r="O3454" i="1"/>
  <c r="Q3454" i="1" s="1"/>
  <c r="O3455" i="1"/>
  <c r="Q3455" i="1" s="1"/>
  <c r="O3456" i="1"/>
  <c r="Q3456" i="1" s="1"/>
  <c r="O3457" i="1"/>
  <c r="Q3457" i="1" s="1"/>
  <c r="O3458" i="1"/>
  <c r="Q3458" i="1" s="1"/>
  <c r="O3459" i="1"/>
  <c r="Q3459" i="1" s="1"/>
  <c r="O3460" i="1"/>
  <c r="Q3460" i="1" s="1"/>
  <c r="O3461" i="1"/>
  <c r="Q3461" i="1" s="1"/>
  <c r="O3462" i="1"/>
  <c r="Q3462" i="1" s="1"/>
  <c r="O3463" i="1"/>
  <c r="Q3463" i="1" s="1"/>
  <c r="O3464" i="1"/>
  <c r="Q3464" i="1" s="1"/>
  <c r="O3465" i="1"/>
  <c r="O3466" i="1"/>
  <c r="Q3466" i="1" s="1"/>
  <c r="O3467" i="1"/>
  <c r="Q3467" i="1" s="1"/>
  <c r="O3468" i="1"/>
  <c r="Q3468" i="1" s="1"/>
  <c r="O3469" i="1"/>
  <c r="Q3469" i="1" s="1"/>
  <c r="O3470" i="1"/>
  <c r="Q3470" i="1" s="1"/>
  <c r="O3471" i="1"/>
  <c r="Q3471" i="1" s="1"/>
  <c r="O3472" i="1"/>
  <c r="Q3472" i="1" s="1"/>
  <c r="O3473" i="1"/>
  <c r="Q3473" i="1" s="1"/>
  <c r="O3474" i="1"/>
  <c r="Q3474" i="1" s="1"/>
  <c r="O3475" i="1"/>
  <c r="Q3475" i="1" s="1"/>
  <c r="O3476" i="1"/>
  <c r="Q3476" i="1" s="1"/>
  <c r="O3477" i="1"/>
  <c r="Q3477" i="1" s="1"/>
  <c r="O3478" i="1"/>
  <c r="Q3478" i="1" s="1"/>
  <c r="O3479" i="1"/>
  <c r="Q3479" i="1" s="1"/>
  <c r="O3480" i="1"/>
  <c r="Q3480" i="1" s="1"/>
  <c r="O3481" i="1"/>
  <c r="Q3481" i="1" s="1"/>
  <c r="O3482" i="1"/>
  <c r="Q3482" i="1" s="1"/>
  <c r="O3483" i="1"/>
  <c r="Q3483" i="1" s="1"/>
  <c r="O3484" i="1"/>
  <c r="Q3484" i="1" s="1"/>
  <c r="O3485" i="1"/>
  <c r="Q3485" i="1" s="1"/>
  <c r="O3486" i="1"/>
  <c r="Q3486" i="1" s="1"/>
  <c r="O3487" i="1"/>
  <c r="Q3487" i="1" s="1"/>
  <c r="O3488" i="1"/>
  <c r="Q3488" i="1" s="1"/>
  <c r="O3489" i="1"/>
  <c r="O3490" i="1"/>
  <c r="Q3490" i="1" s="1"/>
  <c r="O3491" i="1"/>
  <c r="Q3491" i="1" s="1"/>
  <c r="O3492" i="1"/>
  <c r="Q3492" i="1" s="1"/>
  <c r="O3493" i="1"/>
  <c r="Q3493" i="1" s="1"/>
  <c r="O3494" i="1"/>
  <c r="Q3494" i="1" s="1"/>
  <c r="O3495" i="1"/>
  <c r="Q3495" i="1" s="1"/>
  <c r="O3496" i="1"/>
  <c r="Q3496" i="1" s="1"/>
  <c r="O3497" i="1"/>
  <c r="Q3497" i="1" s="1"/>
  <c r="O3498" i="1"/>
  <c r="Q3498" i="1" s="1"/>
  <c r="O3499" i="1"/>
  <c r="Q3499" i="1" s="1"/>
  <c r="O3500" i="1"/>
  <c r="Q3500" i="1" s="1"/>
  <c r="O3501" i="1"/>
  <c r="Q3501" i="1" s="1"/>
  <c r="O3502" i="1"/>
  <c r="Q3502" i="1" s="1"/>
  <c r="O3503" i="1"/>
  <c r="Q3503" i="1" s="1"/>
  <c r="O3504" i="1"/>
  <c r="Q3504" i="1" s="1"/>
  <c r="O3505" i="1"/>
  <c r="Q3505" i="1" s="1"/>
  <c r="O3506" i="1"/>
  <c r="Q3506" i="1" s="1"/>
  <c r="O3507" i="1"/>
  <c r="Q3507" i="1" s="1"/>
  <c r="O3508" i="1"/>
  <c r="Q3508" i="1" s="1"/>
  <c r="O3509" i="1"/>
  <c r="Q3509" i="1" s="1"/>
  <c r="O3510" i="1"/>
  <c r="Q3510" i="1" s="1"/>
  <c r="O3511" i="1"/>
  <c r="Q3511" i="1" s="1"/>
  <c r="O3512" i="1"/>
  <c r="Q3512" i="1" s="1"/>
  <c r="O3513" i="1"/>
  <c r="Q3513" i="1" s="1"/>
  <c r="O3514" i="1"/>
  <c r="Q3514" i="1" s="1"/>
  <c r="O3515" i="1"/>
  <c r="Q3515" i="1" s="1"/>
  <c r="O3516" i="1"/>
  <c r="Q3516" i="1" s="1"/>
  <c r="O3517" i="1"/>
  <c r="Q3517" i="1" s="1"/>
  <c r="O3518" i="1"/>
  <c r="Q3518" i="1" s="1"/>
  <c r="O3519" i="1"/>
  <c r="Q3519" i="1" s="1"/>
  <c r="O3520" i="1"/>
  <c r="Q3520" i="1" s="1"/>
  <c r="O3521" i="1"/>
  <c r="Q3521" i="1" s="1"/>
  <c r="O3522" i="1"/>
  <c r="Q3522" i="1" s="1"/>
  <c r="O3523" i="1"/>
  <c r="Q3523" i="1" s="1"/>
  <c r="O3524" i="1"/>
  <c r="Q3524" i="1" s="1"/>
  <c r="O3525" i="1"/>
  <c r="O3526" i="1"/>
  <c r="Q3526" i="1" s="1"/>
  <c r="O3527" i="1"/>
  <c r="Q3527" i="1" s="1"/>
  <c r="O3528" i="1"/>
  <c r="Q3528" i="1" s="1"/>
  <c r="O3529" i="1"/>
  <c r="Q3529" i="1" s="1"/>
  <c r="O3530" i="1"/>
  <c r="Q3530" i="1" s="1"/>
  <c r="O3531" i="1"/>
  <c r="Q3531" i="1" s="1"/>
  <c r="O3532" i="1"/>
  <c r="Q3532" i="1" s="1"/>
  <c r="O3533" i="1"/>
  <c r="Q3533" i="1" s="1"/>
  <c r="O3534" i="1"/>
  <c r="Q3534" i="1" s="1"/>
  <c r="O3535" i="1"/>
  <c r="Q3535" i="1" s="1"/>
  <c r="O3536" i="1"/>
  <c r="Q3536" i="1" s="1"/>
  <c r="O3537" i="1"/>
  <c r="O3538" i="1"/>
  <c r="Q3538" i="1" s="1"/>
  <c r="O3539" i="1"/>
  <c r="Q3539" i="1" s="1"/>
  <c r="O3540" i="1"/>
  <c r="Q3540" i="1" s="1"/>
  <c r="O3541" i="1"/>
  <c r="Q3541" i="1" s="1"/>
  <c r="O3542" i="1"/>
  <c r="Q3542" i="1" s="1"/>
  <c r="O3543" i="1"/>
  <c r="Q3543" i="1" s="1"/>
  <c r="O3544" i="1"/>
  <c r="Q3544" i="1" s="1"/>
  <c r="O3545" i="1"/>
  <c r="Q3545" i="1" s="1"/>
  <c r="O3546" i="1"/>
  <c r="Q3546" i="1" s="1"/>
  <c r="O3547" i="1"/>
  <c r="Q3547" i="1" s="1"/>
  <c r="O3548" i="1"/>
  <c r="Q3548" i="1" s="1"/>
  <c r="O3549" i="1"/>
  <c r="Q3549" i="1" s="1"/>
  <c r="O3550" i="1"/>
  <c r="Q3550" i="1" s="1"/>
  <c r="O3551" i="1"/>
  <c r="Q3551" i="1" s="1"/>
  <c r="O3552" i="1"/>
  <c r="Q3552" i="1" s="1"/>
  <c r="O3553" i="1"/>
  <c r="Q3553" i="1" s="1"/>
  <c r="O3554" i="1"/>
  <c r="Q3554" i="1" s="1"/>
  <c r="O3555" i="1"/>
  <c r="Q3555" i="1" s="1"/>
  <c r="O3556" i="1"/>
  <c r="Q3556" i="1" s="1"/>
  <c r="O3557" i="1"/>
  <c r="Q3557" i="1" s="1"/>
  <c r="O3558" i="1"/>
  <c r="Q3558" i="1" s="1"/>
  <c r="O3559" i="1"/>
  <c r="Q3559" i="1" s="1"/>
  <c r="O3560" i="1"/>
  <c r="Q3560" i="1" s="1"/>
  <c r="O3561" i="1"/>
  <c r="Q3561" i="1" s="1"/>
  <c r="O3562" i="1"/>
  <c r="Q3562" i="1" s="1"/>
  <c r="O3563" i="1"/>
  <c r="Q3563" i="1" s="1"/>
  <c r="O3564" i="1"/>
  <c r="Q3564" i="1" s="1"/>
  <c r="O3565" i="1"/>
  <c r="Q3565" i="1" s="1"/>
  <c r="O3566" i="1"/>
  <c r="Q3566" i="1" s="1"/>
  <c r="O3567" i="1"/>
  <c r="Q3567" i="1" s="1"/>
  <c r="O3568" i="1"/>
  <c r="Q3568" i="1" s="1"/>
  <c r="O3569" i="1"/>
  <c r="Q3569" i="1" s="1"/>
  <c r="O3570" i="1"/>
  <c r="Q3570" i="1" s="1"/>
  <c r="O3571" i="1"/>
  <c r="Q3571" i="1" s="1"/>
  <c r="O3572" i="1"/>
  <c r="Q3572" i="1" s="1"/>
  <c r="O3573" i="1"/>
  <c r="Q3573" i="1" s="1"/>
  <c r="O3574" i="1"/>
  <c r="Q3574" i="1" s="1"/>
  <c r="O3575" i="1"/>
  <c r="Q3575" i="1" s="1"/>
  <c r="O3576" i="1"/>
  <c r="Q3576" i="1" s="1"/>
  <c r="O3577" i="1"/>
  <c r="Q3577" i="1" s="1"/>
  <c r="O3578" i="1"/>
  <c r="Q3578" i="1" s="1"/>
  <c r="O3579" i="1"/>
  <c r="Q3579" i="1" s="1"/>
  <c r="O3580" i="1"/>
  <c r="Q3580" i="1" s="1"/>
  <c r="O3581" i="1"/>
  <c r="Q3581" i="1" s="1"/>
  <c r="O3582" i="1"/>
  <c r="Q3582" i="1" s="1"/>
  <c r="O3583" i="1"/>
  <c r="Q3583" i="1" s="1"/>
  <c r="O3584" i="1"/>
  <c r="Q3584" i="1" s="1"/>
  <c r="O3585" i="1"/>
  <c r="Q3585" i="1" s="1"/>
  <c r="O3586" i="1"/>
  <c r="Q3586" i="1" s="1"/>
  <c r="O3587" i="1"/>
  <c r="Q3587" i="1" s="1"/>
  <c r="O3588" i="1"/>
  <c r="Q3588" i="1" s="1"/>
  <c r="O3589" i="1"/>
  <c r="Q3589" i="1" s="1"/>
  <c r="O3590" i="1"/>
  <c r="Q3590" i="1" s="1"/>
  <c r="O3591" i="1"/>
  <c r="Q3591" i="1" s="1"/>
  <c r="O3592" i="1"/>
  <c r="Q3592" i="1" s="1"/>
  <c r="O3593" i="1"/>
  <c r="Q3593" i="1" s="1"/>
  <c r="O3594" i="1"/>
  <c r="Q3594" i="1" s="1"/>
  <c r="O3595" i="1"/>
  <c r="Q3595" i="1" s="1"/>
  <c r="O3596" i="1"/>
  <c r="Q3596" i="1" s="1"/>
  <c r="O3597" i="1"/>
  <c r="O3598" i="1"/>
  <c r="Q3598" i="1" s="1"/>
  <c r="O3599" i="1"/>
  <c r="Q3599" i="1" s="1"/>
  <c r="O3600" i="1"/>
  <c r="Q3600" i="1" s="1"/>
  <c r="O3601" i="1"/>
  <c r="Q3601" i="1" s="1"/>
  <c r="O3602" i="1"/>
  <c r="Q3602" i="1" s="1"/>
  <c r="O3603" i="1"/>
  <c r="Q3603" i="1" s="1"/>
  <c r="O3604" i="1"/>
  <c r="Q3604" i="1" s="1"/>
  <c r="O3605" i="1"/>
  <c r="Q3605" i="1" s="1"/>
  <c r="O3606" i="1"/>
  <c r="Q3606" i="1" s="1"/>
  <c r="O3607" i="1"/>
  <c r="Q3607" i="1" s="1"/>
  <c r="O3608" i="1"/>
  <c r="Q3608" i="1" s="1"/>
  <c r="O3609" i="1"/>
  <c r="Q3609" i="1" s="1"/>
  <c r="O3610" i="1"/>
  <c r="Q3610" i="1" s="1"/>
  <c r="O3611" i="1"/>
  <c r="Q3611" i="1" s="1"/>
  <c r="O3612" i="1"/>
  <c r="Q3612" i="1" s="1"/>
  <c r="O3613" i="1"/>
  <c r="Q3613" i="1" s="1"/>
  <c r="O3614" i="1"/>
  <c r="Q3614" i="1" s="1"/>
  <c r="O3615" i="1"/>
  <c r="Q3615" i="1" s="1"/>
  <c r="O3616" i="1"/>
  <c r="Q3616" i="1" s="1"/>
  <c r="O3617" i="1"/>
  <c r="Q3617" i="1" s="1"/>
  <c r="O3618" i="1"/>
  <c r="Q3618" i="1" s="1"/>
  <c r="O3619" i="1"/>
  <c r="Q3619" i="1" s="1"/>
  <c r="O3620" i="1"/>
  <c r="Q3620" i="1" s="1"/>
  <c r="O3621" i="1"/>
  <c r="Q3621" i="1" s="1"/>
  <c r="O3622" i="1"/>
  <c r="Q3622" i="1" s="1"/>
  <c r="O3623" i="1"/>
  <c r="Q3623" i="1" s="1"/>
  <c r="O3624" i="1"/>
  <c r="Q3624" i="1" s="1"/>
  <c r="O3625" i="1"/>
  <c r="Q3625" i="1" s="1"/>
  <c r="O3626" i="1"/>
  <c r="Q3626" i="1" s="1"/>
  <c r="O3627" i="1"/>
  <c r="Q3627" i="1" s="1"/>
  <c r="O3628" i="1"/>
  <c r="Q3628" i="1" s="1"/>
  <c r="O3629" i="1"/>
  <c r="Q3629" i="1" s="1"/>
  <c r="O3630" i="1"/>
  <c r="Q3630" i="1" s="1"/>
  <c r="O3631" i="1"/>
  <c r="Q3631" i="1" s="1"/>
  <c r="O3632" i="1"/>
  <c r="Q3632" i="1" s="1"/>
  <c r="O3633" i="1"/>
  <c r="Q3633" i="1" s="1"/>
  <c r="O3634" i="1"/>
  <c r="Q3634" i="1" s="1"/>
  <c r="O3635" i="1"/>
  <c r="Q3635" i="1" s="1"/>
  <c r="O3636" i="1"/>
  <c r="Q3636" i="1" s="1"/>
  <c r="O3637" i="1"/>
  <c r="Q3637" i="1" s="1"/>
  <c r="O3638" i="1"/>
  <c r="Q3638" i="1" s="1"/>
  <c r="O3639" i="1"/>
  <c r="Q3639" i="1" s="1"/>
  <c r="O3640" i="1"/>
  <c r="Q3640" i="1" s="1"/>
  <c r="O3641" i="1"/>
  <c r="Q3641" i="1" s="1"/>
  <c r="O3642" i="1"/>
  <c r="Q3642" i="1" s="1"/>
  <c r="O3643" i="1"/>
  <c r="Q3643" i="1" s="1"/>
  <c r="O3644" i="1"/>
  <c r="Q3644" i="1" s="1"/>
  <c r="O3645" i="1"/>
  <c r="Q3645" i="1" s="1"/>
  <c r="O3646" i="1"/>
  <c r="Q3646" i="1" s="1"/>
  <c r="O3647" i="1"/>
  <c r="Q3647" i="1" s="1"/>
  <c r="O3648" i="1"/>
  <c r="Q3648" i="1" s="1"/>
  <c r="O3649" i="1"/>
  <c r="Q3649" i="1" s="1"/>
  <c r="O3650" i="1"/>
  <c r="Q3650" i="1" s="1"/>
  <c r="O3651" i="1"/>
  <c r="Q3651" i="1" s="1"/>
  <c r="O3652" i="1"/>
  <c r="Q3652" i="1" s="1"/>
  <c r="O3653" i="1"/>
  <c r="Q3653" i="1" s="1"/>
  <c r="O3654" i="1"/>
  <c r="Q3654" i="1" s="1"/>
  <c r="O3655" i="1"/>
  <c r="Q3655" i="1" s="1"/>
  <c r="O3656" i="1"/>
  <c r="Q3656" i="1" s="1"/>
  <c r="O3657" i="1"/>
  <c r="Q3657" i="1" s="1"/>
  <c r="O3658" i="1"/>
  <c r="Q3658" i="1" s="1"/>
  <c r="O3659" i="1"/>
  <c r="Q3659" i="1" s="1"/>
  <c r="O3660" i="1"/>
  <c r="Q3660" i="1" s="1"/>
  <c r="O3661" i="1"/>
  <c r="Q3661" i="1" s="1"/>
  <c r="O3662" i="1"/>
  <c r="Q3662" i="1" s="1"/>
  <c r="O3663" i="1"/>
  <c r="Q3663" i="1" s="1"/>
  <c r="O3664" i="1"/>
  <c r="Q3664" i="1" s="1"/>
  <c r="O3665" i="1"/>
  <c r="Q3665" i="1" s="1"/>
  <c r="O3666" i="1"/>
  <c r="Q3666" i="1" s="1"/>
  <c r="O3667" i="1"/>
  <c r="Q3667" i="1" s="1"/>
  <c r="O3668" i="1"/>
  <c r="Q3668" i="1" s="1"/>
  <c r="O3669" i="1"/>
  <c r="Q3669" i="1" s="1"/>
  <c r="O3670" i="1"/>
  <c r="Q3670" i="1" s="1"/>
  <c r="O3671" i="1"/>
  <c r="Q3671" i="1" s="1"/>
  <c r="O3672" i="1"/>
  <c r="Q3672" i="1" s="1"/>
  <c r="O3673" i="1"/>
  <c r="Q3673" i="1" s="1"/>
  <c r="O3674" i="1"/>
  <c r="Q3674" i="1" s="1"/>
  <c r="O3675" i="1"/>
  <c r="Q3675" i="1" s="1"/>
  <c r="O3676" i="1"/>
  <c r="Q3676" i="1" s="1"/>
  <c r="O3677" i="1"/>
  <c r="Q3677" i="1" s="1"/>
  <c r="O3678" i="1"/>
  <c r="Q3678" i="1" s="1"/>
  <c r="O3679" i="1"/>
  <c r="Q3679" i="1" s="1"/>
  <c r="O3680" i="1"/>
  <c r="O3681" i="1"/>
  <c r="O3682" i="1"/>
  <c r="Q3682" i="1" s="1"/>
  <c r="O3683" i="1"/>
  <c r="Q3683" i="1" s="1"/>
  <c r="O3684" i="1"/>
  <c r="Q3684" i="1" s="1"/>
  <c r="O3685" i="1"/>
  <c r="Q3685" i="1" s="1"/>
  <c r="O3686" i="1"/>
  <c r="Q3686" i="1" s="1"/>
  <c r="O3687" i="1"/>
  <c r="Q3687" i="1" s="1"/>
  <c r="O3688" i="1"/>
  <c r="Q3688" i="1" s="1"/>
  <c r="O3689" i="1"/>
  <c r="Q3689" i="1" s="1"/>
  <c r="O3690" i="1"/>
  <c r="Q3690" i="1" s="1"/>
  <c r="O3691" i="1"/>
  <c r="Q3691" i="1" s="1"/>
  <c r="O3692" i="1"/>
  <c r="Q3692" i="1" s="1"/>
  <c r="O3693" i="1"/>
  <c r="Q3693" i="1" s="1"/>
  <c r="O3694" i="1"/>
  <c r="Q3694" i="1" s="1"/>
  <c r="O3695" i="1"/>
  <c r="Q3695" i="1" s="1"/>
  <c r="O3696" i="1"/>
  <c r="Q3696" i="1" s="1"/>
  <c r="O3697" i="1"/>
  <c r="Q3697" i="1" s="1"/>
  <c r="O3698" i="1"/>
  <c r="Q3698" i="1" s="1"/>
  <c r="O3699" i="1"/>
  <c r="Q3699" i="1" s="1"/>
  <c r="O3700" i="1"/>
  <c r="Q3700" i="1" s="1"/>
  <c r="O3701" i="1"/>
  <c r="Q3701" i="1" s="1"/>
  <c r="O3702" i="1"/>
  <c r="Q3702" i="1" s="1"/>
  <c r="O3703" i="1"/>
  <c r="Q3703" i="1" s="1"/>
  <c r="O3704" i="1"/>
  <c r="Q3704" i="1" s="1"/>
  <c r="O3705" i="1"/>
  <c r="Q3705" i="1" s="1"/>
  <c r="O3706" i="1"/>
  <c r="Q3706" i="1" s="1"/>
  <c r="O3707" i="1"/>
  <c r="Q3707" i="1" s="1"/>
  <c r="O3708" i="1"/>
  <c r="Q3708" i="1" s="1"/>
  <c r="O3709" i="1"/>
  <c r="Q3709" i="1" s="1"/>
  <c r="O3710" i="1"/>
  <c r="O3711" i="1"/>
  <c r="Q3711" i="1" s="1"/>
  <c r="O3712" i="1"/>
  <c r="Q3712" i="1" s="1"/>
  <c r="O3713" i="1"/>
  <c r="Q3713" i="1" s="1"/>
  <c r="O3714" i="1"/>
  <c r="Q3714" i="1" s="1"/>
  <c r="O3715" i="1"/>
  <c r="Q3715" i="1" s="1"/>
  <c r="O3716" i="1"/>
  <c r="Q3716" i="1" s="1"/>
  <c r="O3717" i="1"/>
  <c r="Q3717" i="1" s="1"/>
  <c r="O3718" i="1"/>
  <c r="Q3718" i="1" s="1"/>
  <c r="O3719" i="1"/>
  <c r="Q3719" i="1" s="1"/>
  <c r="O3720" i="1"/>
  <c r="Q3720" i="1" s="1"/>
  <c r="O3721" i="1"/>
  <c r="Q3721" i="1" s="1"/>
  <c r="O3722" i="1"/>
  <c r="Q3722" i="1" s="1"/>
  <c r="O3723" i="1"/>
  <c r="Q3723" i="1" s="1"/>
  <c r="O3724" i="1"/>
  <c r="Q3724" i="1" s="1"/>
  <c r="O3725" i="1"/>
  <c r="Q3725" i="1" s="1"/>
  <c r="O3726" i="1"/>
  <c r="Q3726" i="1" s="1"/>
  <c r="O3727" i="1"/>
  <c r="Q3727" i="1" s="1"/>
  <c r="O3728" i="1"/>
  <c r="O3729" i="1"/>
  <c r="Q3729" i="1" s="1"/>
  <c r="O3730" i="1"/>
  <c r="Q3730" i="1" s="1"/>
  <c r="O3731" i="1"/>
  <c r="Q3731" i="1" s="1"/>
  <c r="O3732" i="1"/>
  <c r="Q3732" i="1" s="1"/>
  <c r="O3733" i="1"/>
  <c r="Q3733" i="1" s="1"/>
  <c r="O3734" i="1"/>
  <c r="Q3734" i="1" s="1"/>
  <c r="O3735" i="1"/>
  <c r="Q3735" i="1" s="1"/>
  <c r="O3736" i="1"/>
  <c r="Q3736" i="1" s="1"/>
  <c r="O3737" i="1"/>
  <c r="Q3737" i="1" s="1"/>
  <c r="O3738" i="1"/>
  <c r="Q3738" i="1" s="1"/>
  <c r="O3739" i="1"/>
  <c r="Q3739" i="1" s="1"/>
  <c r="O3740" i="1"/>
  <c r="Q3740" i="1" s="1"/>
  <c r="O3741" i="1"/>
  <c r="Q3741" i="1" s="1"/>
  <c r="O3742" i="1"/>
  <c r="Q3742" i="1" s="1"/>
  <c r="O3743" i="1"/>
  <c r="Q3743" i="1" s="1"/>
  <c r="O3744" i="1"/>
  <c r="Q3744" i="1" s="1"/>
  <c r="O3745" i="1"/>
  <c r="Q3745" i="1" s="1"/>
  <c r="O3746" i="1"/>
  <c r="Q3746" i="1" s="1"/>
  <c r="O3747" i="1"/>
  <c r="Q3747" i="1" s="1"/>
  <c r="O3748" i="1"/>
  <c r="Q3748" i="1" s="1"/>
  <c r="O3749" i="1"/>
  <c r="Q3749" i="1" s="1"/>
  <c r="O3750" i="1"/>
  <c r="Q3750" i="1" s="1"/>
  <c r="O3751" i="1"/>
  <c r="Q3751" i="1" s="1"/>
  <c r="O3752" i="1"/>
  <c r="Q3752" i="1" s="1"/>
  <c r="O3753" i="1"/>
  <c r="O3754" i="1"/>
  <c r="Q3754" i="1" s="1"/>
  <c r="O3755" i="1"/>
  <c r="Q3755" i="1" s="1"/>
  <c r="O3756" i="1"/>
  <c r="Q3756" i="1" s="1"/>
  <c r="O3757" i="1"/>
  <c r="Q3757" i="1" s="1"/>
  <c r="O3758" i="1"/>
  <c r="Q3758" i="1" s="1"/>
  <c r="O3759" i="1"/>
  <c r="Q3759" i="1" s="1"/>
  <c r="O3760" i="1"/>
  <c r="Q3760" i="1" s="1"/>
  <c r="O3761" i="1"/>
  <c r="Q3761" i="1" s="1"/>
  <c r="O3762" i="1"/>
  <c r="Q3762" i="1" s="1"/>
  <c r="O3763" i="1"/>
  <c r="Q3763" i="1" s="1"/>
  <c r="O3764" i="1"/>
  <c r="Q3764" i="1" s="1"/>
  <c r="O3765" i="1"/>
  <c r="Q3765" i="1" s="1"/>
  <c r="O3766" i="1"/>
  <c r="Q3766" i="1" s="1"/>
  <c r="O3767" i="1"/>
  <c r="Q3767" i="1" s="1"/>
  <c r="O3768" i="1"/>
  <c r="Q3768" i="1" s="1"/>
  <c r="O3769" i="1"/>
  <c r="Q3769" i="1" s="1"/>
  <c r="O3770" i="1"/>
  <c r="Q3770" i="1" s="1"/>
  <c r="O3771" i="1"/>
  <c r="Q3771" i="1" s="1"/>
  <c r="O3772" i="1"/>
  <c r="Q3772" i="1" s="1"/>
  <c r="O3773" i="1"/>
  <c r="Q3773" i="1" s="1"/>
  <c r="O3774" i="1"/>
  <c r="Q3774" i="1" s="1"/>
  <c r="O3775" i="1"/>
  <c r="Q3775" i="1" s="1"/>
  <c r="O3776" i="1"/>
  <c r="Q3776" i="1" s="1"/>
  <c r="O3777" i="1"/>
  <c r="O3778" i="1"/>
  <c r="O3779" i="1"/>
  <c r="Q3779" i="1" s="1"/>
  <c r="O3780" i="1"/>
  <c r="Q3780" i="1" s="1"/>
  <c r="O3781" i="1"/>
  <c r="Q3781" i="1" s="1"/>
  <c r="O3782" i="1"/>
  <c r="Q3782" i="1" s="1"/>
  <c r="O3783" i="1"/>
  <c r="Q3783" i="1" s="1"/>
  <c r="O3784" i="1"/>
  <c r="Q3784" i="1" s="1"/>
  <c r="O3785" i="1"/>
  <c r="Q3785" i="1" s="1"/>
  <c r="O3786" i="1"/>
  <c r="Q3786" i="1" s="1"/>
  <c r="O3787" i="1"/>
  <c r="Q3787" i="1" s="1"/>
  <c r="O3788" i="1"/>
  <c r="Q3788" i="1" s="1"/>
  <c r="O3789" i="1"/>
  <c r="Q3789" i="1" s="1"/>
  <c r="O3790" i="1"/>
  <c r="Q3790" i="1" s="1"/>
  <c r="O3791" i="1"/>
  <c r="Q3791" i="1" s="1"/>
  <c r="O3792" i="1"/>
  <c r="Q3792" i="1" s="1"/>
  <c r="O3793" i="1"/>
  <c r="Q3793" i="1" s="1"/>
  <c r="O3794" i="1"/>
  <c r="Q3794" i="1" s="1"/>
  <c r="O3795" i="1"/>
  <c r="Q3795" i="1" s="1"/>
  <c r="O3796" i="1"/>
  <c r="Q3796" i="1" s="1"/>
  <c r="O3797" i="1"/>
  <c r="Q3797" i="1" s="1"/>
  <c r="O3798" i="1"/>
  <c r="Q3798" i="1" s="1"/>
  <c r="O3799" i="1"/>
  <c r="Q3799" i="1" s="1"/>
  <c r="O3800" i="1"/>
  <c r="Q3800" i="1" s="1"/>
  <c r="O3801" i="1"/>
  <c r="Q3801" i="1" s="1"/>
  <c r="O3802" i="1"/>
  <c r="Q3802" i="1" s="1"/>
  <c r="O3803" i="1"/>
  <c r="Q3803" i="1" s="1"/>
  <c r="O3804" i="1"/>
  <c r="Q3804" i="1" s="1"/>
  <c r="O3805" i="1"/>
  <c r="Q3805" i="1" s="1"/>
  <c r="O3806" i="1"/>
  <c r="Q3806" i="1" s="1"/>
  <c r="O3807" i="1"/>
  <c r="Q3807" i="1" s="1"/>
  <c r="O3808" i="1"/>
  <c r="Q3808" i="1" s="1"/>
  <c r="O3809" i="1"/>
  <c r="Q3809" i="1" s="1"/>
  <c r="O3810" i="1"/>
  <c r="Q3810" i="1" s="1"/>
  <c r="O3811" i="1"/>
  <c r="Q3811" i="1" s="1"/>
  <c r="O3812" i="1"/>
  <c r="Q3812" i="1" s="1"/>
  <c r="O3813" i="1"/>
  <c r="Q3813" i="1" s="1"/>
  <c r="O3814" i="1"/>
  <c r="Q3814" i="1" s="1"/>
  <c r="O3815" i="1"/>
  <c r="Q3815" i="1" s="1"/>
  <c r="O3816" i="1"/>
  <c r="Q3816" i="1" s="1"/>
  <c r="O3817" i="1"/>
  <c r="Q3817" i="1" s="1"/>
  <c r="O3818" i="1"/>
  <c r="Q3818" i="1" s="1"/>
  <c r="O3819" i="1"/>
  <c r="Q3819" i="1" s="1"/>
  <c r="O3820" i="1"/>
  <c r="Q3820" i="1" s="1"/>
  <c r="O3821" i="1"/>
  <c r="Q3821" i="1" s="1"/>
  <c r="O3822" i="1"/>
  <c r="Q3822" i="1" s="1"/>
  <c r="O3823" i="1"/>
  <c r="Q3823" i="1" s="1"/>
  <c r="O3824" i="1"/>
  <c r="Q3824" i="1" s="1"/>
  <c r="O3825" i="1"/>
  <c r="Q3825" i="1" s="1"/>
  <c r="O3826" i="1"/>
  <c r="Q3826" i="1" s="1"/>
  <c r="O3827" i="1"/>
  <c r="Q3827" i="1" s="1"/>
  <c r="O3828" i="1"/>
  <c r="Q3828" i="1" s="1"/>
  <c r="O3829" i="1"/>
  <c r="Q3829" i="1" s="1"/>
  <c r="O3830" i="1"/>
  <c r="Q3830" i="1" s="1"/>
  <c r="O3831" i="1"/>
  <c r="Q3831" i="1" s="1"/>
  <c r="O3832" i="1"/>
  <c r="Q3832" i="1" s="1"/>
  <c r="O3833" i="1"/>
  <c r="Q3833" i="1" s="1"/>
  <c r="O3834" i="1"/>
  <c r="Q3834" i="1" s="1"/>
  <c r="O3835" i="1"/>
  <c r="Q3835" i="1" s="1"/>
  <c r="O3836" i="1"/>
  <c r="Q3836" i="1" s="1"/>
  <c r="O3837" i="1"/>
  <c r="O3838" i="1"/>
  <c r="Q3838" i="1" s="1"/>
  <c r="O3839" i="1"/>
  <c r="Q3839" i="1" s="1"/>
  <c r="O3840" i="1"/>
  <c r="Q3840" i="1" s="1"/>
  <c r="O3841" i="1"/>
  <c r="Q3841" i="1" s="1"/>
  <c r="O3842" i="1"/>
  <c r="Q3842" i="1" s="1"/>
  <c r="O3843" i="1"/>
  <c r="Q3843" i="1" s="1"/>
  <c r="O3844" i="1"/>
  <c r="Q3844" i="1" s="1"/>
  <c r="O3845" i="1"/>
  <c r="Q3845" i="1" s="1"/>
  <c r="O3846" i="1"/>
  <c r="Q3846" i="1" s="1"/>
  <c r="O3847" i="1"/>
  <c r="Q3847" i="1" s="1"/>
  <c r="O3848" i="1"/>
  <c r="Q3848" i="1" s="1"/>
  <c r="O3849" i="1"/>
  <c r="Q3849" i="1" s="1"/>
  <c r="O3850" i="1"/>
  <c r="Q3850" i="1" s="1"/>
  <c r="O3851" i="1"/>
  <c r="Q3851" i="1" s="1"/>
  <c r="O3852" i="1"/>
  <c r="Q3852" i="1" s="1"/>
  <c r="O3853" i="1"/>
  <c r="Q3853" i="1" s="1"/>
  <c r="O3854" i="1"/>
  <c r="Q3854" i="1" s="1"/>
  <c r="O3855" i="1"/>
  <c r="Q3855" i="1" s="1"/>
  <c r="O3856" i="1"/>
  <c r="Q3856" i="1" s="1"/>
  <c r="O3857" i="1"/>
  <c r="Q3857" i="1" s="1"/>
  <c r="O3858" i="1"/>
  <c r="Q3858" i="1" s="1"/>
  <c r="O3859" i="1"/>
  <c r="Q3859" i="1" s="1"/>
  <c r="O3860" i="1"/>
  <c r="Q3860" i="1" s="1"/>
  <c r="O3861" i="1"/>
  <c r="Q3861" i="1" s="1"/>
  <c r="O3862" i="1"/>
  <c r="Q3862" i="1" s="1"/>
  <c r="O3863" i="1"/>
  <c r="Q3863" i="1" s="1"/>
  <c r="O3864" i="1"/>
  <c r="Q3864" i="1" s="1"/>
  <c r="O3865" i="1"/>
  <c r="Q3865" i="1" s="1"/>
  <c r="O3866" i="1"/>
  <c r="Q3866" i="1" s="1"/>
  <c r="O3867" i="1"/>
  <c r="Q3867" i="1" s="1"/>
  <c r="O3868" i="1"/>
  <c r="Q3868" i="1" s="1"/>
  <c r="O3869" i="1"/>
  <c r="Q3869" i="1" s="1"/>
  <c r="O3870" i="1"/>
  <c r="Q3870" i="1" s="1"/>
  <c r="O3871" i="1"/>
  <c r="Q3871" i="1" s="1"/>
  <c r="O3872" i="1"/>
  <c r="Q3872" i="1" s="1"/>
  <c r="O3873" i="1"/>
  <c r="Q3873" i="1" s="1"/>
  <c r="O3874" i="1"/>
  <c r="Q3874" i="1" s="1"/>
  <c r="O3875" i="1"/>
  <c r="Q3875" i="1" s="1"/>
  <c r="O3876" i="1"/>
  <c r="Q3876" i="1" s="1"/>
  <c r="O3877" i="1"/>
  <c r="Q3877" i="1" s="1"/>
  <c r="O3878" i="1"/>
  <c r="Q3878" i="1" s="1"/>
  <c r="O3879" i="1"/>
  <c r="Q3879" i="1" s="1"/>
  <c r="O3880" i="1"/>
  <c r="Q3880" i="1" s="1"/>
  <c r="O3881" i="1"/>
  <c r="Q3881" i="1" s="1"/>
  <c r="O3882" i="1"/>
  <c r="Q3882" i="1" s="1"/>
  <c r="O3883" i="1"/>
  <c r="Q3883" i="1" s="1"/>
  <c r="O3884" i="1"/>
  <c r="Q3884" i="1" s="1"/>
  <c r="O3885" i="1"/>
  <c r="O3886" i="1"/>
  <c r="Q3886" i="1" s="1"/>
  <c r="O3887" i="1"/>
  <c r="Q3887" i="1" s="1"/>
  <c r="O3888" i="1"/>
  <c r="Q3888" i="1" s="1"/>
  <c r="O3889" i="1"/>
  <c r="Q3889" i="1" s="1"/>
  <c r="O3890" i="1"/>
  <c r="Q3890" i="1" s="1"/>
  <c r="O3891" i="1"/>
  <c r="Q3891" i="1" s="1"/>
  <c r="O3892" i="1"/>
  <c r="Q3892" i="1" s="1"/>
  <c r="O3893" i="1"/>
  <c r="Q3893" i="1" s="1"/>
  <c r="O3894" i="1"/>
  <c r="Q3894" i="1" s="1"/>
  <c r="O3895" i="1"/>
  <c r="Q3895" i="1" s="1"/>
  <c r="O3896" i="1"/>
  <c r="Q3896" i="1" s="1"/>
  <c r="O3897" i="1"/>
  <c r="Q3897" i="1" s="1"/>
  <c r="O3898" i="1"/>
  <c r="Q3898" i="1" s="1"/>
  <c r="O3899" i="1"/>
  <c r="Q3899" i="1" s="1"/>
  <c r="O3900" i="1"/>
  <c r="Q3900" i="1" s="1"/>
  <c r="O3901" i="1"/>
  <c r="Q3901" i="1" s="1"/>
  <c r="O3902" i="1"/>
  <c r="Q3902" i="1" s="1"/>
  <c r="O3903" i="1"/>
  <c r="Q3903" i="1" s="1"/>
  <c r="O3904" i="1"/>
  <c r="Q3904" i="1" s="1"/>
  <c r="O3905" i="1"/>
  <c r="Q3905" i="1" s="1"/>
  <c r="O3906" i="1"/>
  <c r="Q3906" i="1" s="1"/>
  <c r="O3907" i="1"/>
  <c r="Q3907" i="1" s="1"/>
  <c r="O3908" i="1"/>
  <c r="Q3908" i="1" s="1"/>
  <c r="O3909" i="1"/>
  <c r="Q3909" i="1" s="1"/>
  <c r="O3910" i="1"/>
  <c r="Q3910" i="1" s="1"/>
  <c r="O3911" i="1"/>
  <c r="Q3911" i="1" s="1"/>
  <c r="O3912" i="1"/>
  <c r="Q3912" i="1" s="1"/>
  <c r="O3913" i="1"/>
  <c r="Q3913" i="1" s="1"/>
  <c r="O3914" i="1"/>
  <c r="Q3914" i="1" s="1"/>
  <c r="O3915" i="1"/>
  <c r="Q3915" i="1" s="1"/>
  <c r="O3916" i="1"/>
  <c r="Q3916" i="1" s="1"/>
  <c r="O3917" i="1"/>
  <c r="Q3917" i="1" s="1"/>
  <c r="O3918" i="1"/>
  <c r="Q3918" i="1" s="1"/>
  <c r="O3919" i="1"/>
  <c r="Q3919" i="1" s="1"/>
  <c r="O3920" i="1"/>
  <c r="Q3920" i="1" s="1"/>
  <c r="O3921" i="1"/>
  <c r="Q3921" i="1" s="1"/>
  <c r="O3922" i="1"/>
  <c r="Q3922" i="1" s="1"/>
  <c r="O3923" i="1"/>
  <c r="Q3923" i="1" s="1"/>
  <c r="O3924" i="1"/>
  <c r="Q3924" i="1" s="1"/>
  <c r="O3925" i="1"/>
  <c r="Q3925" i="1" s="1"/>
  <c r="O3926" i="1"/>
  <c r="Q3926" i="1" s="1"/>
  <c r="O3927" i="1"/>
  <c r="Q3927" i="1" s="1"/>
  <c r="O3928" i="1"/>
  <c r="Q3928" i="1" s="1"/>
  <c r="O3929" i="1"/>
  <c r="Q3929" i="1" s="1"/>
  <c r="O3930" i="1"/>
  <c r="Q3930" i="1" s="1"/>
  <c r="O3931" i="1"/>
  <c r="Q3931" i="1" s="1"/>
  <c r="O3932" i="1"/>
  <c r="Q3932" i="1" s="1"/>
  <c r="O3933" i="1"/>
  <c r="Q3933" i="1" s="1"/>
  <c r="O3934" i="1"/>
  <c r="Q3934" i="1" s="1"/>
  <c r="O3935" i="1"/>
  <c r="Q3935" i="1" s="1"/>
  <c r="O3936" i="1"/>
  <c r="Q3936" i="1" s="1"/>
  <c r="O3937" i="1"/>
  <c r="Q3937" i="1" s="1"/>
  <c r="O3938" i="1"/>
  <c r="Q3938" i="1" s="1"/>
  <c r="O3939" i="1"/>
  <c r="Q3939" i="1" s="1"/>
  <c r="O3940" i="1"/>
  <c r="Q3940" i="1" s="1"/>
  <c r="O3941" i="1"/>
  <c r="Q3941" i="1" s="1"/>
  <c r="O3942" i="1"/>
  <c r="Q3942" i="1" s="1"/>
  <c r="O3943" i="1"/>
  <c r="Q3943" i="1" s="1"/>
  <c r="O3944" i="1"/>
  <c r="Q3944" i="1" s="1"/>
  <c r="O3945" i="1"/>
  <c r="Q3945" i="1" s="1"/>
  <c r="O3946" i="1"/>
  <c r="Q3946" i="1" s="1"/>
  <c r="O3947" i="1"/>
  <c r="Q3947" i="1" s="1"/>
  <c r="O3948" i="1"/>
  <c r="Q3948" i="1" s="1"/>
  <c r="O3949" i="1"/>
  <c r="Q3949" i="1" s="1"/>
  <c r="O3950" i="1"/>
  <c r="Q3950" i="1" s="1"/>
  <c r="O3951" i="1"/>
  <c r="Q3951" i="1" s="1"/>
  <c r="O3952" i="1"/>
  <c r="Q3952" i="1" s="1"/>
  <c r="O3953" i="1"/>
  <c r="Q3953" i="1" s="1"/>
  <c r="O3954" i="1"/>
  <c r="Q3954" i="1" s="1"/>
  <c r="O3955" i="1"/>
  <c r="Q3955" i="1" s="1"/>
  <c r="O3956" i="1"/>
  <c r="Q3956" i="1" s="1"/>
  <c r="O3957" i="1"/>
  <c r="O3958" i="1"/>
  <c r="Q3958" i="1" s="1"/>
  <c r="O3959" i="1"/>
  <c r="Q3959" i="1" s="1"/>
  <c r="O3960" i="1"/>
  <c r="Q3960" i="1" s="1"/>
  <c r="O3961" i="1"/>
  <c r="Q3961" i="1" s="1"/>
  <c r="O3962" i="1"/>
  <c r="Q3962" i="1" s="1"/>
  <c r="O3963" i="1"/>
  <c r="Q3963" i="1" s="1"/>
  <c r="O3964" i="1"/>
  <c r="Q3964" i="1" s="1"/>
  <c r="O3965" i="1"/>
  <c r="Q3965" i="1" s="1"/>
  <c r="O3966" i="1"/>
  <c r="Q3966" i="1" s="1"/>
  <c r="O3967" i="1"/>
  <c r="Q3967" i="1" s="1"/>
  <c r="O3968" i="1"/>
  <c r="Q3968" i="1" s="1"/>
  <c r="O3969" i="1"/>
  <c r="Q3969" i="1" s="1"/>
  <c r="O3970" i="1"/>
  <c r="O3971" i="1"/>
  <c r="Q3971" i="1" s="1"/>
  <c r="O3972" i="1"/>
  <c r="Q3972" i="1" s="1"/>
  <c r="O3973" i="1"/>
  <c r="Q3973" i="1" s="1"/>
  <c r="O3974" i="1"/>
  <c r="Q3974" i="1" s="1"/>
  <c r="O3975" i="1"/>
  <c r="Q3975" i="1" s="1"/>
  <c r="O3976" i="1"/>
  <c r="Q3976" i="1" s="1"/>
  <c r="O3977" i="1"/>
  <c r="Q3977" i="1" s="1"/>
  <c r="O3978" i="1"/>
  <c r="Q3978" i="1" s="1"/>
  <c r="O3979" i="1"/>
  <c r="Q3979" i="1" s="1"/>
  <c r="O3980" i="1"/>
  <c r="Q3980" i="1" s="1"/>
  <c r="O3981" i="1"/>
  <c r="Q3981" i="1" s="1"/>
  <c r="O3982" i="1"/>
  <c r="Q3982" i="1" s="1"/>
  <c r="O3983" i="1"/>
  <c r="Q3983" i="1" s="1"/>
  <c r="O3984" i="1"/>
  <c r="Q3984" i="1" s="1"/>
  <c r="O3985" i="1"/>
  <c r="Q3985" i="1" s="1"/>
  <c r="O3986" i="1"/>
  <c r="Q3986" i="1" s="1"/>
  <c r="O3987" i="1"/>
  <c r="Q3987" i="1" s="1"/>
  <c r="O3988" i="1"/>
  <c r="Q3988" i="1" s="1"/>
  <c r="O3989" i="1"/>
  <c r="Q3989" i="1" s="1"/>
  <c r="O3990" i="1"/>
  <c r="Q3990" i="1" s="1"/>
  <c r="O3991" i="1"/>
  <c r="Q3991" i="1" s="1"/>
  <c r="O3992" i="1"/>
  <c r="Q3992" i="1" s="1"/>
  <c r="O3993" i="1"/>
  <c r="Q3993" i="1" s="1"/>
  <c r="O3994" i="1"/>
  <c r="Q3994" i="1" s="1"/>
  <c r="O3995" i="1"/>
  <c r="Q3995" i="1" s="1"/>
  <c r="O3996" i="1"/>
  <c r="Q3996" i="1" s="1"/>
  <c r="O3997" i="1"/>
  <c r="Q3997" i="1" s="1"/>
  <c r="O3998" i="1"/>
  <c r="Q3998" i="1" s="1"/>
  <c r="O3999" i="1"/>
  <c r="Q3999" i="1" s="1"/>
  <c r="O4000" i="1"/>
  <c r="Q4000" i="1" s="1"/>
  <c r="O4001" i="1"/>
  <c r="Q4001" i="1" s="1"/>
  <c r="O4002" i="1"/>
  <c r="Q4002" i="1" s="1"/>
  <c r="O4003" i="1"/>
  <c r="Q4003" i="1" s="1"/>
  <c r="O4004" i="1"/>
  <c r="Q4004" i="1" s="1"/>
  <c r="O4005" i="1"/>
  <c r="O4006" i="1"/>
  <c r="Q4006" i="1" s="1"/>
  <c r="O4007" i="1"/>
  <c r="Q4007" i="1" s="1"/>
  <c r="O4008" i="1"/>
  <c r="Q4008" i="1" s="1"/>
  <c r="O4009" i="1"/>
  <c r="Q4009" i="1" s="1"/>
  <c r="O4010" i="1"/>
  <c r="Q4010" i="1" s="1"/>
  <c r="O4011" i="1"/>
  <c r="Q4011" i="1" s="1"/>
  <c r="O4012" i="1"/>
  <c r="Q4012" i="1" s="1"/>
  <c r="O4013" i="1"/>
  <c r="Q4013" i="1" s="1"/>
  <c r="O4014" i="1"/>
  <c r="Q4014" i="1" s="1"/>
  <c r="O4015" i="1"/>
  <c r="Q4015" i="1" s="1"/>
  <c r="O4016" i="1"/>
  <c r="Q4016" i="1" s="1"/>
  <c r="O4017" i="1"/>
  <c r="O4018" i="1"/>
  <c r="Q4018" i="1" s="1"/>
  <c r="O4019" i="1"/>
  <c r="Q4019" i="1" s="1"/>
  <c r="O4020" i="1"/>
  <c r="Q4020" i="1" s="1"/>
  <c r="O4021" i="1"/>
  <c r="Q4021" i="1" s="1"/>
  <c r="O4022" i="1"/>
  <c r="Q4022" i="1" s="1"/>
  <c r="O4023" i="1"/>
  <c r="Q4023" i="1" s="1"/>
  <c r="O4024" i="1"/>
  <c r="Q4024" i="1" s="1"/>
  <c r="O4025" i="1"/>
  <c r="Q4025" i="1" s="1"/>
  <c r="O4026" i="1"/>
  <c r="Q4026" i="1" s="1"/>
  <c r="O4027" i="1"/>
  <c r="Q4027" i="1" s="1"/>
  <c r="O4028" i="1"/>
  <c r="Q4028" i="1" s="1"/>
  <c r="O4029" i="1"/>
  <c r="Q4029" i="1" s="1"/>
  <c r="O4030" i="1"/>
  <c r="Q4030" i="1" s="1"/>
  <c r="O4031" i="1"/>
  <c r="Q4031" i="1" s="1"/>
  <c r="O4032" i="1"/>
  <c r="Q4032" i="1" s="1"/>
  <c r="O4033" i="1"/>
  <c r="Q4033" i="1" s="1"/>
  <c r="O4034" i="1"/>
  <c r="Q4034" i="1" s="1"/>
  <c r="O4035" i="1"/>
  <c r="Q4035" i="1" s="1"/>
  <c r="O4036" i="1"/>
  <c r="Q4036" i="1" s="1"/>
  <c r="O4037" i="1"/>
  <c r="Q4037" i="1" s="1"/>
  <c r="O4038" i="1"/>
  <c r="Q4038" i="1" s="1"/>
  <c r="O4039" i="1"/>
  <c r="Q4039" i="1" s="1"/>
  <c r="O4040" i="1"/>
  <c r="Q4040" i="1" s="1"/>
  <c r="O4041" i="1"/>
  <c r="Q4041" i="1" s="1"/>
  <c r="O4042" i="1"/>
  <c r="Q4042" i="1" s="1"/>
  <c r="O4043" i="1"/>
  <c r="Q4043" i="1" s="1"/>
  <c r="O4044" i="1"/>
  <c r="Q4044" i="1" s="1"/>
  <c r="O4045" i="1"/>
  <c r="Q4045" i="1" s="1"/>
  <c r="O4046" i="1"/>
  <c r="Q4046" i="1" s="1"/>
  <c r="O4047" i="1"/>
  <c r="Q4047" i="1" s="1"/>
  <c r="O4048" i="1"/>
  <c r="Q4048" i="1" s="1"/>
  <c r="O4049" i="1"/>
  <c r="Q4049" i="1" s="1"/>
  <c r="O4050" i="1"/>
  <c r="Q4050" i="1" s="1"/>
  <c r="O4051" i="1"/>
  <c r="Q4051" i="1" s="1"/>
  <c r="O4052" i="1"/>
  <c r="Q4052" i="1" s="1"/>
  <c r="O4053" i="1"/>
  <c r="O4054" i="1"/>
  <c r="Q4054" i="1" s="1"/>
  <c r="O4055" i="1"/>
  <c r="Q4055" i="1" s="1"/>
  <c r="O4056" i="1"/>
  <c r="Q4056" i="1" s="1"/>
  <c r="O4057" i="1"/>
  <c r="Q4057" i="1" s="1"/>
  <c r="O4058" i="1"/>
  <c r="Q4058" i="1" s="1"/>
  <c r="O4059" i="1"/>
  <c r="Q4059" i="1" s="1"/>
  <c r="O4060" i="1"/>
  <c r="Q4060" i="1" s="1"/>
  <c r="O4061" i="1"/>
  <c r="Q4061" i="1" s="1"/>
  <c r="O4062" i="1"/>
  <c r="Q4062" i="1" s="1"/>
  <c r="O4063" i="1"/>
  <c r="Q4063" i="1" s="1"/>
  <c r="O4064" i="1"/>
  <c r="Q4064" i="1" s="1"/>
  <c r="O4065" i="1"/>
  <c r="O4066" i="1"/>
  <c r="Q4066" i="1" s="1"/>
  <c r="O4067" i="1"/>
  <c r="Q4067" i="1" s="1"/>
  <c r="O4068" i="1"/>
  <c r="Q4068" i="1" s="1"/>
  <c r="O4069" i="1"/>
  <c r="Q4069" i="1" s="1"/>
  <c r="O4070" i="1"/>
  <c r="Q4070" i="1" s="1"/>
  <c r="O4071" i="1"/>
  <c r="Q4071" i="1" s="1"/>
  <c r="O4072" i="1"/>
  <c r="Q4072" i="1" s="1"/>
  <c r="O4073" i="1"/>
  <c r="Q4073" i="1" s="1"/>
  <c r="O4074" i="1"/>
  <c r="Q4074" i="1" s="1"/>
  <c r="O4075" i="1"/>
  <c r="Q4075" i="1" s="1"/>
  <c r="O4076" i="1"/>
  <c r="Q4076" i="1" s="1"/>
  <c r="O4077" i="1"/>
  <c r="Q4077" i="1" s="1"/>
  <c r="O4078" i="1"/>
  <c r="Q4078" i="1" s="1"/>
  <c r="O4079" i="1"/>
  <c r="Q4079" i="1" s="1"/>
  <c r="O4080" i="1"/>
  <c r="Q4080" i="1" s="1"/>
  <c r="O4081" i="1"/>
  <c r="Q4081" i="1" s="1"/>
  <c r="O4082" i="1"/>
  <c r="Q4082" i="1" s="1"/>
  <c r="O4083" i="1"/>
  <c r="Q4083" i="1" s="1"/>
  <c r="O4084" i="1"/>
  <c r="Q4084" i="1" s="1"/>
  <c r="O4085" i="1"/>
  <c r="Q4085" i="1" s="1"/>
  <c r="O4086" i="1"/>
  <c r="Q4086" i="1" s="1"/>
  <c r="O4087" i="1"/>
  <c r="Q4087" i="1" s="1"/>
  <c r="O4088" i="1"/>
  <c r="Q4088" i="1" s="1"/>
  <c r="O4089" i="1"/>
  <c r="Q4089" i="1" s="1"/>
  <c r="O4090" i="1"/>
  <c r="Q4090" i="1" s="1"/>
  <c r="O4091" i="1"/>
  <c r="Q4091" i="1" s="1"/>
  <c r="O4092" i="1"/>
  <c r="Q4092" i="1" s="1"/>
  <c r="O4093" i="1"/>
  <c r="Q4093" i="1" s="1"/>
  <c r="O4094" i="1"/>
  <c r="Q4094" i="1" s="1"/>
  <c r="O4095" i="1"/>
  <c r="Q4095" i="1" s="1"/>
  <c r="O4096" i="1"/>
  <c r="Q4096" i="1" s="1"/>
  <c r="O4097" i="1"/>
  <c r="Q4097" i="1" s="1"/>
  <c r="O4098" i="1"/>
  <c r="Q4098" i="1" s="1"/>
  <c r="O4099" i="1"/>
  <c r="Q4099" i="1" s="1"/>
  <c r="O4100" i="1"/>
  <c r="Q4100" i="1" s="1"/>
  <c r="O4101" i="1"/>
  <c r="Q4101" i="1" s="1"/>
  <c r="O4102" i="1"/>
  <c r="Q4102" i="1" s="1"/>
  <c r="O4103" i="1"/>
  <c r="Q4103" i="1" s="1"/>
  <c r="O4104" i="1"/>
  <c r="Q4104" i="1" s="1"/>
  <c r="O4105" i="1"/>
  <c r="Q4105" i="1" s="1"/>
  <c r="O4106" i="1"/>
  <c r="Q4106" i="1" s="1"/>
  <c r="O4107" i="1"/>
  <c r="Q4107" i="1" s="1"/>
  <c r="O4108" i="1"/>
  <c r="Q4108" i="1" s="1"/>
  <c r="O4109" i="1"/>
  <c r="Q4109" i="1" s="1"/>
  <c r="O4110" i="1"/>
  <c r="Q4110" i="1" s="1"/>
  <c r="O4111" i="1"/>
  <c r="Q4111" i="1" s="1"/>
  <c r="O4112" i="1"/>
  <c r="Q4112" i="1" s="1"/>
  <c r="O4113" i="1"/>
  <c r="O4114" i="1"/>
  <c r="O4115" i="1"/>
  <c r="Q4115" i="1" s="1"/>
  <c r="Q9" i="1"/>
  <c r="Q14" i="1"/>
  <c r="Q16" i="1"/>
  <c r="Q20" i="1"/>
  <c r="Q21" i="1"/>
  <c r="Q45" i="1"/>
  <c r="Q46" i="1"/>
  <c r="Q68" i="1"/>
  <c r="Q80" i="1"/>
  <c r="Q104" i="1"/>
  <c r="Q110" i="1"/>
  <c r="Q112" i="1"/>
  <c r="Q114" i="1"/>
  <c r="Q130" i="1"/>
  <c r="Q152" i="1"/>
  <c r="Q153" i="1"/>
  <c r="Q176" i="1"/>
  <c r="Q182" i="1"/>
  <c r="Q188" i="1"/>
  <c r="Q225" i="1"/>
  <c r="Q230" i="1"/>
  <c r="Q236" i="1"/>
  <c r="Q248" i="1"/>
  <c r="Q249" i="1"/>
  <c r="Q259" i="1"/>
  <c r="Q260" i="1"/>
  <c r="Q261" i="1"/>
  <c r="Q262" i="1"/>
  <c r="Q304" i="1"/>
  <c r="Q309" i="1"/>
  <c r="Q332" i="1"/>
  <c r="Q333" i="1"/>
  <c r="Q338" i="1"/>
  <c r="Q370" i="1"/>
  <c r="Q393" i="1"/>
  <c r="Q410" i="1"/>
  <c r="Q416" i="1"/>
  <c r="Q452" i="1"/>
  <c r="Q453" i="1"/>
  <c r="Q465" i="1"/>
  <c r="Q506" i="1"/>
  <c r="Q524" i="1"/>
  <c r="Q542" i="1"/>
  <c r="Q549" i="1"/>
  <c r="Q572" i="1"/>
  <c r="Q578" i="1"/>
  <c r="Q597" i="1"/>
  <c r="Q602" i="1"/>
  <c r="Q609" i="1"/>
  <c r="Q626" i="1"/>
  <c r="Q633" i="1"/>
  <c r="Q642" i="1"/>
  <c r="Q657" i="1"/>
  <c r="Q658" i="1"/>
  <c r="Q681" i="1"/>
  <c r="Q686" i="1"/>
  <c r="Q688" i="1"/>
  <c r="Q692" i="1"/>
  <c r="Q693" i="1"/>
  <c r="Q717" i="1"/>
  <c r="Q753" i="1"/>
  <c r="Q759" i="1"/>
  <c r="Q786" i="1"/>
  <c r="Q813" i="1"/>
  <c r="Q824" i="1"/>
  <c r="Q836" i="1"/>
  <c r="Q854" i="1"/>
  <c r="Q860" i="1"/>
  <c r="Q908" i="1"/>
  <c r="Q910" i="1"/>
  <c r="Q944" i="1"/>
  <c r="Q945" i="1"/>
  <c r="Q950" i="1"/>
  <c r="Q956" i="1"/>
  <c r="Q981" i="1"/>
  <c r="Q1018" i="1"/>
  <c r="Q1022" i="1"/>
  <c r="Q1053" i="1"/>
  <c r="Q1065" i="1"/>
  <c r="Q1088" i="1"/>
  <c r="Q1089" i="1"/>
  <c r="Q1102" i="1"/>
  <c r="Q1130" i="1"/>
  <c r="Q1173" i="1"/>
  <c r="Q1196" i="1"/>
  <c r="Q1197" i="1"/>
  <c r="Q1209" i="1"/>
  <c r="Q1222" i="1"/>
  <c r="Q1238" i="1"/>
  <c r="Q1244" i="1"/>
  <c r="Q1245" i="1"/>
  <c r="Q1269" i="1"/>
  <c r="Q1280" i="1"/>
  <c r="Q1310" i="1"/>
  <c r="Q1316" i="1"/>
  <c r="Q1334" i="1"/>
  <c r="Q1353" i="1"/>
  <c r="Q1365" i="1"/>
  <c r="Q1382" i="1"/>
  <c r="Q1413" i="1"/>
  <c r="Q1424" i="1"/>
  <c r="Q1460" i="1"/>
  <c r="Q1484" i="1"/>
  <c r="Q1496" i="1"/>
  <c r="Q1497" i="1"/>
  <c r="Q1528" i="1"/>
  <c r="Q1569" i="1"/>
  <c r="Q1574" i="1"/>
  <c r="Q1592" i="1"/>
  <c r="Q1593" i="1"/>
  <c r="Q1605" i="1"/>
  <c r="Q1622" i="1"/>
  <c r="Q1641" i="1"/>
  <c r="Q1676" i="1"/>
  <c r="Q1677" i="1"/>
  <c r="Q1706" i="1"/>
  <c r="Q1714" i="1"/>
  <c r="Q1760" i="1"/>
  <c r="Q1772" i="1"/>
  <c r="Q1784" i="1"/>
  <c r="Q1797" i="1"/>
  <c r="Q1845" i="1"/>
  <c r="Q1868" i="1"/>
  <c r="Q1881" i="1"/>
  <c r="Q1905" i="1"/>
  <c r="Q1928" i="1"/>
  <c r="Q1940" i="1"/>
  <c r="Q1946" i="1"/>
  <c r="Q1976" i="1"/>
  <c r="Q1988" i="1"/>
  <c r="Q2018" i="1"/>
  <c r="Q2054" i="1"/>
  <c r="Q2060" i="1"/>
  <c r="Q2061" i="1"/>
  <c r="Q2096" i="1"/>
  <c r="Q2097" i="1"/>
  <c r="Q2156" i="1"/>
  <c r="Q2205" i="1"/>
  <c r="Q2229" i="1"/>
  <c r="Q2242" i="1"/>
  <c r="Q2288" i="1"/>
  <c r="Q2289" i="1"/>
  <c r="Q2324" i="1"/>
  <c r="Q2326" i="1"/>
  <c r="Q2385" i="1"/>
  <c r="Q2386" i="1"/>
  <c r="Q2421" i="1"/>
  <c r="Q2434" i="1"/>
  <c r="Q2469" i="1"/>
  <c r="Q2540" i="1"/>
  <c r="Q2564" i="1"/>
  <c r="Q2565" i="1"/>
  <c r="Q2594" i="1"/>
  <c r="Q2612" i="1"/>
  <c r="Q2618" i="1"/>
  <c r="Q2661" i="1"/>
  <c r="Q2672" i="1"/>
  <c r="Q2722" i="1"/>
  <c r="Q2742" i="1"/>
  <c r="Q2745" i="1"/>
  <c r="Q2746" i="1"/>
  <c r="Q2804" i="1"/>
  <c r="Q2806" i="1"/>
  <c r="Q2840" i="1"/>
  <c r="Q2853" i="1"/>
  <c r="Q2894" i="1"/>
  <c r="Q2895" i="1"/>
  <c r="Q2897" i="1"/>
  <c r="Q2937" i="1"/>
  <c r="Q2984" i="1"/>
  <c r="Q2985" i="1"/>
  <c r="Q3021" i="1"/>
  <c r="Q3045" i="1"/>
  <c r="Q3074" i="1"/>
  <c r="Q3105" i="1"/>
  <c r="Q3134" i="1"/>
  <c r="Q3141" i="1"/>
  <c r="Q3153" i="1"/>
  <c r="Q3213" i="1"/>
  <c r="Q3237" i="1"/>
  <c r="Q3273" i="1"/>
  <c r="Q3274" i="1"/>
  <c r="Q3345" i="1"/>
  <c r="Q3369" i="1"/>
  <c r="Q3390" i="1"/>
  <c r="Q3393" i="1"/>
  <c r="Q3405" i="1"/>
  <c r="Q3465" i="1"/>
  <c r="Q3489" i="1"/>
  <c r="Q3525" i="1"/>
  <c r="Q3537" i="1"/>
  <c r="Q3597" i="1"/>
  <c r="Q3680" i="1"/>
  <c r="Q3681" i="1"/>
  <c r="Q3710" i="1"/>
  <c r="Q3728" i="1"/>
  <c r="Q3753" i="1"/>
  <c r="Q3777" i="1"/>
  <c r="Q3778" i="1"/>
  <c r="Q3837" i="1"/>
  <c r="Q3885" i="1"/>
  <c r="Q3957" i="1"/>
  <c r="Q3970" i="1"/>
  <c r="Q4005" i="1"/>
  <c r="Q4017" i="1"/>
  <c r="Q4053" i="1"/>
  <c r="Q4065" i="1"/>
  <c r="Q4113" i="1"/>
  <c r="Q411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E9" i="7" l="1"/>
  <c r="E12" i="7"/>
  <c r="H12" i="7" s="1"/>
  <c r="E13" i="7"/>
  <c r="H13" i="7" s="1"/>
  <c r="G9" i="7"/>
  <c r="E11" i="7"/>
  <c r="H11" i="7" s="1"/>
  <c r="G13" i="7"/>
  <c r="E5" i="7"/>
  <c r="F5" i="7" s="1"/>
  <c r="E6" i="7"/>
  <c r="F6" i="7" s="1"/>
  <c r="E4" i="7"/>
  <c r="F4" i="7" s="1"/>
  <c r="E7" i="7"/>
  <c r="G7" i="7" s="1"/>
  <c r="H9" i="7"/>
  <c r="E8" i="7"/>
  <c r="H8" i="7" s="1"/>
  <c r="E10" i="7"/>
  <c r="G10" i="7" s="1"/>
  <c r="F13" i="7"/>
  <c r="F12" i="7"/>
  <c r="F9" i="7"/>
  <c r="E3" i="7"/>
  <c r="E2" i="7"/>
  <c r="G2" i="7" s="1"/>
  <c r="G12" i="7" l="1"/>
  <c r="F11" i="7"/>
  <c r="F7" i="7"/>
  <c r="G6" i="7"/>
  <c r="G11" i="7"/>
  <c r="H6" i="7"/>
  <c r="G8" i="7"/>
  <c r="H5" i="7"/>
  <c r="G5" i="7"/>
  <c r="H7" i="7"/>
  <c r="H4" i="7"/>
  <c r="F8" i="7"/>
  <c r="G4" i="7"/>
  <c r="H10" i="7"/>
  <c r="F10" i="7"/>
  <c r="G3" i="7"/>
  <c r="H3" i="7"/>
  <c r="F3" i="7"/>
  <c r="F2" i="7"/>
  <c r="H2" i="7"/>
</calcChain>
</file>

<file path=xl/sharedStrings.xml><?xml version="1.0" encoding="utf-8"?>
<sst xmlns="http://schemas.openxmlformats.org/spreadsheetml/2006/main" count="32973" uniqueCount="8398">
  <si>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</si>
  <si>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</si>
  <si>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</si>
  <si>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</si>
  <si>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</si>
  <si>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</si>
  <si>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</si>
  <si>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</si>
  <si>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</si>
  <si>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</si>
  <si>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</si>
  <si>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</si>
  <si>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</si>
  <si>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</si>
  <si>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</si>
  <si>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</si>
  <si>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</si>
  <si>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</si>
  <si>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</si>
  <si>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</si>
  <si>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</si>
  <si>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</si>
  <si>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</si>
  <si>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</si>
  <si>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</si>
  <si>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</si>
  <si>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</si>
  <si>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</si>
  <si>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</si>
  <si>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</si>
  <si>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</si>
  <si>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</si>
  <si>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</si>
  <si>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</si>
  <si>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</si>
  <si>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</si>
  <si>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</si>
  <si>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</si>
  <si>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</si>
  <si>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</si>
  <si>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</si>
  <si>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</si>
  <si>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</si>
  <si>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</si>
  <si>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</si>
  <si>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</si>
  <si>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</si>
  <si>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</si>
  <si>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</si>
  <si>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</si>
  <si>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</si>
  <si>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</si>
  <si>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</si>
  <si>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</si>
  <si>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</si>
  <si>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</si>
  <si>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</si>
  <si>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</si>
  <si>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</si>
  <si>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</si>
  <si>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</si>
  <si>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</si>
  <si>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</si>
  <si>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</si>
  <si>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</si>
  <si>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</si>
  <si>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</si>
  <si>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</si>
  <si>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</si>
  <si>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</si>
  <si>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</si>
  <si>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</si>
  <si>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</si>
  <si>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</si>
  <si>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</si>
  <si>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</si>
  <si>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</si>
  <si>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</si>
  <si>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</si>
  <si>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</si>
  <si>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</si>
  <si>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</si>
  <si>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</si>
  <si>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</si>
  <si>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</si>
  <si>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</si>
  <si>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</si>
  <si>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</si>
  <si>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</si>
  <si>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</si>
  <si>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</si>
  <si>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</si>
  <si>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</si>
  <si>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</si>
  <si>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</si>
  <si>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</si>
  <si>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</si>
  <si>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</si>
  <si>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</si>
  <si>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</si>
  <si>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</si>
  <si>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</si>
  <si>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</si>
  <si>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</si>
  <si>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</si>
  <si>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</si>
  <si>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</si>
  <si>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</si>
  <si>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</si>
  <si>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</si>
  <si>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</si>
  <si>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</si>
  <si>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</si>
  <si>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</si>
  <si>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</si>
  <si>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</si>
  <si>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</si>
  <si>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</si>
  <si>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</si>
  <si>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</si>
  <si>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</si>
  <si>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</si>
  <si>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</si>
  <si>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</si>
  <si>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</si>
  <si>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</si>
  <si>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</si>
  <si>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</si>
  <si>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</si>
  <si>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</si>
  <si>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</si>
  <si>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</si>
  <si>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</si>
  <si>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</si>
  <si>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</si>
  <si>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</si>
  <si>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</si>
  <si>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</si>
  <si>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</si>
  <si>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</si>
  <si>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</si>
  <si>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</si>
  <si>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</si>
  <si>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</si>
  <si>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</si>
  <si>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</si>
  <si>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</si>
  <si>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</si>
  <si>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</si>
  <si>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</si>
  <si>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</si>
  <si>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</si>
  <si>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</si>
  <si>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</si>
  <si>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</si>
  <si>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</si>
  <si>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</si>
  <si>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</si>
  <si>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</si>
  <si>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</si>
  <si>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</si>
  <si>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</si>
  <si>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</si>
  <si>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</si>
  <si>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</si>
  <si>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</si>
  <si>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</si>
  <si>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</si>
  <si>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</si>
  <si>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</si>
  <si>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</si>
  <si>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</si>
  <si>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</si>
  <si>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</si>
  <si>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</si>
  <si>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</si>
  <si>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</si>
  <si>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</si>
  <si>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</si>
  <si>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</si>
  <si>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</si>
  <si>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</si>
  <si>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</si>
  <si>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</si>
  <si>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</si>
  <si>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</si>
  <si>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</si>
  <si>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</si>
  <si>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</si>
  <si>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</si>
  <si>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</si>
  <si>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</si>
  <si>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</si>
  <si>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</si>
  <si>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</si>
  <si>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</si>
  <si>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</si>
  <si>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</si>
  <si>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</si>
  <si>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</si>
  <si>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</si>
  <si>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</si>
  <si>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</si>
  <si>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</si>
  <si>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</si>
  <si>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</si>
  <si>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</si>
  <si>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</si>
  <si>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</si>
  <si>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</si>
  <si>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</si>
  <si>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</si>
  <si>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</si>
  <si>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</si>
  <si>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</si>
  <si>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</si>
  <si>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</si>
  <si>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</si>
  <si>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</si>
  <si>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</si>
  <si>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</si>
  <si>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</si>
  <si>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</si>
  <si>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</si>
  <si>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</si>
  <si>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</si>
  <si>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</si>
  <si>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</si>
  <si>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</si>
  <si>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</si>
  <si>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</si>
  <si>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</si>
  <si>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</si>
  <si>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</si>
  <si>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</si>
  <si>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</si>
  <si>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</si>
  <si>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</si>
  <si>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</si>
  <si>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</si>
  <si>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</si>
  <si>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</si>
  <si>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</si>
  <si>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</si>
  <si>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</si>
  <si>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</si>
  <si>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</si>
  <si>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</si>
  <si>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</si>
  <si>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</si>
  <si>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</si>
  <si>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</si>
  <si>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</si>
  <si>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</si>
  <si>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</si>
  <si>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</si>
  <si>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</si>
  <si>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</si>
  <si>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</si>
  <si>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</si>
  <si>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</si>
  <si>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</si>
  <si>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</si>
  <si>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</si>
  <si>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</si>
  <si>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</si>
  <si>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</si>
  <si>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</si>
  <si>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</si>
  <si>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</si>
  <si>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</si>
  <si>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</si>
  <si>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</si>
  <si>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</si>
  <si>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</si>
  <si>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</si>
  <si>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</si>
  <si>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</si>
  <si>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</si>
  <si>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</si>
  <si>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</si>
  <si>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</si>
  <si>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</si>
  <si>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</si>
  <si>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</si>
  <si>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</si>
  <si>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</si>
  <si>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</si>
  <si>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</si>
  <si>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</si>
  <si>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</si>
  <si>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</si>
  <si>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</si>
  <si>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</si>
  <si>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</si>
  <si>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</si>
  <si>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</si>
  <si>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</si>
  <si>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</si>
  <si>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</si>
  <si>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</si>
  <si>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</si>
  <si>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</si>
  <si>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</si>
  <si>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</si>
  <si>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</si>
  <si>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</si>
  <si>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</si>
  <si>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</si>
  <si>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</si>
  <si>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</si>
  <si>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</si>
  <si>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</si>
  <si>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</si>
  <si>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</si>
  <si>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</si>
  <si>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</si>
  <si>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</si>
  <si>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</si>
  <si>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</si>
  <si>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</si>
  <si>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</si>
  <si>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</si>
  <si>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</si>
  <si>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</si>
  <si>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</si>
  <si>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</si>
  <si>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</si>
  <si>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</si>
  <si>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</si>
  <si>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</si>
  <si>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</si>
  <si>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</si>
  <si>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</si>
  <si>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</si>
  <si>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</si>
  <si>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</si>
  <si>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</si>
  <si>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</si>
  <si>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</si>
  <si>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</si>
  <si>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</si>
  <si>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</si>
  <si>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</si>
  <si>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</si>
  <si>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</si>
  <si>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</si>
  <si>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</si>
  <si>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</si>
  <si>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</si>
  <si>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</si>
  <si>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</si>
  <si>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</si>
  <si>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</si>
  <si>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</si>
  <si>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</si>
  <si>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</si>
  <si>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</si>
  <si>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</si>
  <si>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</si>
  <si>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</si>
  <si>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</si>
  <si>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</si>
  <si>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</si>
  <si>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</si>
  <si>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</si>
  <si>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</si>
  <si>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</si>
  <si>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</si>
  <si>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</si>
  <si>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</si>
  <si>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</si>
  <si>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</si>
  <si>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</si>
  <si>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</si>
  <si>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</si>
  <si>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</si>
  <si>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</si>
  <si>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</si>
  <si>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</si>
  <si>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</si>
  <si>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</si>
  <si>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</si>
  <si>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</si>
  <si>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</si>
  <si>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</si>
  <si>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</si>
  <si>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</si>
  <si>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</si>
  <si>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</si>
  <si>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</si>
  <si>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</si>
  <si>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</si>
  <si>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</si>
  <si>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</si>
  <si>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</si>
  <si>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</si>
  <si>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</si>
  <si>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</si>
  <si>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</si>
  <si>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</si>
  <si>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</si>
  <si>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</si>
  <si>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</si>
  <si>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</si>
  <si>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</si>
  <si>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</si>
  <si>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</si>
  <si>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</si>
  <si>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</si>
  <si>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</si>
  <si>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</si>
  <si>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</si>
  <si>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</si>
  <si>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</si>
  <si>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</si>
  <si>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</si>
  <si>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</si>
  <si>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</si>
  <si>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</si>
  <si>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</si>
  <si>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</si>
  <si>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</si>
  <si>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</si>
  <si>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</si>
  <si>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</si>
  <si>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</si>
  <si>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</si>
  <si>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</si>
  <si>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</si>
  <si>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</si>
  <si>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</si>
  <si>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</si>
  <si>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</si>
  <si>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</si>
  <si>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</si>
  <si>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</si>
  <si>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</si>
  <si>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</si>
  <si>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</si>
  <si>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</si>
  <si>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</si>
  <si>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</si>
  <si>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</si>
  <si>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</si>
  <si>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</si>
  <si>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</si>
  <si>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</si>
  <si>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</si>
  <si>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</si>
  <si>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</si>
  <si>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</si>
  <si>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</si>
  <si>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</si>
  <si>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</si>
  <si>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</si>
  <si>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</si>
  <si>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</si>
  <si>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</si>
  <si>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</si>
  <si>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</si>
  <si>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</si>
  <si>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</si>
  <si>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</si>
  <si>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</si>
  <si>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</si>
  <si>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</si>
  <si>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</si>
  <si>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</si>
  <si>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</si>
  <si>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</si>
  <si>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</si>
  <si>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</si>
  <si>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</si>
  <si>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</si>
  <si>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</si>
  <si>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</si>
  <si>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</si>
  <si>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</si>
  <si>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</si>
  <si>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</si>
  <si>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</si>
  <si>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</si>
  <si>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</si>
  <si>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</si>
  <si>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</si>
  <si>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</si>
  <si>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</si>
  <si>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</si>
  <si>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</si>
  <si>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</si>
  <si>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</si>
  <si>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</si>
  <si>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</si>
  <si>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</si>
  <si>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</si>
  <si>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</si>
  <si>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</si>
  <si>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</si>
  <si>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</si>
  <si>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</si>
  <si>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</si>
  <si>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</si>
  <si>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</si>
  <si>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</si>
  <si>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</si>
  <si>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</si>
  <si>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</si>
  <si>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</si>
  <si>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</si>
  <si>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</si>
  <si>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</si>
  <si>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</si>
  <si>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</si>
  <si>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</si>
  <si>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</si>
  <si>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</si>
  <si>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</si>
  <si>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</si>
  <si>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</si>
  <si>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</si>
  <si>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</si>
  <si>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</si>
  <si>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</si>
  <si>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</si>
  <si>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</si>
  <si>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</si>
  <si>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</si>
  <si>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</si>
  <si>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</si>
  <si>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</si>
  <si>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</si>
  <si>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</si>
  <si>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</si>
  <si>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</si>
  <si>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</si>
  <si>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</si>
  <si>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</si>
  <si>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</si>
  <si>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</si>
  <si>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</si>
  <si>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</si>
  <si>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</si>
  <si>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</si>
  <si>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</si>
  <si>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</si>
  <si>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</si>
  <si>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</si>
  <si>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</si>
  <si>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</si>
  <si>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</si>
  <si>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</si>
  <si>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</si>
  <si>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</si>
  <si>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</si>
  <si>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</si>
  <si>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</si>
  <si>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</si>
  <si>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</si>
  <si>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</si>
  <si>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</si>
  <si>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</si>
  <si>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</si>
  <si>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</si>
  <si>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</si>
  <si>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</si>
  <si>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</si>
  <si>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</si>
  <si>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</si>
  <si>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</si>
  <si>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</si>
  <si>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</si>
  <si>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</si>
  <si>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</si>
  <si>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</si>
  <si>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</si>
  <si>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</si>
  <si>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</si>
  <si>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</si>
  <si>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</si>
  <si>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</si>
  <si>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</si>
  <si>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</si>
  <si>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</si>
  <si>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</si>
  <si>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</si>
  <si>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</si>
  <si>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</si>
  <si>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</si>
  <si>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</si>
  <si>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</si>
  <si>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</si>
  <si>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</si>
  <si>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</si>
  <si>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</si>
  <si>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</si>
  <si>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</si>
  <si>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</si>
  <si>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</si>
  <si>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</si>
  <si>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</si>
  <si>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</si>
  <si>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</si>
  <si>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</si>
  <si>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</si>
  <si>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</si>
  <si>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</si>
  <si>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</si>
  <si>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</si>
  <si>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</si>
  <si>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</si>
  <si>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</si>
  <si>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</si>
  <si>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</si>
  <si>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</si>
  <si>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</si>
  <si>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</si>
  <si>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</si>
  <si>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</si>
  <si>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</si>
  <si>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</si>
  <si>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</si>
  <si>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</si>
  <si>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</si>
  <si>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</si>
  <si>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</si>
  <si>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</si>
  <si>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</si>
  <si>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</si>
  <si>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</si>
  <si>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</si>
  <si>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</si>
  <si>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</si>
  <si>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</si>
  <si>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</si>
  <si>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</si>
  <si>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</si>
  <si>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</si>
  <si>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</si>
  <si>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</si>
  <si>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</si>
  <si>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</si>
  <si>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</si>
  <si>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</si>
  <si>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</si>
  <si>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</si>
  <si>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</si>
  <si>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</si>
  <si>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</si>
  <si>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</si>
  <si>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</si>
  <si>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</si>
  <si>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</si>
  <si>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</si>
  <si>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</si>
  <si>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</si>
  <si>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</si>
  <si>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</si>
  <si>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</si>
  <si>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</si>
  <si>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</si>
  <si>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</si>
  <si>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</si>
  <si>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</si>
  <si>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</si>
  <si>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</si>
  <si>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</si>
  <si>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</si>
  <si>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</si>
  <si>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</si>
  <si>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</si>
  <si>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</si>
  <si>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</si>
  <si>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</si>
  <si>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</si>
  <si>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</si>
  <si>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</si>
  <si>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</si>
  <si>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</si>
  <si>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</si>
  <si>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</si>
  <si>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</si>
  <si>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</si>
  <si>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</si>
  <si>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</si>
  <si>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</si>
  <si>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</si>
  <si>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</si>
  <si>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</si>
  <si>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</si>
  <si>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</si>
  <si>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</si>
  <si>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</si>
  <si>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</si>
  <si>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</si>
  <si>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</si>
  <si>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</si>
  <si>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</si>
  <si>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</si>
  <si>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</si>
  <si>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</si>
  <si>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</si>
  <si>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</si>
  <si>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</si>
  <si>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</si>
  <si>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</si>
  <si>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</si>
  <si>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</si>
  <si>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</si>
  <si>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</si>
  <si>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</si>
  <si>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</si>
  <si>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</si>
  <si>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</si>
  <si>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</si>
  <si>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</si>
  <si>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</si>
  <si>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</si>
  <si>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</si>
  <si>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</si>
  <si>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</si>
  <si>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</si>
  <si>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</si>
  <si>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</si>
  <si>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</si>
  <si>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</si>
  <si>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</si>
  <si>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</si>
  <si>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</si>
  <si>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</si>
  <si>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</si>
  <si>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</si>
  <si>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</si>
  <si>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</si>
  <si>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</si>
  <si>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</si>
  <si>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</si>
  <si>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</si>
  <si>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</si>
  <si>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</si>
  <si>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</si>
  <si>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</si>
  <si>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</si>
  <si>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</si>
  <si>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</si>
  <si>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</si>
  <si>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</si>
  <si>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</si>
  <si>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</si>
  <si>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</si>
  <si>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</si>
  <si>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</si>
  <si>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</si>
  <si>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</si>
  <si>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</si>
  <si>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</si>
  <si>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</si>
  <si>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</si>
  <si>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</si>
  <si>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</si>
  <si>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</si>
  <si>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</si>
  <si>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</si>
  <si>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</si>
  <si>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</si>
  <si>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</si>
  <si>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</si>
  <si>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</si>
  <si>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</si>
  <si>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</si>
  <si>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</si>
  <si>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</si>
  <si>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</si>
  <si>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</si>
  <si>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</si>
  <si>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</si>
  <si>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</si>
  <si>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</si>
  <si>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</si>
  <si>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</si>
  <si>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</si>
  <si>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</si>
  <si>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</si>
  <si>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</si>
  <si>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</si>
  <si>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</si>
  <si>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</si>
  <si>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</si>
  <si>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</si>
  <si>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</si>
  <si>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</si>
  <si>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</si>
  <si>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</si>
  <si>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</si>
  <si>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</si>
  <si>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</si>
  <si>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</si>
  <si>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</si>
  <si>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</si>
  <si>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</si>
  <si>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</si>
  <si>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</si>
  <si>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</si>
  <si>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</si>
  <si>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</si>
  <si>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</si>
  <si>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</si>
  <si>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</si>
  <si>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</si>
  <si>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</si>
  <si>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</si>
  <si>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</si>
  <si>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</si>
  <si>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</si>
  <si>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</si>
  <si>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</si>
  <si>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</si>
  <si>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</si>
  <si>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</si>
  <si>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</si>
  <si>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</si>
  <si>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</si>
  <si>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</si>
  <si>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</si>
  <si>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</si>
  <si>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</si>
  <si>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</si>
  <si>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</si>
  <si>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</si>
  <si>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</si>
  <si>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</si>
  <si>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</si>
  <si>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</si>
  <si>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</si>
  <si>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</si>
  <si>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</si>
  <si>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</si>
  <si>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</si>
  <si>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</si>
  <si>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</si>
  <si>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</si>
  <si>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</si>
  <si>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</si>
  <si>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</si>
  <si>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</si>
  <si>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</si>
  <si>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</si>
  <si>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</si>
  <si>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</si>
  <si>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</si>
  <si>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</si>
  <si>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</si>
  <si>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</si>
  <si>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</si>
  <si>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</si>
  <si>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</si>
  <si>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</si>
  <si>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</si>
  <si>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</si>
  <si>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</si>
  <si>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</si>
  <si>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</si>
  <si>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</si>
  <si>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</si>
  <si>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</si>
  <si>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</si>
  <si>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</si>
  <si>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</si>
  <si>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</si>
  <si>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</si>
  <si>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</si>
  <si>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</si>
  <si>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</si>
  <si>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</si>
  <si>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</si>
  <si>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</si>
  <si>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</si>
  <si>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</si>
  <si>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</si>
  <si>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</si>
  <si>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</si>
  <si>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</si>
  <si>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</si>
  <si>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</si>
  <si>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</si>
  <si>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</si>
  <si>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</si>
  <si>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</si>
  <si>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</si>
  <si>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</si>
  <si>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</si>
  <si>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</si>
  <si>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</si>
  <si>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</si>
  <si>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</si>
  <si>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</si>
  <si>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</si>
  <si>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</si>
  <si>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</si>
  <si>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</si>
  <si>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</si>
  <si>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</si>
  <si>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</si>
  <si>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</si>
  <si>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</si>
  <si>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</si>
  <si>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</si>
  <si>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</si>
  <si>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</si>
  <si>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</si>
  <si>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</si>
  <si>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</si>
  <si>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</si>
  <si>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</si>
  <si>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</si>
  <si>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</si>
  <si>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</si>
  <si>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</si>
  <si>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</si>
  <si>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</si>
  <si>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</si>
  <si>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</si>
  <si>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</si>
  <si>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</si>
  <si>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</si>
  <si>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</si>
  <si>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</si>
  <si>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</si>
  <si>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</si>
  <si>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</si>
  <si>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</si>
  <si>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</si>
  <si>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</si>
  <si>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</si>
  <si>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</si>
  <si>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</si>
  <si>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</si>
  <si>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</si>
  <si>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</si>
  <si>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</si>
  <si>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</si>
  <si>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</si>
  <si>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</si>
  <si>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</si>
  <si>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</si>
  <si>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</si>
  <si>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</si>
  <si>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</si>
  <si>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</si>
  <si>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</si>
  <si>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</si>
  <si>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</si>
  <si>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</si>
  <si>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</si>
  <si>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</si>
  <si>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</si>
  <si>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</si>
  <si>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</si>
  <si>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</si>
  <si>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</si>
  <si>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</si>
  <si>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</si>
  <si>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</si>
  <si>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</si>
  <si>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</si>
  <si>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</si>
  <si>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</si>
  <si>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</si>
  <si>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</si>
  <si>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</si>
  <si>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</si>
  <si>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</si>
  <si>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</si>
  <si>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</si>
  <si>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</si>
  <si>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</si>
  <si>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</si>
  <si>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</si>
  <si>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</si>
  <si>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</si>
  <si>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</si>
  <si>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</si>
  <si>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</si>
  <si>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</si>
  <si>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</si>
  <si>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</si>
  <si>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</si>
  <si>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</si>
  <si>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</si>
  <si>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</si>
  <si>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</si>
  <si>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</si>
  <si>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</si>
  <si>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</si>
  <si>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</si>
  <si>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</si>
  <si>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</si>
  <si>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</si>
  <si>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</si>
  <si>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</si>
  <si>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</si>
  <si>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</si>
  <si>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</si>
  <si>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</si>
  <si>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</si>
  <si>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</si>
  <si>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</si>
  <si>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</si>
  <si>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</si>
  <si>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</si>
  <si>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</si>
  <si>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</si>
  <si>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</si>
  <si>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</si>
  <si>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</si>
  <si>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</si>
  <si>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</si>
  <si>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</si>
  <si>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</si>
  <si>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</si>
  <si>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</si>
  <si>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</si>
  <si>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</si>
  <si>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</si>
  <si>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</si>
  <si>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</si>
  <si>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</si>
  <si>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</si>
  <si>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</si>
  <si>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</si>
  <si>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</si>
  <si>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</si>
  <si>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</si>
  <si>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</si>
  <si>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</si>
  <si>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</si>
  <si>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</si>
  <si>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</si>
  <si>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</si>
  <si>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</si>
  <si>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</si>
  <si>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</si>
  <si>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</si>
  <si>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</si>
  <si>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</si>
  <si>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</si>
  <si>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</si>
  <si>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</si>
  <si>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</si>
  <si>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</si>
  <si>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</si>
  <si>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</si>
  <si>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</si>
  <si>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</si>
  <si>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</si>
  <si>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</si>
  <si>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</si>
  <si>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</si>
  <si>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</si>
  <si>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</si>
  <si>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</si>
  <si>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</si>
  <si>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</si>
  <si>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</si>
  <si>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</si>
  <si>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</si>
  <si>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</si>
  <si>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</si>
  <si>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</si>
  <si>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</si>
  <si>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</si>
  <si>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</si>
  <si>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</si>
  <si>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</si>
  <si>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</si>
  <si>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</si>
  <si>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</si>
  <si>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</si>
  <si>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</si>
  <si>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</si>
  <si>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</si>
  <si>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</si>
  <si>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</si>
  <si>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</si>
  <si>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</si>
  <si>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</si>
  <si>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</si>
  <si>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</si>
  <si>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</si>
  <si>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</si>
  <si>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</si>
  <si>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</si>
  <si>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</si>
  <si>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</si>
  <si>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</si>
  <si>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</si>
  <si>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</si>
  <si>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</si>
  <si>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</si>
  <si>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</si>
  <si>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</si>
  <si>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</si>
  <si>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</si>
  <si>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</si>
  <si>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</si>
  <si>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</si>
  <si>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</si>
  <si>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</si>
  <si>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</si>
  <si>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</si>
  <si>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</si>
  <si>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</si>
  <si>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</si>
  <si>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</si>
  <si>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</si>
  <si>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</si>
  <si>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</si>
  <si>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</si>
  <si>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</si>
  <si>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</si>
  <si>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</si>
  <si>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</si>
  <si>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</si>
  <si>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</si>
  <si>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</si>
  <si>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</si>
  <si>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</si>
  <si>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</si>
  <si>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</si>
  <si>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</si>
  <si>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</si>
  <si>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</si>
  <si>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</si>
  <si>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</si>
  <si>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</si>
  <si>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</si>
  <si>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</si>
  <si>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</si>
  <si>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</si>
  <si>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</si>
  <si>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</si>
  <si>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</si>
  <si>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</si>
  <si>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</si>
  <si>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</si>
  <si>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</si>
  <si>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</si>
  <si>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</si>
  <si>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</si>
  <si>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</si>
  <si>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</si>
  <si>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</si>
  <si>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</si>
  <si>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</si>
  <si>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</si>
  <si>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</si>
  <si>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</si>
  <si>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</si>
  <si>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</si>
  <si>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</si>
  <si>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</si>
  <si>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</si>
  <si>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</si>
  <si>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</si>
  <si>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</si>
  <si>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</si>
  <si>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</si>
  <si>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</si>
  <si>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</si>
  <si>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</si>
  <si>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</si>
  <si>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</si>
  <si>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</si>
  <si>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</si>
  <si>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</si>
  <si>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</si>
  <si>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</si>
  <si>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</si>
  <si>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</si>
  <si>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</si>
  <si>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</si>
  <si>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</si>
  <si>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</si>
  <si>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</si>
  <si>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</si>
  <si>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</si>
  <si>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</si>
  <si>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</si>
  <si>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</si>
  <si>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</si>
  <si>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</si>
  <si>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</si>
  <si>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</si>
  <si>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</si>
  <si>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</si>
  <si>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</si>
  <si>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</si>
  <si>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</si>
  <si>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</si>
  <si>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</si>
  <si>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</si>
  <si>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</si>
  <si>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</si>
  <si>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</si>
  <si>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</si>
  <si>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</si>
  <si>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</si>
  <si>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</si>
  <si>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</si>
  <si>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</si>
  <si>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</si>
  <si>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</si>
  <si>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</si>
  <si>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</si>
  <si>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</si>
  <si>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</si>
  <si>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</si>
  <si>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</si>
  <si>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</si>
  <si>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</si>
  <si>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</si>
  <si>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</si>
  <si>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</si>
  <si>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</si>
  <si>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</si>
  <si>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</si>
  <si>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</si>
  <si>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</si>
  <si>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</si>
  <si>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</si>
  <si>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</si>
  <si>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</si>
  <si>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</si>
  <si>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</si>
  <si>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</si>
  <si>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</si>
  <si>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</si>
  <si>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</si>
  <si>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</si>
  <si>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</si>
  <si>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</si>
  <si>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</si>
  <si>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</si>
  <si>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</si>
  <si>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</si>
  <si>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</si>
  <si>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</si>
  <si>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</si>
  <si>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</si>
  <si>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</si>
  <si>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</si>
  <si>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</si>
  <si>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</si>
  <si>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</si>
  <si>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</si>
  <si>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</si>
  <si>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</si>
  <si>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</si>
  <si>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</si>
  <si>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</si>
  <si>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</si>
  <si>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</si>
  <si>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</si>
  <si>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</si>
  <si>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</si>
  <si>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</si>
  <si>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</si>
  <si>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</si>
  <si>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</si>
  <si>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</si>
  <si>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</si>
  <si>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</si>
  <si>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</si>
  <si>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</si>
  <si>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</si>
  <si>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</si>
  <si>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</si>
  <si>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</si>
  <si>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</si>
  <si>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</si>
  <si>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</si>
  <si>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</si>
  <si>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</si>
  <si>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</si>
  <si>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</si>
  <si>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</si>
  <si>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</si>
  <si>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</si>
  <si>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</si>
  <si>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</si>
  <si>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</si>
  <si>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</si>
  <si>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</si>
  <si>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</si>
  <si>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</si>
  <si>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</si>
  <si>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</si>
  <si>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</si>
  <si>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</si>
  <si>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</si>
  <si>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</si>
  <si>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</si>
  <si>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</si>
  <si>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</si>
  <si>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</si>
  <si>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</si>
  <si>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</si>
  <si>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</si>
  <si>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</si>
  <si>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</si>
  <si>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</si>
  <si>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</si>
  <si>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</si>
  <si>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</si>
  <si>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</si>
  <si>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</si>
  <si>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</si>
  <si>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</si>
  <si>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</si>
  <si>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</si>
  <si>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</si>
  <si>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</si>
  <si>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</si>
  <si>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</si>
  <si>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</si>
  <si>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</si>
  <si>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</si>
  <si>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</si>
  <si>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</si>
  <si>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</si>
  <si>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</si>
  <si>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</si>
  <si>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</si>
  <si>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</si>
  <si>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</si>
  <si>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</si>
  <si>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</si>
  <si>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</si>
  <si>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</si>
  <si>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</si>
  <si>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</si>
  <si>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</si>
  <si>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</si>
  <si>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</si>
  <si>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</si>
  <si>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</si>
  <si>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</si>
  <si>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</si>
  <si>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</si>
  <si>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</si>
  <si>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</si>
  <si>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</si>
  <si>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</si>
  <si>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</si>
  <si>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</si>
  <si>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</si>
  <si>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</si>
  <si>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</si>
  <si>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</si>
  <si>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</si>
  <si>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</si>
  <si>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</si>
  <si>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</si>
  <si>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</si>
  <si>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</si>
  <si>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</si>
  <si>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</si>
  <si>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</si>
  <si>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</si>
  <si>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</si>
  <si>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</si>
  <si>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</si>
  <si>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</si>
  <si>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</si>
  <si>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</si>
  <si>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</si>
  <si>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</si>
  <si>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</si>
  <si>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</si>
  <si>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</si>
  <si>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</si>
  <si>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</si>
  <si>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</si>
  <si>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</si>
  <si>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</si>
  <si>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</si>
  <si>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</si>
  <si>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</si>
  <si>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</si>
  <si>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</si>
  <si>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</si>
  <si>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</si>
  <si>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</si>
  <si>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</si>
  <si>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</si>
  <si>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</si>
  <si>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</si>
  <si>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</si>
  <si>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</si>
  <si>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</si>
  <si>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</si>
  <si>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</si>
  <si>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</si>
  <si>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</si>
  <si>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</si>
  <si>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</si>
  <si>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</si>
  <si>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</si>
  <si>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</si>
  <si>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</si>
  <si>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</si>
  <si>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</si>
  <si>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</si>
  <si>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</si>
  <si>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</si>
  <si>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</si>
  <si>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</si>
  <si>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</si>
  <si>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</si>
  <si>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</si>
  <si>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</si>
  <si>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</si>
  <si>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</si>
  <si>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</si>
  <si>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</si>
  <si>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</si>
  <si>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</si>
  <si>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</si>
  <si>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</si>
  <si>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</si>
  <si>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</si>
  <si>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</si>
  <si>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</si>
  <si>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</si>
  <si>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</si>
  <si>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</si>
  <si>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</si>
  <si>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</si>
  <si>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</si>
  <si>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</si>
  <si>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</si>
  <si>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</si>
  <si>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</si>
  <si>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</si>
  <si>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</si>
  <si>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</si>
  <si>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</si>
  <si>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</si>
  <si>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</si>
  <si>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</si>
  <si>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</si>
  <si>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</si>
  <si>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</si>
  <si>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</si>
  <si>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</si>
  <si>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</si>
  <si>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</si>
  <si>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</si>
  <si>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</si>
  <si>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</si>
  <si>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</si>
  <si>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</si>
  <si>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</si>
  <si>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</si>
  <si>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</si>
  <si>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</si>
  <si>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</si>
  <si>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</si>
  <si>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</si>
  <si>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</si>
  <si>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</si>
  <si>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</si>
  <si>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</si>
  <si>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</si>
  <si>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</si>
  <si>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</si>
  <si>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</si>
  <si>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</si>
  <si>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</si>
  <si>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</si>
  <si>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</si>
  <si>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</si>
  <si>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</si>
  <si>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</si>
  <si>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</si>
  <si>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</si>
  <si>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</si>
  <si>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</si>
  <si>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</si>
  <si>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</si>
  <si>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</si>
  <si>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</si>
  <si>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</si>
  <si>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</si>
  <si>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</si>
  <si>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</si>
  <si>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</si>
  <si>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</si>
  <si>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</si>
  <si>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</si>
  <si>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</si>
  <si>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</si>
  <si>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</si>
  <si>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</si>
  <si>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</si>
  <si>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</si>
  <si>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</si>
  <si>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</si>
  <si>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</si>
  <si>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</si>
  <si>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</si>
  <si>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</si>
  <si>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</si>
  <si>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</si>
  <si>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</si>
  <si>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</si>
  <si>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</si>
  <si>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</si>
  <si>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</si>
  <si>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</si>
  <si>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</si>
  <si>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</si>
  <si>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</si>
  <si>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</si>
  <si>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</si>
  <si>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</si>
  <si>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</si>
  <si>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</si>
  <si>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</si>
  <si>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</si>
  <si>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</si>
  <si>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</si>
  <si>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</si>
  <si>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</si>
  <si>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</si>
  <si>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</si>
  <si>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</si>
  <si>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</si>
  <si>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</si>
  <si>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</si>
  <si>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</si>
  <si>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</si>
  <si>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</si>
  <si>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</si>
  <si>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</si>
  <si>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</si>
  <si>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</si>
  <si>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</si>
  <si>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</si>
  <si>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</si>
  <si>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</si>
  <si>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</si>
  <si>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</si>
  <si>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</si>
  <si>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</si>
  <si>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</si>
  <si>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</si>
  <si>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</si>
  <si>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</si>
  <si>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</si>
  <si>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</si>
  <si>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</si>
  <si>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</si>
  <si>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</si>
  <si>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</si>
  <si>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</si>
  <si>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</si>
  <si>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</si>
  <si>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</si>
  <si>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</si>
  <si>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</si>
  <si>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</si>
  <si>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</si>
  <si>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</si>
  <si>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</si>
  <si>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</si>
  <si>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</si>
  <si>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</si>
  <si>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</si>
  <si>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</si>
  <si>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</si>
  <si>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</si>
  <si>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</si>
  <si>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</si>
  <si>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</si>
  <si>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</si>
  <si>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</si>
  <si>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</si>
  <si>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</si>
  <si>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</si>
  <si>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</si>
  <si>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</si>
  <si>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</si>
  <si>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</si>
  <si>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</si>
  <si>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</si>
  <si>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</si>
  <si>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</si>
  <si>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</si>
  <si>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</si>
  <si>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</si>
  <si>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</si>
  <si>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</si>
  <si>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</si>
  <si>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</si>
  <si>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</si>
  <si>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</si>
  <si>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</si>
  <si>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</si>
  <si>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</si>
  <si>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</si>
  <si>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</si>
  <si>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</si>
  <si>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</si>
  <si>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</si>
  <si>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</si>
  <si>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</si>
  <si>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</si>
  <si>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</si>
  <si>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</si>
  <si>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</si>
  <si>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</si>
  <si>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</si>
  <si>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</si>
  <si>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</si>
  <si>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</si>
  <si>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</si>
  <si>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</si>
  <si>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</si>
  <si>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</si>
  <si>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</si>
  <si>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</si>
  <si>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</si>
  <si>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</si>
  <si>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</si>
  <si>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</si>
  <si>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</si>
  <si>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</si>
  <si>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</si>
  <si>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</si>
  <si>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</si>
  <si>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</si>
  <si>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</si>
  <si>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</si>
  <si>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</si>
  <si>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</si>
  <si>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</si>
  <si>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</si>
  <si>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</si>
  <si>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</si>
  <si>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</si>
  <si>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</si>
  <si>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</si>
  <si>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</si>
  <si>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</si>
  <si>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</si>
  <si>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</si>
  <si>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</si>
  <si>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</si>
  <si>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</si>
  <si>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</si>
  <si>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</si>
  <si>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</si>
  <si>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</si>
  <si>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</si>
  <si>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</si>
  <si>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</si>
  <si>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</si>
  <si>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</si>
  <si>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</si>
  <si>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</si>
  <si>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</si>
  <si>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</si>
  <si>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</si>
  <si>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</si>
  <si>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</si>
  <si>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</si>
  <si>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</si>
  <si>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</si>
  <si>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</si>
  <si>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</si>
  <si>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</si>
  <si>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</si>
  <si>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</si>
  <si>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</si>
  <si>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</si>
  <si>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</si>
  <si>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</si>
  <si>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</si>
  <si>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</si>
  <si>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</si>
  <si>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</si>
  <si>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</si>
  <si>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</si>
  <si>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</si>
  <si>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</si>
  <si>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</si>
  <si>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</si>
  <si>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</si>
  <si>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</si>
  <si>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</si>
  <si>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</si>
  <si>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</si>
  <si>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</si>
  <si>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</si>
  <si>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</si>
  <si>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</si>
  <si>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</si>
  <si>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</si>
  <si>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</si>
  <si>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</si>
  <si>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</si>
  <si>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</si>
  <si>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</si>
  <si>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</si>
  <si>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</si>
  <si>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</si>
  <si>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</si>
  <si>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</si>
  <si>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</si>
  <si>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</si>
  <si>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</si>
  <si>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</si>
  <si>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</si>
  <si>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</si>
  <si>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</si>
  <si>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</si>
  <si>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</si>
  <si>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</si>
  <si>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</si>
  <si>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</si>
  <si>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</si>
  <si>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</si>
  <si>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</si>
  <si>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</si>
  <si>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</si>
  <si>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</si>
  <si>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</si>
  <si>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</si>
  <si>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</si>
  <si>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</si>
  <si>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</si>
  <si>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</si>
  <si>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</si>
  <si>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</si>
  <si>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</si>
  <si>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</si>
  <si>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</si>
  <si>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</si>
  <si>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</si>
  <si>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</si>
  <si>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</si>
  <si>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</si>
  <si>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</si>
  <si>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</si>
  <si>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</si>
  <si>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</si>
  <si>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</si>
  <si>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</si>
  <si>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</si>
  <si>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</si>
  <si>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</si>
  <si>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</si>
  <si>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</si>
  <si>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</si>
  <si>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</si>
  <si>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</si>
  <si>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</si>
  <si>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</si>
  <si>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</si>
  <si>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</si>
  <si>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</si>
  <si>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</si>
  <si>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</si>
  <si>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</si>
  <si>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</si>
  <si>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</si>
  <si>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</si>
  <si>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</si>
  <si>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</si>
  <si>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</si>
  <si>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</si>
  <si>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</si>
  <si>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</si>
  <si>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</si>
  <si>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</si>
  <si>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</si>
  <si>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</si>
  <si>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</si>
  <si>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</si>
  <si>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</si>
  <si>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</si>
  <si>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</si>
  <si>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</si>
  <si>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</si>
  <si>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</si>
  <si>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</si>
  <si>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</si>
  <si>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</si>
  <si>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</si>
  <si>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</si>
  <si>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</si>
  <si>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</si>
  <si>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</si>
  <si>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</si>
  <si>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</si>
  <si>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</si>
  <si>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</si>
  <si>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</si>
  <si>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</si>
  <si>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</si>
  <si>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</si>
  <si>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</si>
  <si>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</si>
  <si>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</si>
  <si>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</si>
  <si>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</si>
  <si>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</si>
  <si>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</si>
  <si>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</si>
  <si>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</si>
  <si>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</si>
  <si>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</si>
  <si>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</si>
  <si>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</si>
  <si>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</si>
  <si>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</si>
  <si>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</si>
  <si>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</si>
  <si>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</si>
  <si>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</si>
  <si>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</si>
  <si>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</si>
  <si>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</si>
  <si>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</si>
  <si>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</si>
  <si>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</si>
  <si>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</si>
  <si>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</si>
  <si>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</si>
  <si>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</si>
  <si>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</si>
  <si>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</si>
  <si>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</si>
  <si>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</si>
  <si>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</si>
  <si>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</si>
  <si>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</si>
  <si>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</si>
  <si>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</si>
  <si>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</si>
  <si>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</si>
  <si>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</si>
  <si>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</si>
  <si>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</si>
  <si>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</si>
  <si>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</si>
  <si>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</si>
  <si>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</si>
  <si>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</si>
  <si>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</si>
  <si>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</si>
  <si>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</si>
  <si>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</si>
  <si>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</si>
  <si>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</si>
  <si>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</si>
  <si>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</si>
  <si>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</si>
  <si>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</si>
  <si>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</si>
  <si>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</si>
  <si>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</si>
  <si>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</si>
  <si>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</si>
  <si>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</si>
  <si>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</si>
  <si>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</si>
  <si>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</si>
  <si>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</si>
  <si>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</si>
  <si>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</si>
  <si>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</si>
  <si>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</si>
  <si>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</si>
  <si>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</si>
  <si>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</si>
  <si>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</si>
  <si>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</si>
  <si>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</si>
  <si>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</si>
  <si>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</si>
  <si>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</si>
  <si>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</si>
  <si>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</si>
  <si>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</si>
  <si>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</si>
  <si>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</si>
  <si>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</si>
  <si>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</si>
  <si>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</si>
  <si>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</si>
  <si>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</si>
  <si>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</si>
  <si>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</si>
  <si>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</si>
  <si>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</si>
  <si>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</si>
  <si>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</si>
  <si>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</si>
  <si>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</si>
  <si>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</si>
  <si>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</si>
  <si>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</si>
  <si>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</si>
  <si>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</si>
  <si>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</si>
  <si>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</si>
  <si>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</si>
  <si>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</si>
  <si>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</si>
  <si>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</si>
  <si>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</si>
  <si>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</si>
  <si>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</si>
  <si>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</si>
  <si>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</si>
  <si>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</si>
  <si>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</si>
  <si>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</si>
  <si>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</si>
  <si>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</si>
  <si>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</si>
  <si>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</si>
  <si>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</si>
  <si>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</si>
  <si>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</si>
  <si>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</si>
  <si>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</si>
  <si>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</si>
  <si>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</si>
  <si>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</si>
  <si>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</si>
  <si>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</si>
  <si>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</si>
  <si>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</si>
  <si>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</si>
  <si>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</si>
  <si>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</si>
  <si>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</si>
  <si>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</si>
  <si>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</si>
  <si>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</si>
  <si>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</si>
  <si>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</si>
  <si>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</si>
  <si>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</si>
  <si>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</si>
  <si>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</si>
  <si>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</si>
  <si>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</si>
  <si>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</si>
  <si>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</si>
  <si>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</si>
  <si>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</si>
  <si>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</si>
  <si>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</si>
  <si>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</si>
  <si>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</si>
  <si>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</si>
  <si>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</si>
  <si>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</si>
  <si>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</si>
  <si>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</si>
  <si>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</si>
  <si>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</si>
  <si>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</si>
  <si>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</si>
  <si>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</si>
  <si>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</si>
  <si>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</si>
  <si>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</si>
  <si>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</si>
  <si>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</si>
  <si>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</si>
  <si>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</si>
  <si>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</si>
  <si>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</si>
  <si>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</si>
  <si>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</si>
  <si>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</si>
  <si>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</si>
  <si>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</si>
  <si>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</si>
  <si>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</si>
  <si>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</si>
  <si>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</si>
  <si>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</si>
  <si>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</si>
  <si>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</si>
  <si>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</si>
  <si>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</si>
  <si>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</si>
  <si>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</si>
  <si>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</si>
  <si>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</si>
  <si>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</si>
  <si>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</si>
  <si>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</si>
  <si>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</si>
  <si>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</si>
  <si>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</si>
  <si>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</si>
  <si>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</si>
  <si>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</si>
  <si>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</si>
  <si>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</si>
  <si>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</si>
  <si>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</si>
  <si>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</si>
  <si>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</si>
  <si>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</si>
  <si>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</si>
  <si>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</si>
  <si>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</si>
  <si>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</si>
  <si>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</si>
  <si>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</si>
  <si>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</si>
  <si>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</si>
  <si>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</si>
  <si>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</si>
  <si>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</si>
  <si>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</si>
  <si>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</si>
  <si>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</si>
  <si>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</si>
  <si>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</si>
  <si>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</si>
  <si>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</si>
  <si>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</si>
  <si>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</si>
  <si>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</si>
  <si>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</si>
  <si>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</si>
  <si>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</si>
  <si>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</si>
  <si>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</si>
  <si>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</si>
  <si>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</si>
  <si>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</si>
  <si>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</si>
  <si>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</si>
  <si>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</si>
  <si>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</si>
  <si>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</si>
  <si>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</si>
  <si>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</si>
  <si>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</si>
  <si>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</si>
  <si>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</si>
  <si>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</si>
  <si>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</si>
  <si>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</si>
  <si>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</si>
  <si>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</si>
  <si>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</si>
  <si>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</si>
  <si>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</si>
  <si>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</si>
  <si>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</si>
  <si>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</si>
  <si>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</si>
  <si>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</si>
  <si>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</si>
  <si>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</si>
  <si>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</si>
  <si>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</si>
  <si>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</si>
  <si>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</si>
  <si>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</si>
  <si>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</si>
  <si>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</si>
  <si>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</si>
  <si>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</si>
  <si>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</si>
  <si>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</si>
  <si>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</si>
  <si>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</si>
  <si>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</si>
  <si>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</si>
  <si>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</si>
  <si>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</si>
  <si>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</si>
  <si>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</si>
  <si>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</si>
  <si>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</si>
  <si>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</si>
  <si>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</si>
  <si>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</si>
  <si>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</si>
  <si>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</si>
  <si>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</si>
  <si>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</si>
  <si>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</si>
  <si>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</si>
  <si>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</si>
  <si>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</si>
  <si>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</si>
  <si>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</si>
  <si>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</si>
  <si>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</si>
  <si>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</si>
  <si>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</si>
  <si>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</si>
  <si>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</si>
  <si>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</si>
  <si>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</si>
  <si>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</si>
  <si>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</si>
  <si>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</si>
  <si>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</si>
  <si>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</si>
  <si>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</si>
  <si>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</si>
  <si>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</si>
  <si>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</si>
  <si>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</si>
  <si>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</si>
  <si>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</si>
  <si>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</si>
  <si>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</si>
  <si>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</si>
  <si>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</si>
  <si>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</si>
  <si>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</si>
  <si>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</si>
  <si>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</si>
  <si>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</si>
  <si>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</si>
  <si>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</si>
  <si>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</si>
  <si>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</si>
  <si>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</si>
  <si>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</si>
  <si>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</si>
  <si>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</si>
  <si>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</si>
  <si>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</si>
  <si>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</si>
  <si>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</si>
  <si>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</si>
  <si>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</si>
  <si>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</si>
  <si>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</si>
  <si>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</si>
  <si>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</si>
  <si>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</si>
  <si>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</si>
  <si>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</si>
  <si>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</si>
  <si>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</si>
  <si>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</si>
  <si>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</si>
  <si>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</si>
  <si>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</si>
  <si>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</si>
  <si>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</si>
  <si>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</si>
  <si>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</si>
  <si>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</si>
  <si>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</si>
  <si>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</si>
  <si>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</si>
  <si>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</si>
  <si>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</si>
  <si>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</si>
  <si>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</si>
  <si>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</si>
  <si>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</si>
  <si>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</si>
  <si>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</si>
  <si>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</si>
  <si>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</si>
  <si>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</si>
  <si>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</si>
  <si>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</si>
  <si>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</si>
  <si>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</si>
  <si>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</si>
  <si>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</si>
  <si>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</si>
  <si>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</si>
  <si>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</si>
  <si>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</si>
  <si>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</si>
  <si>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</si>
  <si>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</si>
  <si>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</si>
  <si>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</si>
  <si>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</si>
  <si>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</si>
  <si>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</si>
  <si>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</si>
  <si>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</si>
  <si>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</si>
  <si>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</si>
  <si>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</si>
  <si>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</si>
  <si>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</si>
  <si>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</si>
  <si>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</si>
  <si>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</si>
  <si>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</si>
  <si>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</si>
  <si>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</si>
  <si>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</si>
  <si>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</si>
  <si>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</si>
  <si>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</si>
  <si>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</si>
  <si>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</si>
  <si>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</si>
  <si>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</si>
  <si>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</si>
  <si>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</si>
  <si>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</si>
  <si>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</si>
  <si>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</si>
  <si>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</si>
  <si>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</si>
  <si>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</si>
  <si>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</si>
  <si>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</si>
  <si>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</si>
  <si>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</si>
  <si>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</si>
  <si>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</si>
  <si>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</si>
  <si>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</si>
  <si>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</si>
  <si>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</si>
  <si>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</si>
  <si>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</si>
  <si>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</si>
  <si>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</si>
  <si>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</si>
  <si>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</si>
  <si>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</si>
  <si>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</si>
  <si>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</si>
  <si>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</si>
  <si>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</si>
  <si>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</si>
  <si>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</si>
  <si>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</si>
  <si>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</si>
  <si>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</si>
  <si>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</si>
  <si>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</si>
  <si>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</si>
  <si>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</si>
  <si>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</si>
  <si>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</si>
  <si>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</si>
  <si>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</si>
  <si>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</si>
  <si>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</si>
  <si>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</si>
  <si>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</si>
  <si>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</si>
  <si>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</si>
  <si>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</si>
  <si>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</si>
  <si>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</si>
  <si>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</si>
  <si>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</si>
  <si>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</si>
  <si>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</si>
  <si>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</si>
  <si>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</si>
  <si>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</si>
  <si>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</si>
  <si>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</si>
  <si>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</si>
  <si>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</si>
  <si>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</si>
  <si>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</si>
  <si>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</si>
  <si>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</si>
  <si>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</si>
  <si>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</si>
  <si>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</si>
  <si>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</si>
  <si>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</si>
  <si>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</si>
  <si>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</si>
  <si>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</si>
  <si>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</si>
  <si>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</si>
  <si>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</si>
  <si>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</si>
  <si>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</si>
  <si>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</si>
  <si>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</si>
  <si>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</si>
  <si>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</si>
  <si>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</si>
  <si>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</si>
  <si>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</si>
  <si>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</si>
  <si>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</si>
  <si>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</si>
  <si>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</si>
  <si>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</si>
  <si>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</si>
  <si>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</si>
  <si>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</si>
  <si>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</si>
  <si>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</si>
  <si>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</si>
  <si>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</si>
  <si>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</si>
  <si>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</si>
  <si>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</si>
  <si>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</si>
  <si>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</si>
  <si>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</si>
  <si>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</si>
  <si>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</si>
  <si>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</si>
  <si>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</si>
  <si>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</si>
  <si>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</si>
  <si>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</si>
  <si>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</si>
  <si>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</si>
  <si>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</si>
  <si>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</si>
  <si>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</si>
  <si>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</si>
  <si>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</si>
  <si>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</si>
  <si>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</si>
  <si>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</si>
  <si>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</si>
  <si>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</si>
  <si>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</si>
  <si>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</si>
  <si>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</si>
  <si>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</si>
  <si>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</si>
  <si>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</si>
  <si>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</si>
  <si>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</si>
  <si>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</si>
  <si>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</si>
  <si>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</si>
  <si>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</si>
  <si>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</si>
  <si>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</si>
  <si>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</si>
  <si>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</si>
  <si>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</si>
  <si>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</si>
  <si>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</si>
  <si>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</si>
  <si>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</si>
  <si>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</si>
  <si>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</si>
  <si>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</si>
  <si>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</si>
  <si>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</si>
  <si>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</si>
  <si>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</si>
  <si>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</si>
  <si>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</si>
  <si>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</si>
  <si>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</si>
  <si>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</si>
  <si>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</si>
  <si>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</si>
  <si>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</si>
  <si>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</si>
  <si>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</si>
  <si>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</si>
  <si>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</si>
  <si>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</si>
  <si>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</si>
  <si>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</si>
  <si>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</si>
  <si>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</si>
  <si>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</si>
  <si>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</si>
  <si>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</si>
  <si>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</si>
  <si>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</si>
  <si>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</si>
  <si>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</si>
  <si>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</si>
  <si>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</si>
  <si>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</si>
  <si>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</si>
  <si>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</si>
  <si>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</si>
  <si>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</si>
  <si>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</si>
  <si>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</si>
  <si>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</si>
  <si>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</si>
  <si>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</si>
  <si>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</si>
  <si>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</si>
  <si>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</si>
  <si>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</si>
  <si>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</si>
  <si>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</si>
  <si>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</si>
  <si>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</si>
  <si>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</si>
  <si>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</si>
  <si>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</si>
  <si>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</si>
  <si>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</si>
  <si>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</si>
  <si>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</si>
  <si>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</si>
  <si>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</si>
  <si>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</si>
  <si>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</si>
  <si>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</si>
  <si>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</si>
  <si>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</si>
  <si>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</si>
  <si>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</si>
  <si>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</si>
  <si>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</si>
  <si>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</si>
  <si>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</si>
  <si>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</si>
  <si>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</si>
  <si>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</si>
  <si>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</si>
  <si>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</si>
  <si>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</si>
  <si>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</si>
  <si>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</si>
  <si>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</si>
  <si>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</si>
  <si>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</si>
  <si>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</si>
  <si>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</si>
  <si>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</si>
  <si>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</si>
  <si>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</si>
  <si>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</si>
  <si>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</si>
  <si>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</si>
  <si>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</si>
  <si>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</si>
  <si>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</si>
  <si>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</si>
  <si>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</si>
  <si>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</si>
  <si>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</si>
  <si>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</si>
  <si>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</si>
  <si>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</si>
  <si>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</si>
  <si>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</si>
  <si>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</si>
  <si>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</si>
  <si>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</si>
  <si>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</si>
  <si>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</si>
  <si>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</si>
  <si>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</si>
  <si>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</si>
  <si>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</si>
  <si>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</si>
  <si>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</si>
  <si>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</si>
  <si>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</si>
  <si>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</si>
  <si>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</si>
  <si>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</si>
  <si>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</si>
  <si>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</si>
  <si>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</si>
  <si>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</si>
  <si>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</si>
  <si>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</si>
  <si>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</si>
  <si>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</si>
  <si>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</si>
  <si>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</si>
  <si>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</si>
  <si>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</si>
  <si>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</si>
  <si>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</si>
  <si>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</si>
  <si>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</si>
  <si>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</si>
  <si>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</si>
  <si>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</si>
  <si>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</si>
  <si>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</si>
  <si>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</si>
  <si>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</si>
  <si>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</si>
  <si>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</si>
  <si>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</si>
  <si>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</si>
  <si>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</si>
  <si>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</si>
  <si>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</si>
  <si>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</si>
  <si>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</si>
  <si>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</si>
  <si>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</si>
  <si>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</si>
  <si>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</si>
  <si>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</si>
  <si>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</si>
  <si>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</si>
  <si>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</si>
  <si>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</si>
  <si>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</si>
  <si>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</si>
  <si>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</si>
  <si>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</si>
  <si>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</si>
  <si>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</si>
  <si>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</si>
  <si>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</si>
  <si>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</si>
  <si>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</si>
  <si>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</si>
  <si>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</si>
  <si>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</si>
  <si>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</si>
  <si>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</si>
  <si>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</si>
  <si>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</si>
  <si>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</si>
  <si>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</si>
  <si>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</si>
  <si>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</si>
  <si>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</si>
  <si>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</si>
  <si>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</si>
  <si>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</si>
  <si>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</si>
  <si>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</si>
  <si>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</si>
  <si>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</si>
  <si>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</si>
  <si>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</si>
  <si>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</si>
  <si>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</si>
  <si>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</si>
  <si>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</si>
  <si>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</si>
  <si>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</si>
  <si>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</si>
  <si>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</si>
  <si>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</si>
  <si>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</si>
  <si>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</si>
  <si>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</si>
  <si>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</si>
  <si>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</si>
  <si>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</si>
  <si>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</si>
  <si>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</si>
  <si>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</si>
  <si>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</si>
  <si>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</si>
  <si>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</si>
  <si>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</si>
  <si>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</si>
  <si>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</si>
  <si>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</si>
  <si>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</si>
  <si>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</si>
  <si>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</si>
  <si>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</si>
  <si>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</si>
  <si>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</si>
  <si>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</si>
  <si>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</si>
  <si>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</si>
  <si>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</si>
  <si>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</si>
  <si>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</si>
  <si>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</si>
  <si>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</si>
  <si>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</si>
  <si>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</si>
  <si>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</si>
  <si>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</si>
  <si>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</si>
  <si>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</si>
  <si>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</si>
  <si>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</si>
  <si>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</si>
  <si>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</si>
  <si>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</si>
  <si>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</si>
  <si>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</si>
  <si>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</si>
  <si>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</si>
  <si>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</si>
  <si>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</si>
  <si>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</si>
  <si>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</si>
  <si>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</si>
  <si>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</si>
  <si>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</si>
  <si>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</si>
  <si>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</si>
  <si>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</si>
  <si>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</si>
  <si>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</si>
  <si>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</si>
  <si>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</si>
  <si>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</si>
  <si>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</si>
  <si>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</si>
  <si>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</si>
  <si>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</si>
  <si>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</si>
  <si>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</si>
  <si>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</si>
  <si>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</si>
  <si>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</si>
  <si>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</si>
  <si>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</si>
  <si>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</si>
  <si>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</si>
  <si>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</si>
  <si>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</si>
  <si>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</si>
  <si>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</si>
  <si>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</si>
  <si>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</si>
  <si>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</si>
  <si>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</si>
  <si>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</si>
  <si>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</si>
  <si>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</si>
  <si>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</si>
  <si>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</si>
  <si>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</si>
  <si>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</si>
  <si>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</si>
  <si>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</si>
  <si>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</si>
  <si>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</si>
  <si>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</si>
  <si>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</si>
  <si>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</si>
  <si>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</si>
  <si>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</si>
  <si>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</si>
  <si>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</si>
  <si>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</si>
  <si>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</si>
  <si>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</si>
  <si>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</si>
  <si>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</si>
  <si>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</si>
  <si>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</si>
  <si>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</si>
  <si>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</si>
  <si>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</si>
  <si>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</si>
  <si>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</si>
  <si>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</si>
  <si>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</si>
  <si>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</si>
  <si>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</si>
  <si>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</si>
  <si>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</si>
  <si>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</si>
  <si>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</si>
  <si>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</si>
  <si>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</si>
  <si>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</si>
  <si>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</si>
  <si>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</si>
  <si>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</si>
  <si>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</si>
  <si>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</si>
  <si>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</si>
  <si>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</si>
  <si>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</si>
  <si>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</si>
  <si>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</si>
  <si>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</si>
  <si>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</si>
  <si>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</si>
  <si>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</si>
  <si>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</si>
  <si>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</si>
  <si>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</si>
  <si>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</si>
  <si>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</si>
  <si>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</si>
  <si>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</si>
  <si>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</si>
  <si>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</si>
  <si>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</si>
  <si>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</si>
  <si>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</si>
  <si>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</si>
  <si>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</si>
  <si>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</si>
  <si>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</si>
  <si>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</si>
  <si>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</si>
  <si>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</si>
  <si>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</si>
  <si>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</si>
  <si>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</si>
  <si>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</si>
  <si>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</si>
  <si>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</si>
  <si>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</si>
  <si>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</si>
  <si>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</si>
  <si>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</si>
  <si>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</si>
  <si>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</si>
  <si>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</si>
  <si>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</si>
  <si>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</si>
  <si>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</si>
  <si>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</si>
  <si>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</si>
  <si>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</si>
  <si>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</si>
  <si>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</si>
  <si>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</si>
  <si>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</si>
  <si>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</si>
  <si>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</si>
  <si>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</si>
  <si>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</si>
  <si>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</si>
  <si>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</si>
  <si>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</si>
  <si>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</si>
  <si>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</si>
  <si>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</si>
  <si>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</si>
  <si>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</si>
  <si>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</si>
  <si>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</si>
  <si>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</si>
  <si>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</si>
  <si>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</si>
  <si>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</si>
  <si>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</si>
  <si>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</si>
  <si>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</si>
  <si>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</si>
  <si>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</si>
  <si>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</si>
  <si>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</si>
  <si>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</si>
  <si>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</si>
  <si>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</si>
  <si>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</si>
  <si>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</si>
  <si>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</si>
  <si>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</si>
  <si>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</si>
  <si>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</si>
  <si>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</si>
  <si>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</si>
  <si>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</si>
  <si>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</si>
  <si>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</si>
  <si>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</si>
  <si>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</si>
  <si>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</si>
  <si>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</si>
  <si>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</si>
  <si>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</si>
  <si>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</si>
  <si>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</si>
  <si>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</si>
  <si>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</si>
  <si>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</si>
  <si>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</si>
  <si>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</si>
  <si>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</si>
  <si>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</si>
  <si>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</si>
  <si>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</si>
  <si>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</si>
  <si>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</si>
  <si>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</si>
  <si>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</si>
  <si>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</si>
  <si>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</si>
  <si>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</si>
  <si>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</si>
  <si>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</si>
  <si>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</si>
  <si>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</si>
  <si>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</si>
  <si>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</si>
  <si>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</si>
  <si>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</si>
  <si>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</si>
  <si>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</si>
  <si>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</si>
  <si>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</si>
  <si>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</si>
  <si>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</si>
  <si>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</si>
  <si>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</si>
  <si>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</si>
  <si>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</si>
  <si>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</si>
  <si>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</si>
  <si>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</si>
  <si>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</si>
  <si>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</si>
  <si>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</si>
  <si>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</si>
  <si>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</si>
  <si>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</si>
  <si>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</si>
  <si>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</si>
  <si>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</si>
  <si>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</si>
  <si>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</si>
  <si>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</si>
  <si>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</si>
  <si>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</si>
  <si>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</si>
  <si>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</si>
  <si>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</si>
  <si>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</si>
  <si>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</si>
  <si>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</si>
  <si>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</si>
  <si>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</si>
  <si>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</si>
  <si>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</si>
  <si>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</si>
  <si>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</si>
  <si>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</si>
  <si>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</si>
  <si>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</si>
  <si>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</si>
  <si>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</si>
  <si>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</si>
  <si>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</si>
  <si>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</si>
  <si>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</si>
  <si>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</si>
  <si>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</si>
  <si>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</si>
  <si>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</si>
  <si>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</si>
  <si>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</si>
  <si>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</si>
  <si>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</si>
  <si>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</si>
  <si>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</si>
  <si>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</si>
  <si>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</si>
  <si>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</si>
  <si>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</si>
  <si>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</si>
  <si>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</si>
  <si>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</si>
  <si>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</si>
  <si>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</si>
  <si>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</si>
  <si>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</si>
  <si>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</si>
  <si>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</si>
  <si>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</si>
  <si>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</si>
  <si>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</si>
  <si>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</si>
  <si>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</si>
  <si>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</si>
  <si>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</si>
  <si>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</si>
  <si>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</si>
  <si>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</si>
  <si>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</si>
  <si>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</si>
  <si>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</si>
  <si>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</si>
  <si>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</si>
  <si>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</si>
  <si>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</si>
  <si>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</si>
  <si>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</si>
  <si>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</si>
  <si>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</si>
  <si>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</si>
  <si>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</si>
  <si>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</si>
  <si>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</si>
  <si>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</si>
  <si>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</si>
  <si>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</si>
  <si>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</si>
  <si>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</si>
  <si>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</si>
  <si>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</si>
  <si>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</si>
  <si>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</si>
  <si>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</si>
  <si>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</si>
  <si>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</si>
  <si>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</si>
  <si>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</si>
  <si>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</si>
  <si>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</si>
  <si>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</si>
  <si>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</si>
  <si>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</si>
  <si>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</si>
  <si>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</si>
  <si>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</si>
  <si>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</si>
  <si>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</si>
  <si>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</si>
  <si>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</si>
  <si>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</si>
  <si>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</si>
  <si>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</si>
  <si>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</si>
  <si>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</si>
  <si>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</si>
  <si>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</si>
  <si>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</si>
  <si>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</si>
  <si>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</si>
  <si>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</si>
  <si>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</si>
  <si>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</si>
  <si>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</si>
  <si>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</si>
  <si>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</si>
  <si>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</si>
  <si>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</si>
  <si>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</si>
  <si>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</si>
  <si>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</si>
  <si>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</si>
  <si>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</si>
  <si>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</si>
  <si>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</si>
  <si>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</si>
  <si>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</si>
  <si>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</si>
  <si>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</si>
  <si>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</si>
  <si>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</si>
  <si>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</si>
  <si>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</si>
  <si>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</si>
  <si>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</si>
  <si>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</si>
  <si>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</si>
  <si>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</si>
  <si>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</si>
  <si>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</si>
  <si>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</si>
  <si>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</si>
  <si>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</si>
  <si>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</si>
  <si>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</si>
  <si>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</si>
  <si>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</si>
  <si>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</si>
  <si>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</si>
  <si>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</si>
  <si>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</si>
  <si>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</si>
  <si>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</si>
  <si>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</si>
  <si>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</si>
  <si>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</si>
  <si>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</si>
  <si>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</si>
  <si>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</si>
  <si>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</si>
  <si>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</si>
  <si>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</si>
  <si>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</si>
  <si>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</si>
  <si>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</si>
  <si>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</si>
  <si>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</si>
  <si>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</si>
  <si>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</si>
  <si>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</si>
  <si>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</si>
  <si>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</si>
  <si>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</si>
  <si>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</si>
  <si>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</si>
  <si>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</si>
  <si>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</si>
  <si>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</si>
  <si>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</si>
  <si>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</si>
  <si>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</si>
  <si>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</si>
  <si>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</si>
  <si>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</si>
  <si>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</si>
  <si>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</si>
  <si>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</si>
  <si>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</si>
  <si>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</si>
  <si>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</si>
  <si>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</si>
  <si>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</si>
  <si>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</si>
  <si>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</si>
  <si>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</si>
  <si>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</si>
  <si>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</si>
  <si>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</si>
  <si>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</si>
  <si>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</si>
  <si>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</si>
  <si>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</si>
  <si>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</si>
  <si>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</si>
  <si>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</si>
  <si>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</si>
  <si>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</si>
  <si>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</si>
  <si>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</si>
  <si>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</si>
  <si>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</si>
  <si>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</si>
  <si>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</si>
  <si>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</si>
  <si>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</si>
  <si>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</si>
  <si>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</si>
  <si>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</si>
  <si>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</si>
  <si>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</si>
  <si>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</si>
  <si>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</si>
  <si>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</si>
  <si>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</si>
  <si>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</si>
  <si>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</si>
  <si>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</si>
  <si>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</si>
  <si>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</si>
  <si>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</si>
  <si>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</si>
  <si>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</si>
  <si>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</si>
  <si>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</si>
  <si>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</si>
  <si>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</si>
  <si>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</si>
  <si>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</si>
  <si>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</si>
  <si>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</si>
  <si>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</si>
  <si>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</si>
  <si>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</si>
  <si>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</si>
  <si>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</si>
  <si>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</si>
  <si>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</si>
  <si>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</si>
  <si>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</si>
  <si>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</si>
  <si>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</si>
  <si>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</si>
  <si>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</si>
  <si>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</si>
  <si>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</si>
  <si>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</si>
  <si>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</si>
  <si>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</si>
  <si>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</si>
  <si>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</si>
  <si>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</si>
  <si>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</si>
  <si>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</si>
  <si>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</si>
  <si>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</si>
  <si>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</si>
  <si>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</si>
  <si>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</si>
  <si>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</si>
  <si>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</si>
  <si>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</si>
  <si>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</si>
  <si>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</si>
  <si>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</si>
  <si>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</si>
  <si>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</si>
  <si>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</si>
  <si>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</si>
  <si>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</si>
  <si>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</si>
  <si>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</si>
  <si>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</si>
  <si>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</si>
  <si>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</si>
  <si>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</si>
  <si>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</si>
  <si>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</si>
  <si>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</si>
  <si>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</si>
  <si>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</si>
  <si>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</si>
  <si>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</si>
  <si>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</si>
  <si>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</si>
  <si>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</si>
  <si>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</si>
  <si>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</si>
  <si>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</si>
  <si>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</si>
  <si>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</si>
  <si>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</si>
  <si>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</si>
  <si>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</si>
  <si>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</si>
  <si>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</si>
  <si>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</si>
  <si>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</si>
  <si>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</si>
  <si>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</si>
  <si>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</si>
  <si>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</si>
  <si>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</si>
  <si>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</si>
  <si>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</si>
  <si>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</si>
  <si>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</si>
  <si>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</si>
  <si>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</si>
  <si>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</si>
  <si>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</si>
  <si>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</si>
  <si>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</si>
  <si>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</si>
  <si>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</si>
  <si>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</si>
  <si>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</si>
  <si>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</si>
  <si>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</si>
  <si>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</si>
  <si>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</si>
  <si>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</si>
  <si>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</si>
  <si>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</si>
  <si>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</si>
  <si>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</si>
  <si>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</si>
  <si>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</si>
  <si>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</si>
  <si>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</si>
  <si>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</si>
  <si>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</si>
  <si>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</si>
  <si>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</si>
  <si>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</si>
  <si>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</si>
  <si>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</si>
  <si>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</si>
  <si>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</si>
  <si>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</si>
  <si>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</si>
  <si>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</si>
  <si>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</si>
  <si>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</si>
  <si>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</si>
  <si>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</si>
  <si>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</si>
  <si>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</si>
  <si>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</si>
  <si>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</si>
  <si>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</si>
  <si>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</si>
  <si>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</si>
  <si>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</si>
  <si>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</si>
  <si>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</si>
  <si>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</si>
  <si>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</si>
  <si>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</si>
  <si>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</si>
  <si>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</si>
  <si>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</si>
  <si>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</si>
  <si>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</si>
  <si>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</si>
  <si>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</si>
  <si>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</si>
  <si>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</si>
  <si>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</si>
  <si>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</si>
  <si>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</si>
  <si>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</si>
  <si>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</si>
  <si>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</si>
  <si>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</si>
  <si>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</si>
  <si>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</si>
  <si>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</si>
  <si>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</si>
  <si>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</si>
  <si>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</si>
  <si>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</si>
  <si>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</si>
  <si>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</si>
  <si>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</si>
  <si>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</si>
  <si>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</si>
  <si>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</si>
  <si>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</si>
  <si>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</si>
  <si>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</si>
  <si>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</si>
  <si>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</si>
  <si>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</si>
  <si>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</si>
  <si>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</si>
  <si>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</si>
  <si>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</si>
  <si>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</si>
  <si>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</si>
  <si>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</si>
  <si>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</si>
  <si>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</si>
  <si>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</si>
  <si>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</si>
  <si>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</si>
  <si>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</si>
  <si>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</si>
  <si>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</si>
  <si>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</si>
  <si>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</si>
  <si>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</si>
  <si>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</si>
  <si>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</si>
  <si>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</si>
  <si>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</si>
  <si>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</si>
  <si>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</si>
  <si>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</si>
  <si>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</si>
  <si>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</si>
  <si>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</si>
  <si>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</si>
  <si>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</si>
  <si>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</si>
  <si>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</si>
  <si>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</si>
  <si>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</si>
  <si>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</si>
  <si>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</si>
  <si>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</si>
  <si>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</si>
  <si>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</si>
  <si>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</si>
  <si>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</si>
  <si>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</si>
  <si>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</si>
  <si>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</si>
  <si>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</si>
  <si>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</si>
  <si>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</si>
  <si>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</si>
  <si>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</si>
  <si>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</si>
  <si>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</si>
  <si>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</si>
  <si>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</si>
  <si>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</si>
  <si>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</si>
  <si>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</si>
  <si>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</si>
  <si>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</si>
  <si>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</si>
  <si>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</si>
  <si>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</si>
  <si>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</si>
  <si>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</si>
  <si>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</si>
  <si>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</si>
  <si>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</si>
  <si>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</si>
  <si>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</si>
  <si>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</si>
  <si>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</si>
  <si>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</si>
  <si>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</si>
  <si>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</si>
  <si>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</si>
  <si>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</si>
  <si>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</si>
  <si>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</si>
  <si>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</si>
  <si>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</si>
  <si>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</si>
  <si>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</si>
  <si>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</si>
  <si>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</si>
  <si>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</si>
  <si>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</si>
  <si>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</si>
  <si>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</si>
  <si>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</si>
  <si>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</si>
  <si>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</si>
  <si>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</si>
  <si>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</si>
  <si>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</si>
  <si>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</si>
  <si>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</si>
  <si>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</si>
  <si>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</si>
  <si>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</si>
  <si>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</si>
  <si>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</si>
  <si>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</si>
  <si>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</si>
  <si>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</si>
  <si>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</si>
  <si>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</si>
  <si>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</si>
  <si>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</si>
  <si>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</si>
  <si>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</si>
  <si>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</si>
  <si>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</si>
  <si>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</si>
  <si>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</si>
  <si>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</si>
  <si>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</si>
  <si>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</si>
  <si>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</si>
  <si>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</si>
  <si>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</si>
  <si>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</si>
  <si>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</si>
  <si>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</si>
  <si>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</si>
  <si>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</si>
  <si>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</si>
  <si>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</si>
  <si>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</si>
  <si>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</si>
  <si>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</si>
  <si>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</si>
  <si>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</si>
  <si>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</si>
  <si>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</si>
  <si>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</si>
  <si>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</si>
  <si>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</si>
  <si>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</si>
  <si>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</si>
  <si>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</si>
  <si>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</si>
  <si>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</si>
  <si>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</si>
  <si>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</si>
  <si>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</si>
  <si>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</si>
  <si>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</si>
  <si>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</si>
  <si>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</si>
  <si>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</si>
  <si>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</si>
  <si>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</si>
  <si>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</si>
  <si>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</si>
  <si>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</si>
  <si>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</si>
  <si>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</si>
  <si>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</si>
  <si>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</si>
  <si>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</si>
  <si>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</si>
  <si>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</si>
  <si>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</si>
  <si>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</si>
  <si>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</si>
  <si>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</si>
  <si>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</si>
  <si>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</si>
  <si>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</si>
  <si>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</si>
  <si>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</si>
  <si>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</si>
  <si>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</si>
  <si>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</si>
  <si>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</si>
  <si>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</si>
  <si>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</si>
  <si>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</si>
  <si>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</si>
  <si>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</si>
  <si>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</si>
  <si>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</si>
  <si>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</si>
  <si>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</si>
  <si>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</si>
  <si>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</si>
  <si>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</si>
  <si>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</si>
  <si>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</si>
  <si>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</si>
  <si>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</si>
  <si>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</si>
  <si>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</si>
  <si>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</si>
  <si>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</si>
  <si>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</si>
  <si>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</si>
  <si>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</si>
  <si>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</si>
  <si>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</si>
  <si>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</si>
  <si>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</si>
  <si>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</si>
  <si>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</si>
  <si>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</si>
  <si>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</si>
  <si>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</si>
  <si>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</si>
  <si>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</si>
  <si>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</si>
  <si>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</si>
  <si>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</si>
  <si>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</si>
  <si>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</si>
  <si>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</si>
  <si>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</si>
  <si>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</si>
  <si>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</si>
  <si>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</si>
  <si>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</si>
  <si>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</si>
  <si>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</si>
  <si>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</si>
  <si>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</si>
  <si>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</si>
  <si>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</si>
  <si>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</si>
  <si>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</si>
  <si>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</si>
  <si>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</si>
  <si>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</si>
  <si>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</si>
  <si>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</si>
  <si>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</si>
  <si>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</si>
  <si>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</si>
  <si>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</si>
  <si>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</si>
  <si>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</si>
  <si>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</si>
  <si>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</si>
  <si>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</si>
  <si>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</si>
  <si>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</si>
  <si>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</si>
  <si>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</si>
  <si>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</si>
  <si>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</si>
  <si>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</si>
  <si>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</si>
  <si>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</si>
  <si>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</si>
  <si>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</si>
  <si>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</si>
  <si>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</si>
  <si>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</si>
  <si>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</si>
  <si>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</si>
  <si>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</si>
  <si>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</si>
  <si>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</si>
  <si>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</si>
  <si>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</si>
  <si>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</si>
  <si>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</si>
  <si>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</si>
  <si>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</si>
  <si>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</si>
  <si>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</si>
  <si>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</si>
  <si>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</si>
  <si>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</si>
  <si>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</si>
  <si>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</si>
  <si>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</si>
  <si>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</si>
  <si>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</si>
  <si>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</si>
  <si>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</si>
  <si>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</si>
  <si>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</si>
  <si>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</si>
  <si>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</si>
  <si>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</si>
  <si>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</si>
  <si>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</si>
  <si>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</si>
  <si>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</si>
  <si>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</si>
  <si>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</si>
  <si>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</si>
  <si>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</si>
  <si>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</si>
  <si>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</si>
  <si>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</si>
  <si>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</si>
  <si>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</si>
  <si>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</si>
  <si>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</si>
  <si>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</si>
  <si>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</si>
  <si>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</si>
  <si>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</si>
  <si>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</si>
  <si>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</si>
  <si>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</si>
  <si>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</si>
  <si>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</si>
  <si>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</si>
  <si>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</si>
  <si>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</si>
  <si>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</si>
  <si>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</si>
  <si>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</si>
  <si>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</si>
  <si>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</si>
  <si>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</si>
  <si>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</si>
  <si>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</si>
  <si>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</si>
  <si>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</si>
  <si>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</si>
  <si>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</si>
  <si>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</si>
  <si>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</si>
  <si>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</si>
  <si>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</si>
  <si>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</si>
  <si>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</si>
  <si>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</si>
  <si>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</si>
  <si>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</si>
  <si>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</si>
  <si>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</si>
  <si>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</si>
  <si>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</si>
  <si>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</si>
  <si>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</si>
  <si>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</si>
  <si>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</si>
  <si>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</si>
  <si>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</si>
  <si>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</si>
  <si>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</si>
  <si>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</si>
  <si>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</si>
  <si>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</si>
  <si>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</si>
  <si>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</si>
  <si>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</si>
  <si>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</si>
  <si>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</si>
  <si>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</si>
  <si>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</si>
  <si>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</si>
  <si>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</si>
  <si>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</si>
  <si>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</si>
  <si>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</si>
  <si>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</si>
  <si>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</si>
  <si>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</si>
  <si>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</si>
  <si>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</si>
  <si>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</si>
  <si>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</si>
  <si>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</si>
  <si>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</si>
  <si>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</si>
  <si>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</si>
  <si>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</si>
  <si>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</si>
  <si>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</si>
  <si>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</si>
  <si>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</si>
  <si>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</si>
  <si>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</si>
  <si>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</si>
  <si>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</si>
  <si>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</si>
  <si>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</si>
  <si>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</si>
  <si>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</si>
  <si>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</si>
  <si>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</si>
  <si>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</si>
  <si>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</si>
  <si>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</si>
  <si>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</si>
  <si>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</si>
  <si>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</si>
  <si>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</si>
  <si>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</si>
  <si>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</si>
  <si>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</si>
  <si>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</si>
  <si>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</si>
  <si>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</si>
  <si>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</si>
  <si>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</si>
  <si>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</si>
  <si>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</si>
  <si>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</si>
  <si>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</si>
  <si>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</si>
  <si>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</si>
  <si>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</si>
  <si>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</si>
  <si>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</si>
  <si>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</si>
  <si>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</si>
  <si>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</si>
  <si>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</si>
  <si>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</si>
  <si>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</si>
  <si>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</si>
  <si>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</si>
  <si>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</si>
  <si>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</si>
  <si>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</si>
  <si>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</si>
  <si>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</si>
  <si>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</si>
  <si>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</si>
  <si>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</si>
  <si>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</si>
  <si>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</si>
  <si>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</si>
  <si>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</si>
  <si>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</si>
  <si>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</si>
  <si>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</si>
  <si>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</si>
  <si>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</si>
  <si>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</si>
  <si>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</si>
  <si>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</si>
  <si>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</si>
  <si>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</si>
  <si>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</si>
  <si>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</si>
  <si>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</si>
  <si>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</si>
  <si>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</si>
  <si>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</si>
  <si>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</si>
  <si>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</si>
  <si>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</si>
  <si>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</si>
  <si>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</si>
  <si>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</si>
  <si>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</si>
  <si>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</si>
  <si>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</si>
  <si>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</si>
  <si>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</si>
  <si>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</si>
  <si>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</si>
  <si>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</si>
  <si>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</si>
  <si>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</si>
  <si>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</si>
  <si>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</si>
  <si>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</si>
  <si>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</si>
  <si>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</si>
  <si>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</si>
  <si>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</si>
  <si>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</si>
  <si>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</si>
  <si>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</si>
  <si>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</si>
  <si>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</si>
  <si>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</si>
  <si>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</si>
  <si>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</si>
  <si>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</si>
  <si>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</si>
  <si>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</si>
  <si>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</si>
  <si>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</si>
  <si>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</si>
  <si>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</si>
  <si>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</si>
  <si>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</si>
  <si>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</si>
  <si>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</si>
  <si>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</si>
  <si>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</si>
  <si>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</si>
  <si>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</si>
  <si>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</si>
  <si>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</si>
  <si>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</si>
  <si>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</si>
  <si>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</si>
  <si>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</si>
  <si>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</si>
  <si>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</si>
  <si>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</si>
  <si>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</si>
  <si>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</si>
  <si>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</si>
  <si>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</si>
  <si>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</si>
  <si>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</si>
  <si>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</si>
  <si>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</si>
  <si>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</si>
  <si>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</si>
  <si>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</si>
  <si>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</si>
  <si>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</si>
  <si>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</si>
  <si>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</si>
  <si>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</si>
  <si>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</si>
  <si>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</si>
  <si>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</si>
  <si>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</si>
  <si>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</si>
  <si>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</si>
  <si>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</si>
  <si>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</si>
  <si>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</si>
  <si>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</si>
  <si>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</si>
  <si>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</si>
  <si>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</si>
  <si>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</si>
  <si>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</si>
  <si>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</si>
  <si>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</si>
  <si>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</si>
  <si>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</si>
  <si>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</si>
  <si>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</si>
  <si>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</si>
  <si>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</si>
  <si>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</si>
  <si>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</si>
  <si>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</si>
  <si>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</si>
  <si>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</si>
  <si>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</si>
  <si>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</si>
  <si>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</si>
  <si>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</si>
  <si>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</si>
  <si>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</si>
  <si>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</si>
  <si>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</si>
  <si>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</si>
  <si>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</si>
  <si>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</si>
  <si>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</si>
  <si>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</si>
  <si>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</si>
  <si>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</si>
  <si>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</si>
  <si>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</si>
  <si>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</si>
  <si>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</si>
  <si>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</si>
  <si>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</si>
  <si>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</si>
  <si>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</si>
  <si>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</si>
  <si>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</si>
  <si>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</si>
  <si>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</si>
  <si>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</si>
  <si>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</si>
  <si>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</si>
  <si>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</si>
  <si>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</si>
  <si>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</si>
  <si>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</si>
  <si>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</si>
  <si>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</si>
  <si>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</si>
  <si>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</si>
  <si>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</si>
  <si>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</si>
  <si>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</si>
  <si>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</si>
  <si>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</si>
  <si>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</si>
  <si>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</si>
  <si>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</si>
  <si>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</si>
  <si>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</si>
  <si>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</si>
  <si>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</si>
  <si>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</si>
  <si>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</si>
  <si>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</si>
  <si>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</si>
  <si>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</si>
  <si>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</si>
  <si>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</si>
  <si>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</si>
  <si>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</si>
  <si>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</si>
  <si>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</si>
  <si>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</si>
  <si>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</si>
  <si>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</si>
  <si>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</si>
  <si>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</si>
  <si>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</si>
  <si>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</si>
  <si>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</si>
  <si>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</si>
  <si>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</si>
  <si>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</si>
  <si>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</si>
  <si>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</si>
  <si>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</si>
  <si>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</si>
  <si>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</si>
  <si>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</si>
  <si>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</si>
  <si>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</si>
  <si>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</si>
  <si>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</si>
  <si>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</si>
  <si>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</si>
  <si>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</si>
  <si>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</si>
  <si>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</si>
  <si>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</si>
  <si>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</si>
  <si>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</si>
  <si>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</si>
  <si>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</si>
  <si>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</si>
  <si>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</si>
  <si>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</si>
  <si>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</si>
  <si>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</si>
  <si>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</si>
  <si>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</si>
  <si>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</si>
  <si>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</si>
  <si>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</si>
  <si>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</si>
  <si>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</si>
  <si>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</si>
  <si>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</si>
  <si>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</si>
  <si>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</si>
  <si>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</si>
  <si>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</si>
  <si>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</si>
  <si>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</si>
  <si>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</si>
  <si>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</si>
  <si>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</si>
  <si>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</si>
  <si>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</si>
  <si>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</si>
  <si>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</si>
  <si>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</si>
  <si>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</si>
  <si>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</si>
  <si>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</si>
  <si>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</si>
  <si>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</si>
  <si>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</si>
  <si>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</si>
  <si>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</si>
  <si>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</si>
  <si>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</si>
  <si>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</si>
  <si>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</si>
  <si>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</si>
  <si>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</si>
  <si>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</si>
  <si>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</si>
  <si>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</si>
  <si>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</si>
  <si>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</si>
  <si>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</si>
  <si>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</si>
  <si>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</si>
  <si>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</si>
  <si>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</si>
  <si>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</si>
  <si>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</si>
  <si>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</si>
  <si>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</si>
  <si>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</si>
  <si>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</si>
  <si>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</si>
  <si>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</si>
  <si>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</si>
  <si>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</si>
  <si>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</si>
  <si>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</si>
  <si>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</si>
  <si>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</si>
  <si>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</si>
  <si>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</si>
  <si>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</si>
  <si>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</si>
  <si>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</si>
  <si>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</si>
  <si>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</si>
  <si>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</si>
  <si>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</si>
  <si>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</si>
  <si>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</si>
  <si>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</si>
  <si>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</si>
  <si>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</si>
  <si>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</si>
  <si>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</si>
  <si>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</si>
  <si>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</si>
  <si>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</si>
  <si>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</si>
  <si>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</si>
  <si>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</si>
  <si>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</si>
  <si>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</si>
  <si>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</si>
  <si>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</si>
  <si>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</si>
  <si>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</si>
  <si>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</si>
  <si>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</si>
  <si>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</si>
  <si>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</si>
  <si>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</si>
  <si>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</si>
  <si>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</si>
  <si>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</si>
  <si>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</si>
  <si>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</si>
  <si>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</si>
  <si>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</si>
  <si>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</si>
  <si>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</si>
  <si>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</si>
  <si>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</si>
  <si>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</si>
  <si>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</si>
  <si>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</si>
  <si>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</si>
  <si>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</si>
  <si>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</si>
  <si>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</si>
  <si>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</si>
  <si>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</si>
  <si>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</si>
  <si>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</si>
  <si>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</si>
  <si>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</si>
  <si>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</si>
  <si>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</si>
  <si>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</si>
  <si>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</si>
  <si>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</si>
  <si>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</si>
  <si>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</si>
  <si>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</si>
  <si>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</si>
  <si>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</si>
  <si>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</si>
  <si>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</si>
  <si>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</si>
  <si>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</si>
  <si>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</si>
  <si>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</si>
  <si>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</si>
  <si>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</si>
  <si>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</si>
  <si>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</si>
  <si>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</si>
  <si>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</si>
  <si>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</si>
  <si>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</si>
  <si>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</si>
  <si>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</si>
  <si>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</si>
  <si>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</si>
  <si>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</si>
  <si>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</si>
  <si>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</si>
  <si>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</si>
  <si>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</si>
  <si>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</si>
  <si>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</si>
  <si>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</si>
  <si>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</si>
  <si>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</si>
  <si>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</si>
  <si>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</si>
  <si>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</si>
  <si>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</si>
  <si>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</si>
  <si>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</si>
  <si>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</si>
  <si>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</si>
  <si>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</si>
  <si>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</si>
  <si>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</si>
  <si>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</si>
  <si>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</si>
  <si>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</si>
  <si>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</si>
  <si>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</si>
  <si>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</si>
  <si>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</si>
  <si>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</si>
  <si>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</si>
  <si>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</si>
  <si>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</si>
  <si>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</si>
  <si>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</si>
  <si>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</si>
  <si>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</si>
  <si>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</si>
  <si>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</si>
  <si>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</si>
  <si>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</si>
  <si>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</si>
  <si>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</si>
  <si>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</si>
  <si>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</si>
  <si>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</si>
  <si>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</si>
  <si>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</si>
  <si>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</si>
  <si>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</si>
  <si>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</si>
  <si>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</si>
  <si>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</si>
  <si>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</si>
  <si>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</si>
  <si>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</si>
  <si>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</si>
  <si>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</si>
  <si>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</si>
  <si>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</si>
  <si>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</si>
  <si>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</si>
  <si>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</si>
  <si>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</si>
  <si>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</si>
  <si>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</si>
  <si>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</si>
  <si>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</si>
  <si>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</si>
  <si>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</si>
  <si>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</si>
  <si>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</si>
  <si>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</si>
  <si>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</si>
  <si>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</si>
  <si>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</si>
  <si>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</si>
  <si>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</si>
  <si>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</si>
  <si>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</si>
  <si>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</si>
  <si>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</si>
  <si>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</si>
  <si>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</si>
  <si>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</si>
  <si>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</si>
  <si>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</si>
  <si>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</si>
  <si>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</si>
  <si>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</si>
  <si>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</si>
  <si>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</si>
  <si>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</si>
  <si>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</si>
  <si>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</si>
  <si>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</si>
  <si>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</si>
  <si>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</si>
  <si>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</si>
  <si>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</si>
  <si>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</si>
  <si>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</si>
  <si>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</si>
  <si>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</si>
  <si>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</si>
  <si>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</si>
  <si>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</si>
  <si>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</si>
  <si>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</si>
  <si>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</si>
  <si>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</si>
  <si>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</si>
  <si>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</si>
  <si>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</si>
  <si>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</si>
  <si>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</si>
  <si>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</si>
  <si>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</si>
  <si>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</si>
  <si>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</si>
  <si>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</si>
  <si>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</si>
  <si>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</si>
  <si>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</si>
  <si>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</si>
  <si>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</si>
  <si>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</si>
  <si>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</si>
  <si>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</si>
  <si>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</si>
  <si>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</si>
  <si>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</si>
  <si>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</si>
  <si>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</si>
  <si>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</si>
  <si>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</si>
  <si>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</si>
  <si>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</si>
  <si>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</si>
  <si>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</si>
  <si>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</si>
  <si>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</si>
  <si>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</si>
  <si>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</si>
  <si>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</si>
  <si>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</si>
  <si>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</si>
  <si>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</si>
  <si>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</si>
  <si>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</si>
  <si>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</si>
  <si>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</si>
  <si>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</si>
  <si>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</si>
  <si>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</si>
  <si>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</si>
  <si>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</si>
  <si>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</si>
  <si>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</si>
  <si>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</si>
  <si>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</si>
  <si>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</si>
  <si>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</si>
  <si>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</si>
  <si>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</si>
  <si>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</si>
  <si>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</si>
  <si>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</si>
  <si>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</si>
  <si>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</si>
  <si>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</si>
  <si>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</si>
  <si>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</si>
  <si>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</si>
  <si>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</si>
  <si>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</si>
  <si>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</si>
  <si>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</si>
  <si>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</si>
  <si>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</si>
  <si>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</si>
  <si>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</si>
  <si>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</si>
  <si>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</si>
  <si>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</si>
  <si>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</si>
  <si>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</si>
  <si>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</si>
  <si>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</si>
  <si>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</si>
  <si>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</si>
  <si>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</si>
  <si>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</si>
  <si>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</si>
  <si>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</si>
  <si>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</si>
  <si>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</si>
  <si>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</si>
  <si>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</si>
  <si>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</si>
  <si>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</si>
  <si>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</si>
  <si>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</si>
  <si>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</si>
  <si>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</si>
  <si>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</si>
  <si>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</si>
  <si>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</si>
  <si>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</si>
  <si>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</si>
  <si>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</si>
  <si>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</si>
  <si>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</si>
  <si>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</si>
  <si>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</si>
  <si>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</si>
  <si>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</si>
  <si>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</si>
  <si>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</si>
  <si>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</si>
  <si>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</si>
  <si>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</si>
  <si>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</si>
  <si>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</si>
  <si>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</si>
  <si>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</si>
  <si>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</si>
  <si>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</si>
  <si>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</si>
  <si>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</si>
  <si>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</si>
  <si>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</si>
  <si>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</si>
  <si>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</si>
  <si>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</si>
  <si>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</si>
  <si>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</si>
  <si>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</si>
  <si>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</si>
  <si>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</si>
  <si>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</si>
  <si>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</si>
  <si>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</si>
  <si>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</si>
  <si>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</si>
  <si>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</si>
  <si>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</si>
  <si>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</si>
  <si>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</si>
  <si>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</si>
  <si>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</si>
  <si>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</si>
  <si>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</si>
  <si>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</si>
  <si>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</si>
  <si>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</si>
  <si>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</si>
  <si>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</si>
  <si>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</si>
  <si>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</si>
  <si>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</si>
  <si>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</si>
  <si>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</si>
  <si>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</si>
  <si>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</si>
  <si>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</si>
  <si>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</si>
  <si>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</si>
  <si>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</si>
  <si>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</si>
  <si>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</si>
  <si>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</si>
  <si>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</si>
  <si>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</si>
  <si>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</si>
  <si>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</si>
  <si>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</si>
  <si>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</si>
  <si>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</si>
  <si>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</si>
  <si>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</si>
  <si>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</si>
  <si>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</si>
  <si>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</si>
  <si>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</si>
  <si>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</si>
  <si>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</si>
  <si>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</si>
  <si>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</si>
  <si>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</si>
  <si>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</si>
  <si>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</si>
  <si>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</si>
  <si>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</si>
  <si>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</si>
  <si>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</si>
  <si>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</si>
  <si>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</si>
  <si>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</si>
  <si>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</si>
  <si>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</si>
  <si>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</si>
  <si>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</si>
  <si>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</si>
  <si>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</si>
  <si>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</si>
  <si>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</si>
  <si>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</si>
  <si>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</si>
  <si>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</si>
  <si>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</si>
  <si>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</si>
  <si>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</si>
  <si>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</si>
  <si>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</si>
  <si>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</si>
  <si>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</si>
  <si>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</si>
  <si>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</si>
  <si>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</si>
  <si>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</si>
  <si>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</si>
  <si>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</si>
  <si>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</si>
  <si>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</si>
  <si>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</si>
  <si>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</si>
  <si>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</si>
  <si>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</si>
  <si>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</si>
  <si>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</si>
  <si>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</si>
  <si>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</si>
  <si>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</si>
  <si>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</si>
  <si>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</si>
  <si>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</si>
  <si>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</si>
  <si>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</si>
  <si>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</si>
  <si>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</si>
  <si>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</si>
  <si>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</si>
  <si>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</si>
  <si>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</si>
  <si>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</si>
  <si>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</si>
  <si>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</si>
  <si>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</si>
  <si>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</si>
  <si>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</si>
  <si>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</si>
  <si>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</si>
  <si>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</si>
  <si>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</si>
  <si>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</si>
  <si>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</si>
  <si>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</si>
  <si>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</si>
  <si>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</si>
  <si>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</si>
  <si>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</si>
  <si>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</si>
  <si>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</si>
  <si>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</si>
  <si>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</si>
  <si>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</si>
  <si>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</si>
  <si>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</si>
  <si>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</si>
  <si>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</si>
  <si>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</si>
  <si>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</si>
  <si>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</si>
  <si>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</si>
  <si>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</si>
  <si>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</si>
  <si>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</si>
  <si>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</si>
  <si>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</si>
  <si>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</si>
  <si>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</si>
  <si>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</si>
  <si>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</si>
  <si>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</si>
  <si>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</si>
  <si>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</si>
  <si>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</si>
  <si>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</si>
  <si>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</si>
  <si>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</si>
  <si>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</si>
  <si>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</si>
  <si>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</si>
  <si>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</si>
  <si>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</si>
  <si>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</si>
  <si>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</si>
  <si>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</si>
  <si>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</si>
  <si>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</si>
  <si>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</si>
  <si>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</si>
  <si>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</si>
  <si>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</si>
  <si>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</si>
  <si>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</si>
  <si>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</si>
  <si>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</si>
  <si>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</si>
  <si>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</si>
  <si>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</si>
  <si>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</si>
  <si>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</si>
  <si>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</si>
  <si>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</si>
  <si>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</si>
  <si>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</si>
  <si>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</si>
  <si>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</si>
  <si>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</si>
  <si>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</si>
  <si>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</si>
  <si>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</si>
  <si>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</si>
  <si>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</si>
  <si>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</si>
  <si>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</si>
  <si>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</si>
  <si>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</si>
  <si>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</si>
  <si>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</si>
  <si>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</si>
  <si>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</si>
  <si>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</si>
  <si>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</si>
  <si>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</si>
  <si>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</si>
  <si>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</si>
  <si>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</si>
  <si>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</si>
  <si>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</si>
  <si>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</si>
  <si>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</si>
  <si>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</si>
  <si>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</si>
  <si>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</si>
  <si>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</si>
  <si>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</si>
  <si>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</si>
  <si>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</si>
  <si>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</si>
  <si>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</si>
  <si>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</si>
  <si>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</si>
  <si>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</si>
  <si>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</si>
  <si>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</si>
  <si>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</si>
  <si>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</si>
  <si>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</si>
  <si>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</si>
  <si>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</si>
  <si>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</si>
  <si>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</si>
  <si>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</si>
  <si>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</si>
  <si>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</si>
  <si>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</si>
  <si>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</si>
  <si>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</si>
  <si>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</si>
  <si>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</si>
  <si>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</si>
  <si>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</si>
  <si>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</si>
  <si>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</si>
  <si>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</si>
  <si>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</si>
  <si>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</si>
  <si>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</si>
  <si>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</si>
  <si>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</si>
  <si>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</si>
  <si>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</si>
  <si>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</si>
  <si>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</si>
  <si>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</si>
  <si>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</si>
  <si>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</si>
  <si>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</si>
  <si>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</si>
  <si>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</si>
  <si>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</si>
  <si>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</si>
  <si>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</si>
  <si>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</si>
  <si>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</si>
  <si>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</si>
  <si>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</si>
  <si>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</si>
  <si>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</si>
  <si>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</si>
  <si>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</si>
  <si>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</si>
  <si>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</si>
  <si>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</si>
  <si>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</si>
  <si>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</si>
  <si>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</si>
  <si>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</si>
  <si>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</si>
  <si>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</si>
  <si>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</si>
  <si>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</si>
  <si>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</si>
  <si>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</si>
  <si>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</si>
  <si>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</si>
  <si>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</si>
  <si>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</si>
  <si>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</si>
  <si>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</si>
  <si>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</si>
  <si>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</si>
  <si>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</si>
  <si>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</si>
  <si>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</si>
  <si>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</si>
  <si>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</si>
  <si>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</si>
  <si>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</si>
  <si>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</si>
  <si>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</si>
  <si>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</si>
  <si>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</si>
  <si>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</si>
  <si>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</si>
  <si>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</si>
  <si>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</si>
  <si>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</si>
  <si>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</si>
  <si>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</si>
  <si>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</si>
  <si>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</si>
  <si>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</si>
  <si>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</si>
  <si>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</si>
  <si>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</si>
  <si>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</si>
  <si>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</si>
  <si>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</si>
  <si>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</si>
  <si>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</si>
  <si>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</si>
  <si>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</si>
  <si>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</si>
  <si>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</si>
  <si>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</si>
  <si>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</si>
  <si>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</si>
  <si>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</si>
  <si>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</si>
  <si>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</si>
  <si>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</si>
  <si>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</si>
  <si>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</si>
  <si>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</si>
  <si>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</si>
  <si>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</si>
  <si>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</si>
  <si>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</si>
  <si>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</si>
  <si>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</si>
  <si>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</si>
  <si>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</si>
  <si>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</si>
  <si>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</si>
  <si>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</si>
  <si>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</si>
  <si>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</si>
  <si>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</si>
  <si>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</si>
  <si>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</si>
  <si>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</si>
  <si>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</si>
  <si>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</si>
  <si>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</si>
  <si>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</si>
  <si>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</si>
  <si>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</si>
  <si>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</si>
  <si>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</si>
  <si>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</si>
  <si>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</si>
  <si>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</si>
  <si>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</si>
  <si>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</si>
  <si>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</si>
  <si>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</si>
  <si>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</si>
  <si>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</si>
  <si>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</si>
  <si>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</si>
  <si>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</si>
  <si>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</si>
  <si>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</si>
  <si>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</si>
  <si>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</si>
  <si>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</si>
  <si>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</si>
  <si>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</si>
  <si>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</si>
  <si>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</si>
  <si>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</si>
  <si>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</si>
  <si>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</si>
  <si>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</si>
  <si>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</si>
  <si>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</si>
  <si>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</si>
  <si>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</si>
  <si>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</si>
  <si>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</si>
  <si>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</si>
  <si>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</si>
  <si>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</si>
  <si>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</si>
  <si>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</si>
  <si>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</si>
  <si>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</si>
  <si>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</si>
  <si>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</si>
  <si>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</si>
  <si>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</si>
  <si>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</si>
  <si>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</si>
  <si>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</si>
  <si>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</si>
  <si>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</si>
  <si>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</si>
  <si>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</si>
  <si>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</si>
  <si>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</si>
  <si>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</si>
  <si>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</si>
  <si>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</si>
  <si>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</si>
  <si>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</si>
  <si>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</si>
  <si>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</si>
  <si>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</si>
  <si>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</si>
  <si>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</si>
  <si>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</si>
  <si>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</si>
  <si>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</si>
  <si>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</si>
  <si>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</si>
  <si>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</si>
  <si>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</si>
  <si>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</si>
  <si>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</si>
  <si>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</si>
  <si>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</si>
  <si>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</si>
  <si>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</si>
  <si>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</si>
  <si>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</si>
  <si>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</si>
  <si>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</si>
  <si>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</si>
  <si>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</si>
  <si>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</si>
  <si>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</si>
  <si>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</si>
  <si>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</si>
  <si>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</si>
  <si>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</si>
  <si>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</si>
  <si>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</si>
  <si>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</si>
  <si>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</si>
  <si>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</si>
  <si>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</si>
  <si>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</si>
  <si>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</si>
  <si>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</si>
  <si>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</si>
  <si>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</si>
  <si>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</si>
  <si>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</si>
  <si>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</si>
  <si>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</si>
  <si>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</si>
  <si>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</si>
  <si>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</si>
  <si>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</si>
  <si>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</si>
  <si>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</si>
  <si>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</si>
  <si>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</si>
  <si>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</si>
  <si>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</si>
  <si>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</si>
  <si>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</si>
  <si>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</si>
  <si>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</si>
  <si>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</si>
  <si>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</si>
  <si>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</si>
  <si>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</si>
  <si>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</si>
  <si>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</si>
  <si>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</si>
  <si>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</si>
  <si>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</si>
  <si>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</si>
  <si>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</si>
  <si>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</si>
  <si>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</si>
  <si>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</si>
  <si>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</si>
  <si>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</si>
  <si>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</si>
  <si>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</si>
  <si>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</si>
  <si>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</si>
  <si>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</si>
  <si>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</si>
  <si>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</si>
  <si>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</si>
  <si>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</si>
  <si>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</si>
  <si>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</si>
  <si>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</si>
  <si>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</si>
  <si>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</si>
  <si>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</si>
  <si>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</si>
  <si>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</si>
  <si>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</si>
  <si>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</si>
  <si>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</si>
  <si>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</si>
  <si>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</si>
  <si>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</si>
  <si>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</si>
  <si>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</si>
  <si>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</si>
  <si>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</si>
  <si>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</si>
  <si>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</si>
  <si>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</si>
  <si>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</si>
  <si>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</si>
  <si>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</si>
  <si>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</si>
  <si>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</si>
  <si>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</si>
  <si>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</si>
  <si>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</si>
  <si>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</si>
  <si>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</si>
  <si>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</si>
  <si>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</si>
  <si>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</si>
  <si>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</si>
  <si>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</si>
  <si>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</si>
  <si>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</si>
  <si>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</si>
  <si>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</si>
  <si>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</si>
  <si>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</si>
  <si>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</si>
  <si>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</si>
  <si>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</si>
  <si>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</si>
  <si>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</si>
  <si>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</si>
  <si>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</si>
  <si>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</si>
  <si>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</si>
  <si>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</si>
  <si>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</si>
  <si>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</si>
  <si>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</si>
  <si>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</si>
  <si>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</si>
  <si>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</si>
  <si>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</si>
  <si>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</si>
  <si>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</si>
  <si>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</si>
  <si>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</si>
  <si>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</si>
  <si>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</si>
  <si>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</si>
  <si>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</si>
  <si>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</si>
  <si>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</si>
  <si>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</si>
  <si>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</si>
  <si>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</si>
  <si>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</si>
  <si>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</si>
  <si>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</si>
  <si>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</si>
  <si>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</si>
  <si>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</si>
  <si>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</si>
  <si>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</si>
  <si>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</si>
  <si>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</si>
  <si>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</si>
  <si>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</si>
  <si>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</si>
  <si>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</si>
  <si>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</si>
  <si>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</si>
  <si>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</si>
  <si>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</si>
  <si>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</si>
  <si>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</si>
  <si>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</si>
  <si>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</si>
  <si>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</si>
  <si>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</si>
  <si>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</si>
  <si>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</si>
  <si>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</si>
  <si>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</si>
  <si>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</si>
  <si>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</si>
  <si>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</si>
  <si>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</si>
  <si>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</si>
  <si>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</si>
  <si>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</si>
  <si>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</si>
  <si>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</si>
  <si>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</si>
  <si>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</si>
  <si>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</si>
  <si>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</si>
  <si>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</si>
  <si>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</si>
  <si>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</si>
  <si>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</si>
  <si>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</si>
  <si>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</si>
  <si>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</si>
  <si>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</si>
  <si>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</si>
  <si>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</si>
  <si>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</si>
  <si>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</si>
  <si>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</si>
  <si>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</si>
  <si>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</si>
  <si>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</si>
  <si>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</si>
  <si>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</si>
  <si>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</si>
  <si>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</si>
  <si>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</si>
  <si>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</si>
  <si>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</si>
  <si>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</si>
  <si>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</si>
  <si>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</si>
  <si>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</si>
  <si>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</si>
  <si>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</si>
  <si>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</si>
  <si>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</si>
  <si>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</si>
  <si>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</si>
  <si>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</si>
  <si>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</si>
  <si>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</si>
  <si>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</si>
  <si>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</si>
  <si>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</si>
  <si>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</si>
  <si>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</si>
  <si>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</si>
  <si>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</si>
  <si>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</si>
  <si>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</si>
  <si>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</si>
  <si>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</si>
  <si>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</si>
  <si>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</si>
  <si>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</si>
  <si>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</si>
  <si>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</si>
  <si>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</si>
  <si>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</si>
  <si>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</si>
  <si>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</si>
  <si>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</si>
  <si>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</si>
  <si>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</si>
  <si>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</si>
  <si>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</si>
  <si>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</si>
  <si>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</si>
  <si>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</si>
  <si>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</si>
  <si>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</si>
  <si>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</si>
  <si>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</si>
  <si>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</si>
  <si>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</si>
  <si>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</si>
  <si>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</si>
  <si>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</si>
  <si>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</si>
  <si>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</si>
  <si>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</si>
  <si>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</si>
  <si>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</si>
  <si>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</si>
  <si>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</si>
  <si>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</si>
  <si>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</si>
  <si>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</si>
  <si>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</si>
  <si>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</si>
  <si>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</si>
  <si>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</si>
  <si>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</si>
  <si>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</si>
  <si>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</si>
  <si>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</si>
  <si>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</si>
  <si>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</si>
  <si>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</si>
  <si>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</si>
  <si>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</si>
  <si>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</si>
  <si>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</si>
  <si>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</si>
  <si>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</si>
  <si>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</si>
  <si>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</si>
  <si>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</si>
  <si>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</si>
  <si>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</si>
  <si>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</si>
  <si>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</si>
  <si>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</si>
  <si>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</si>
  <si>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</si>
  <si>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</si>
  <si>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</si>
  <si>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</si>
  <si>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</si>
  <si>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</si>
  <si>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</si>
  <si>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</si>
  <si>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</si>
  <si>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</si>
  <si>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</si>
  <si>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</si>
  <si>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</si>
  <si>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</si>
  <si>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</si>
  <si>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</si>
  <si>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</si>
  <si>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</si>
  <si>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</si>
  <si>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</si>
  <si>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</si>
  <si>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</si>
  <si>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</si>
  <si>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</si>
  <si>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</si>
  <si>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</si>
  <si>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</si>
  <si>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</si>
  <si>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</si>
  <si>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</si>
  <si>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</si>
  <si>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</si>
  <si>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</si>
  <si>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</si>
  <si>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</si>
  <si>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</si>
  <si>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</si>
  <si>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</si>
  <si>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</si>
  <si>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</si>
  <si>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</si>
  <si>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</si>
  <si>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</si>
  <si>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</si>
  <si>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</si>
  <si>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</si>
  <si>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</si>
  <si>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</si>
  <si>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</si>
  <si>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</si>
  <si>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</si>
  <si>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</si>
  <si>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</si>
  <si>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</si>
  <si>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</si>
  <si>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</si>
  <si>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</si>
  <si>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</si>
  <si>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</si>
  <si>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</si>
  <si>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</si>
  <si>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</si>
  <si>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</si>
  <si>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</si>
  <si>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</si>
  <si>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</si>
  <si>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</si>
  <si>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</si>
  <si>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</si>
  <si>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</si>
  <si>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</si>
  <si>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</si>
  <si>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</si>
  <si>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</si>
  <si>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</si>
  <si>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</si>
  <si>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</si>
  <si>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</si>
  <si>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</si>
  <si>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</si>
  <si>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</si>
  <si>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</si>
  <si>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</si>
  <si>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</si>
  <si>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</si>
  <si>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</si>
  <si>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</si>
  <si>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</si>
  <si>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</si>
  <si>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</si>
  <si>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</si>
  <si>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</si>
  <si>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</si>
  <si>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</si>
  <si>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</si>
  <si>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</si>
  <si>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</si>
  <si>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</si>
  <si>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</si>
  <si>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</si>
  <si>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</si>
  <si>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</si>
  <si>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</si>
  <si>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</si>
  <si>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</si>
  <si>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</si>
  <si>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</si>
  <si>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</si>
  <si>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</si>
  <si>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</si>
  <si>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</si>
  <si>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</si>
  <si>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</si>
  <si>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</si>
  <si>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</si>
  <si>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</si>
  <si>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</si>
  <si>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</si>
  <si>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</si>
  <si>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</si>
  <si>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</si>
  <si>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</si>
  <si>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</si>
  <si>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</si>
  <si>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</si>
  <si>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</si>
  <si>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</si>
  <si>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</si>
  <si>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</si>
  <si>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</si>
  <si>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</si>
  <si>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</si>
  <si>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</si>
  <si>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</si>
  <si>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</si>
  <si>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</si>
  <si>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</si>
  <si>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</si>
  <si>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</si>
  <si>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</si>
  <si>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</si>
  <si>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</si>
  <si>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</si>
  <si>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</si>
  <si>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</si>
  <si>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</si>
  <si>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</si>
  <si>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</si>
  <si>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</si>
  <si>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</si>
  <si>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</si>
  <si>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</si>
  <si>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</si>
  <si>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</si>
  <si>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</si>
  <si>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</si>
  <si>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</si>
  <si>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</si>
  <si>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</si>
  <si>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</si>
  <si>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</si>
  <si>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</si>
  <si>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</si>
  <si>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</si>
  <si>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</si>
  <si>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</si>
  <si>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</si>
  <si>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</si>
  <si>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</si>
  <si>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</si>
  <si>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</si>
  <si>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</si>
  <si>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</si>
  <si>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</si>
  <si>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</si>
  <si>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</si>
  <si>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</si>
  <si>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</si>
  <si>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</si>
  <si>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</si>
  <si>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</si>
  <si>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</si>
  <si>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</si>
  <si>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</si>
  <si>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</si>
  <si>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</si>
  <si>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</si>
  <si>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</si>
  <si>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</si>
  <si>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</si>
  <si>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</si>
  <si>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</si>
  <si>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</si>
  <si>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</si>
  <si>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</si>
  <si>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</si>
  <si>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</si>
  <si>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</si>
  <si>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</si>
  <si>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</si>
  <si>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</si>
  <si>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</si>
  <si>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</si>
  <si>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</si>
  <si>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</si>
  <si>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</si>
  <si>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</si>
  <si>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</si>
  <si>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</si>
  <si>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</si>
  <si>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</si>
  <si>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</si>
  <si>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</si>
  <si>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</si>
  <si>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</si>
  <si>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</si>
  <si>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</si>
  <si>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</si>
  <si>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</si>
  <si>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</si>
  <si>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</si>
  <si>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</si>
  <si>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</si>
  <si>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</si>
  <si>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</si>
  <si>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</si>
  <si>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</si>
  <si>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</si>
  <si>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</si>
  <si>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</si>
  <si>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</si>
  <si>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</si>
  <si>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</si>
  <si>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</si>
  <si>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</si>
  <si>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</si>
  <si>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</si>
  <si>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</si>
  <si>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</si>
  <si>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</si>
  <si>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</si>
  <si>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</si>
  <si>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</si>
  <si>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</si>
  <si>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</si>
  <si>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</si>
  <si>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</si>
  <si>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</si>
  <si>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</si>
  <si>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</si>
  <si>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</si>
  <si>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</si>
  <si>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</si>
  <si>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</si>
  <si>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</si>
  <si>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</si>
  <si>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</si>
  <si>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</si>
  <si>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</si>
  <si>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</si>
  <si>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</si>
  <si>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</si>
  <si>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</si>
  <si>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</si>
  <si>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</si>
  <si>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</si>
  <si>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</si>
  <si>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</si>
  <si>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</si>
  <si>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</si>
  <si>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</si>
  <si>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</si>
  <si>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</si>
  <si>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</si>
  <si>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</si>
  <si>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</si>
  <si>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</si>
  <si>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</si>
  <si>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</si>
  <si>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</si>
  <si>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</si>
  <si>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</si>
  <si>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</si>
  <si>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</si>
  <si>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</si>
  <si>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</si>
  <si>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</si>
  <si>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</si>
  <si>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</si>
  <si>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</si>
  <si>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</si>
  <si>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</si>
  <si>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</si>
  <si>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</si>
  <si>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</si>
  <si>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</si>
  <si>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</si>
  <si>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</si>
  <si>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</si>
  <si>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</si>
  <si>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</si>
  <si>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</si>
  <si>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</si>
  <si>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</si>
  <si>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</si>
  <si>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</si>
  <si>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</si>
  <si>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</si>
  <si>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</si>
  <si>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</si>
  <si>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</si>
  <si>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</si>
  <si>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</si>
  <si>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</si>
  <si>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</si>
  <si>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</si>
  <si>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</si>
  <si>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</si>
  <si>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</si>
  <si>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</si>
  <si>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</si>
  <si>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</si>
  <si>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</si>
  <si>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</si>
  <si>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</si>
  <si>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</si>
  <si>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</si>
  <si>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</si>
  <si>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</si>
  <si>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</si>
  <si>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</si>
  <si>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</si>
  <si>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</si>
  <si>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</si>
  <si>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</si>
  <si>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</si>
  <si>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</si>
  <si>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</si>
  <si>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</si>
  <si>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</si>
  <si>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</si>
  <si>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</si>
  <si>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</si>
  <si>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</si>
  <si>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</si>
  <si>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</si>
  <si>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</si>
  <si>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</si>
  <si>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</si>
  <si>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</si>
  <si>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</si>
  <si>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</si>
  <si>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</si>
  <si>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</si>
  <si>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</si>
  <si>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</si>
  <si>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</si>
  <si>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</si>
  <si>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</si>
  <si>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</si>
  <si>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</si>
  <si>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</si>
  <si>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</si>
  <si>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</si>
  <si>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</si>
  <si>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</si>
  <si>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</si>
  <si>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</si>
  <si>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</si>
  <si>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</si>
  <si>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</si>
  <si>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</si>
  <si>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</si>
  <si>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</si>
  <si>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</si>
  <si>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</si>
  <si>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</si>
  <si>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</si>
  <si>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</si>
  <si>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</si>
  <si>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</si>
  <si>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</si>
  <si>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</si>
  <si>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</si>
  <si>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</si>
  <si>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</si>
  <si>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</si>
  <si>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</si>
  <si>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</si>
  <si>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</si>
  <si>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</si>
  <si>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</si>
  <si>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</si>
  <si>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</si>
  <si>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</si>
  <si>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</si>
  <si>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</si>
  <si>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</si>
  <si>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</si>
  <si>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</si>
  <si>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</si>
  <si>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</si>
  <si>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</si>
  <si>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</si>
  <si>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</si>
  <si>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</si>
  <si>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</si>
  <si>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</si>
  <si>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</si>
  <si>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</si>
  <si>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</si>
  <si>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</si>
  <si>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</si>
  <si>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</si>
  <si>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</si>
  <si>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</si>
  <si>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</si>
  <si>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</si>
  <si>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</si>
  <si>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</si>
  <si>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</si>
  <si>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</si>
  <si>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</si>
  <si>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</si>
  <si>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</si>
  <si>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</si>
  <si>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</si>
  <si>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</si>
  <si>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</si>
  <si>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</si>
  <si>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</si>
  <si>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</si>
  <si>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</si>
  <si>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</si>
  <si>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</si>
  <si>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</si>
  <si>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</si>
  <si>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</si>
  <si>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</si>
  <si>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</si>
  <si>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</si>
  <si>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</si>
  <si>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</si>
  <si>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</si>
  <si>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</si>
  <si>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</si>
  <si>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</si>
  <si>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</si>
  <si>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</si>
  <si>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</si>
  <si>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</si>
  <si>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</si>
  <si>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</si>
  <si>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</si>
  <si>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</si>
  <si>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</si>
  <si>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</si>
  <si>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</si>
  <si>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</si>
  <si>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</si>
  <si>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</si>
  <si>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</si>
  <si>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</si>
  <si>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</si>
  <si>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</si>
  <si>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</si>
  <si>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</si>
  <si>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</si>
  <si>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</si>
  <si>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</si>
  <si>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</si>
  <si>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</si>
  <si>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</si>
  <si>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</si>
  <si>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</si>
  <si>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</si>
  <si>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</si>
  <si>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</si>
  <si>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</si>
  <si>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</si>
  <si>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</si>
  <si>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</si>
  <si>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</si>
  <si>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</si>
  <si>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</si>
  <si>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</si>
  <si>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</si>
  <si>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</si>
  <si>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</si>
  <si>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</si>
  <si>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</si>
  <si>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</si>
  <si>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</si>
  <si>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</si>
  <si>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</si>
  <si>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</si>
  <si>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</si>
  <si>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</si>
  <si>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</si>
  <si>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</si>
  <si>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</si>
  <si>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</si>
  <si>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</si>
  <si>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</si>
  <si>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</si>
  <si>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</si>
  <si>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</si>
  <si>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</si>
  <si>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</si>
  <si>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</si>
  <si>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</si>
  <si>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</si>
  <si>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</si>
  <si>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</si>
  <si>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</si>
  <si>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</si>
  <si>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</si>
  <si>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</si>
  <si>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</si>
  <si>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</si>
  <si>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</si>
  <si>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</si>
  <si>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</si>
  <si>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</si>
  <si>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</si>
  <si>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</si>
  <si>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</si>
  <si>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</si>
  <si>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</si>
  <si>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</si>
  <si>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</si>
  <si>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</si>
  <si>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</si>
  <si>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</si>
  <si>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</si>
  <si>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</si>
  <si>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</si>
  <si>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</si>
  <si>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</si>
  <si>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</si>
  <si>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</si>
  <si>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</si>
  <si>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</si>
  <si>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</si>
  <si>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</si>
  <si>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</si>
  <si>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</si>
  <si>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</si>
  <si>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</si>
  <si>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</si>
  <si>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</si>
  <si>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</si>
  <si>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</si>
  <si>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</si>
  <si>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</si>
  <si>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</si>
  <si>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</si>
  <si>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</si>
  <si>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</si>
  <si>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</si>
  <si>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</si>
  <si>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</si>
  <si>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</si>
  <si>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</si>
  <si>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</si>
  <si>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</si>
  <si>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</si>
  <si>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</si>
  <si>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</si>
  <si>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</si>
  <si>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</si>
  <si>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</si>
  <si>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</si>
  <si>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</si>
  <si>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</si>
  <si>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</si>
  <si>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</si>
  <si>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</si>
  <si>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</si>
  <si>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</si>
  <si>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</si>
  <si>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</si>
  <si>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</si>
  <si>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</si>
  <si>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</si>
  <si>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</si>
  <si>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</si>
  <si>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</si>
  <si>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</si>
  <si>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</si>
  <si>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</si>
  <si>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</si>
  <si>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</si>
  <si>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</si>
  <si>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</si>
  <si>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</si>
  <si>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</si>
  <si>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</si>
  <si>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</si>
  <si>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</si>
  <si>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</si>
  <si>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</si>
  <si>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</si>
  <si>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</si>
  <si>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</si>
  <si>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</si>
  <si>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</si>
  <si>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</si>
  <si>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</si>
  <si>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</si>
  <si>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</si>
  <si>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</si>
  <si>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</si>
  <si>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</si>
  <si>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</si>
  <si>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</si>
  <si>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</si>
  <si>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</si>
  <si>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</si>
  <si>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</si>
  <si>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</si>
  <si>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</si>
  <si>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</si>
  <si>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</si>
  <si>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</si>
  <si>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</si>
  <si>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</si>
  <si>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</si>
  <si>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</si>
  <si>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</si>
  <si>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</si>
  <si>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</si>
  <si>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</si>
  <si>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</si>
  <si>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</si>
  <si>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</si>
  <si>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</si>
  <si>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</si>
  <si>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</si>
  <si>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</si>
  <si>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</si>
  <si>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</si>
  <si>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</si>
  <si>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</si>
  <si>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</si>
  <si>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</si>
  <si>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</si>
  <si>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</si>
  <si>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</si>
  <si>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</si>
  <si>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</si>
  <si>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</si>
  <si>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</si>
  <si>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</si>
  <si>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</si>
  <si>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</si>
  <si>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</si>
  <si>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</si>
  <si>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</si>
  <si>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</si>
  <si>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</si>
  <si>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</si>
  <si>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</si>
  <si>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</si>
  <si>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</si>
  <si>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</si>
  <si>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</si>
  <si>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</si>
  <si>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</si>
  <si>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</si>
  <si>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</si>
  <si>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</si>
  <si>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</si>
  <si>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</si>
  <si>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</si>
  <si>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</si>
  <si>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</si>
  <si>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</si>
  <si>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</si>
  <si>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</si>
  <si>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</si>
  <si>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</si>
  <si>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</si>
  <si>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</si>
  <si>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</si>
  <si>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</si>
  <si>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</si>
  <si>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</si>
  <si>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</si>
  <si>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</si>
  <si>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</si>
  <si>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</si>
  <si>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</si>
  <si>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</si>
  <si>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</si>
  <si>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</si>
  <si>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</si>
  <si>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</si>
  <si>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</si>
  <si>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</si>
  <si>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</si>
  <si>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</si>
  <si>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</si>
  <si>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</si>
  <si>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</si>
  <si>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</si>
  <si>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</si>
  <si>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</si>
  <si>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</si>
  <si>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</si>
  <si>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</si>
  <si>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</si>
  <si>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</si>
  <si>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</si>
  <si>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</si>
  <si>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</si>
  <si>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</si>
  <si>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</si>
  <si>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</si>
  <si>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</si>
  <si>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</si>
  <si>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</si>
  <si>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</si>
  <si>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</si>
  <si>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</si>
  <si>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</si>
  <si>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</si>
  <si>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</si>
  <si>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</si>
  <si>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</si>
  <si>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</si>
  <si>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</si>
  <si>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</si>
  <si>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</si>
  <si>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</si>
  <si>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</si>
  <si>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</si>
  <si>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</si>
  <si>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</si>
  <si>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</si>
  <si>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</si>
  <si>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</si>
  <si>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</si>
  <si>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</si>
  <si>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</si>
  <si>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</si>
  <si>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</si>
  <si>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</si>
  <si>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</si>
  <si>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</si>
  <si>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</si>
  <si>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</si>
  <si>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</si>
  <si>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</si>
  <si>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</si>
  <si>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</si>
  <si>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</si>
  <si>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</si>
  <si>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</si>
  <si>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</si>
  <si>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</si>
  <si>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</si>
  <si>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</si>
  <si>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</si>
  <si>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</si>
  <si>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</si>
  <si>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</si>
  <si>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</si>
  <si>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</si>
  <si>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</si>
  <si>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</si>
  <si>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</si>
  <si>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</si>
  <si>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</si>
  <si>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</si>
  <si>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</si>
  <si>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</si>
  <si>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</si>
  <si>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</si>
  <si>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</si>
  <si>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</si>
  <si>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</si>
  <si>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</si>
  <si>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</si>
  <si>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</si>
  <si>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</si>
  <si>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</si>
  <si>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</si>
  <si>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</si>
  <si>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</si>
  <si>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</si>
  <si>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</si>
  <si>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</si>
  <si>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</si>
  <si>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</si>
  <si>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</si>
  <si>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</si>
  <si>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</si>
  <si>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</si>
  <si>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</si>
  <si>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</si>
  <si>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</si>
  <si>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</si>
  <si>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</si>
  <si>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</si>
  <si>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</si>
  <si>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</si>
  <si>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</si>
  <si>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</si>
  <si>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</si>
  <si>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</si>
  <si>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</si>
  <si>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</si>
  <si>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</si>
  <si>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</si>
  <si>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</si>
  <si>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</si>
  <si>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</si>
  <si>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</si>
  <si>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</si>
  <si>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</si>
  <si>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</si>
  <si>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</si>
  <si>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</si>
  <si>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</si>
  <si>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</si>
  <si>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</si>
  <si>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</si>
  <si>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</si>
  <si>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</si>
  <si>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</si>
  <si>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</si>
  <si>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</si>
  <si>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</si>
  <si>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</si>
  <si>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</si>
  <si>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</si>
  <si>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</si>
  <si>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</si>
  <si>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</si>
  <si>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</si>
  <si>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</si>
  <si>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</si>
  <si>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</si>
  <si>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</si>
  <si>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</si>
  <si>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</si>
  <si>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</si>
  <si>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</si>
  <si>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</si>
  <si>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</si>
  <si>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</si>
  <si>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</si>
  <si>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</si>
  <si>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</si>
  <si>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</si>
  <si>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</si>
  <si>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</si>
  <si>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</si>
  <si>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</si>
  <si>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</si>
  <si>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</si>
  <si>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</si>
  <si>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</si>
  <si>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</si>
  <si>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</si>
  <si>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</si>
  <si>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</si>
  <si>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</si>
  <si>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</si>
  <si>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</si>
  <si>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</si>
  <si>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</si>
  <si>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</si>
  <si>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</si>
  <si>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</si>
  <si>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</si>
  <si>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</si>
  <si>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</si>
  <si>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</si>
  <si>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</si>
  <si>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</si>
  <si>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</si>
  <si>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</si>
  <si>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</si>
  <si>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</si>
  <si>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</si>
  <si>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</si>
  <si>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</si>
  <si>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</si>
  <si>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</si>
  <si>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</si>
  <si>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</si>
  <si>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</si>
  <si>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</si>
  <si>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</si>
  <si>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</si>
  <si>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</si>
  <si>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</si>
  <si>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</si>
  <si>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</si>
  <si>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</si>
  <si>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</si>
  <si>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</si>
  <si>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</si>
  <si>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</si>
  <si>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</si>
  <si>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</si>
  <si>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</si>
  <si>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</si>
  <si>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</si>
  <si>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</si>
  <si>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</si>
  <si>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</si>
  <si>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</si>
  <si>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</si>
  <si>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</si>
  <si>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</si>
  <si>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</si>
  <si>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</si>
  <si>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</si>
  <si>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</si>
  <si>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</si>
  <si>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</si>
  <si>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</si>
  <si>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</si>
  <si>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</si>
  <si>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</si>
  <si>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</si>
  <si>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</si>
  <si>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</si>
  <si>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</si>
  <si>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</si>
  <si>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</si>
  <si>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</si>
  <si>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</si>
  <si>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</si>
  <si>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</si>
  <si>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</si>
  <si>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</si>
  <si>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</si>
  <si>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</si>
  <si>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</si>
  <si>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</si>
  <si>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</si>
  <si>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</si>
  <si>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</si>
  <si>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</si>
  <si>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</si>
  <si>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</si>
  <si>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</si>
  <si>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</si>
  <si>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</si>
  <si>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</si>
  <si>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</si>
  <si>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</si>
  <si>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</si>
  <si>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</si>
  <si>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</si>
  <si>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</si>
  <si>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</si>
  <si>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</si>
  <si>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</si>
  <si>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</si>
  <si>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</si>
  <si>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</si>
  <si>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</si>
  <si>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</si>
  <si>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</si>
  <si>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</si>
  <si>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</si>
  <si>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</si>
  <si>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</si>
  <si>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</si>
  <si>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</si>
  <si>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</si>
  <si>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</si>
  <si>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</si>
  <si>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</si>
  <si>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</si>
  <si>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</si>
  <si>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</si>
  <si>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</si>
  <si>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</si>
  <si>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</si>
  <si>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</si>
  <si>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</si>
  <si>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</si>
  <si>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</si>
  <si>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</si>
  <si>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</si>
  <si>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</si>
  <si>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</si>
  <si>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</si>
  <si>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</si>
  <si>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</si>
  <si>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</si>
  <si>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</si>
  <si>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</si>
  <si>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</si>
  <si>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</si>
  <si>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</si>
  <si>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</si>
  <si>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</si>
  <si>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</si>
  <si>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</si>
  <si>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</si>
  <si>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</si>
  <si>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</si>
  <si>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</si>
  <si>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</si>
  <si>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</si>
  <si>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</si>
  <si>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</si>
  <si>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</si>
  <si>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</si>
  <si>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</si>
  <si>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</si>
  <si>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</si>
  <si>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</si>
  <si>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</si>
  <si>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</si>
  <si>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</si>
  <si>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</si>
  <si>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</si>
  <si>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</si>
  <si>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</si>
  <si>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</si>
  <si>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</si>
  <si>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</si>
  <si>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</si>
  <si>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</si>
  <si>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</si>
  <si>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</si>
  <si>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</si>
  <si>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</si>
  <si>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</si>
  <si>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</si>
  <si>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</si>
  <si>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</si>
  <si>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</si>
  <si>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</si>
  <si>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</si>
  <si>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</si>
  <si>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</si>
  <si>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</si>
  <si>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</si>
  <si>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</si>
  <si>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</si>
  <si>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</si>
  <si>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</si>
  <si>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</si>
  <si>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</si>
  <si>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</si>
  <si>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</si>
  <si>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</si>
  <si>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</si>
  <si>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</si>
  <si>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</si>
  <si>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</si>
  <si>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</si>
  <si>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</si>
  <si>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</si>
  <si>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</si>
  <si>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</si>
  <si>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</si>
  <si>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</si>
  <si>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</si>
  <si>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</si>
  <si>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</si>
  <si>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</si>
  <si>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</si>
  <si>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</si>
  <si>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</si>
  <si>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</si>
  <si>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</si>
  <si>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</si>
  <si>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</si>
  <si>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</si>
  <si>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</si>
  <si>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</si>
  <si>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</si>
  <si>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</si>
  <si>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</si>
  <si>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</si>
  <si>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</si>
  <si>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</si>
  <si>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</si>
  <si>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</si>
  <si>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</si>
  <si>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</si>
  <si>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</si>
  <si>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</si>
  <si>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</si>
  <si>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</si>
  <si>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</si>
  <si>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</si>
  <si>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</si>
  <si>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</si>
  <si>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</si>
  <si>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</si>
  <si>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</si>
  <si>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</si>
  <si>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</si>
  <si>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</si>
  <si>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</si>
  <si>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</si>
  <si>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</si>
  <si>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</si>
  <si>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</si>
  <si>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</si>
  <si>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</si>
  <si>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</si>
  <si>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</si>
  <si>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</si>
  <si>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</si>
  <si>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</si>
  <si>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</si>
  <si>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</si>
  <si>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</si>
  <si>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</si>
  <si>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</si>
  <si>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</si>
  <si>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</si>
  <si>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</si>
  <si>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</si>
  <si>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</si>
  <si>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</si>
  <si>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</si>
  <si>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</si>
  <si>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</si>
  <si>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</si>
  <si>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</si>
  <si>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</si>
  <si>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</si>
  <si>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</si>
  <si>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</si>
  <si>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</si>
  <si>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</si>
  <si>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</si>
  <si>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</si>
  <si>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</si>
  <si>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</si>
  <si>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</si>
  <si>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</si>
  <si>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</si>
  <si>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</si>
  <si>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</si>
  <si>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</si>
  <si>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</si>
  <si>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</si>
  <si>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</si>
  <si>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</si>
  <si>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</si>
  <si>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</si>
  <si>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</si>
  <si>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</si>
  <si>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</si>
  <si>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</si>
  <si>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</si>
  <si>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</si>
  <si>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</si>
  <si>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</si>
  <si>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</si>
  <si>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</si>
  <si>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</si>
  <si>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</si>
  <si>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</si>
  <si>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</si>
  <si>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</si>
  <si>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</si>
  <si>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</si>
  <si>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</si>
  <si>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</si>
  <si>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</si>
  <si>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</si>
  <si>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</si>
  <si>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</si>
  <si>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</si>
  <si>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</si>
  <si>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</si>
  <si>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</si>
  <si>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</si>
  <si>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</si>
  <si>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</si>
  <si>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</si>
  <si>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</si>
  <si>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</si>
  <si>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</si>
  <si>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</si>
  <si>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</si>
  <si>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</si>
  <si>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</si>
  <si>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</si>
  <si>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</si>
  <si>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</si>
  <si>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</si>
  <si>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</si>
  <si>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</si>
  <si>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</si>
  <si>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</si>
  <si>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</si>
  <si>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</si>
  <si>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</si>
  <si>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</si>
  <si>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</si>
  <si>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</si>
  <si>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</si>
  <si>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</si>
  <si>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</si>
  <si>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</si>
  <si>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</si>
  <si>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</si>
  <si>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</si>
  <si>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</si>
  <si>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</si>
  <si>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</si>
  <si>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</si>
  <si>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</si>
  <si>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</si>
  <si>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</si>
  <si>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</si>
  <si>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</si>
  <si>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</si>
  <si>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</si>
  <si>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</si>
  <si>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</si>
  <si>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</si>
  <si>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</si>
  <si>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</si>
  <si>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</si>
  <si>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</si>
  <si>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</si>
  <si>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</si>
  <si>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</si>
  <si>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</si>
  <si>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</si>
  <si>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</si>
  <si>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</si>
  <si>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</si>
  <si>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</si>
  <si>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</si>
  <si>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</si>
  <si>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</si>
  <si>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</si>
  <si>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</si>
  <si>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</si>
  <si>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</si>
  <si>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</si>
  <si>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</si>
  <si>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</si>
  <si>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</si>
  <si>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</si>
  <si>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</si>
  <si>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</si>
  <si>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</si>
  <si>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</si>
  <si>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</si>
  <si>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</si>
  <si>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</si>
  <si>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</si>
  <si>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</si>
  <si>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</si>
  <si>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</si>
  <si>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</si>
  <si>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</si>
  <si>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</si>
  <si>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</si>
  <si>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</si>
  <si>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</si>
  <si>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</si>
  <si>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</si>
  <si>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</si>
  <si>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</si>
  <si>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</si>
  <si>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</si>
  <si>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</si>
  <si>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</si>
  <si>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</si>
  <si>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</si>
  <si>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</si>
  <si>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</si>
  <si>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</si>
  <si>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</si>
  <si>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</si>
  <si>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</si>
  <si>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</si>
  <si>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</si>
  <si>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</si>
  <si>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</si>
  <si>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</si>
  <si>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</si>
  <si>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</si>
  <si>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</si>
  <si>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</si>
  <si>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</si>
  <si>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</si>
  <si>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</si>
  <si>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</si>
  <si>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</si>
  <si>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</si>
  <si>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</si>
  <si>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</si>
  <si>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</si>
  <si>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</si>
  <si>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</si>
  <si>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</si>
  <si>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</si>
  <si>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</si>
  <si>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</si>
  <si>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</si>
  <si>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</si>
  <si>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</si>
  <si>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</si>
  <si>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</si>
  <si>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</si>
  <si>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</si>
  <si>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</si>
  <si>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</si>
  <si>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</si>
  <si>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</si>
  <si>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</si>
  <si>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</si>
  <si>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</si>
  <si>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</si>
  <si>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</si>
  <si>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</si>
  <si>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</si>
  <si>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</si>
  <si>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</si>
  <si>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</si>
  <si>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</si>
  <si>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</si>
  <si>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</si>
  <si>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</si>
  <si>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</si>
  <si>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</si>
  <si>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</si>
  <si>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</si>
  <si>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</si>
  <si>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</si>
  <si>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</si>
  <si>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</si>
  <si>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</si>
  <si>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</si>
  <si>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</si>
  <si>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</si>
  <si>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</si>
  <si>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</si>
  <si>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</si>
  <si>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</si>
  <si>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</si>
  <si>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</si>
  <si>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</si>
  <si>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</si>
  <si>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</si>
  <si>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</si>
  <si>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</si>
  <si>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</si>
  <si>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</si>
  <si>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</si>
  <si>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</si>
  <si>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</si>
  <si>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</si>
  <si>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</si>
  <si>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</si>
  <si>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</si>
  <si>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</si>
  <si>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</si>
  <si>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</si>
  <si>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</si>
  <si>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</si>
  <si>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</si>
  <si>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</si>
  <si>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</si>
  <si>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</si>
  <si>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</si>
  <si>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</si>
  <si>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</si>
  <si>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</si>
  <si>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</si>
  <si>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</si>
  <si>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</si>
  <si>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</si>
  <si>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</si>
  <si>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</si>
  <si>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</si>
  <si>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</si>
  <si>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</si>
  <si>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</si>
  <si>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</si>
  <si>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</si>
  <si>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</si>
  <si>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</si>
  <si>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</si>
  <si>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</si>
  <si>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</si>
  <si>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</si>
  <si>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</si>
  <si>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</si>
  <si>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</si>
  <si>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</si>
  <si>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</si>
  <si>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</si>
  <si>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</si>
  <si>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</si>
  <si>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</si>
  <si>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</si>
  <si>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</si>
  <si>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</si>
  <si>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</si>
  <si>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</si>
  <si>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</si>
  <si>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</si>
  <si>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</si>
  <si>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</si>
  <si>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</si>
  <si>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</si>
  <si>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</si>
  <si>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</si>
  <si>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</si>
  <si>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</si>
  <si>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</si>
  <si>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</si>
  <si>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</si>
  <si>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</si>
  <si>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</si>
  <si>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</si>
  <si>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</si>
  <si>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</si>
  <si>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</si>
  <si>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</si>
  <si>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</si>
  <si>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</si>
  <si>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</si>
  <si>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</si>
  <si>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</si>
  <si>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</si>
  <si>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</si>
  <si>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</si>
  <si>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</si>
  <si>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</si>
  <si>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</si>
  <si>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</si>
  <si>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</si>
  <si>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</si>
  <si>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</si>
  <si>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</si>
  <si>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</si>
  <si>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</si>
  <si>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</si>
  <si>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</si>
  <si>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</si>
  <si>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</si>
  <si>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</si>
  <si>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</si>
  <si>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</si>
  <si>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</si>
  <si>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</si>
  <si>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</si>
  <si>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</si>
  <si>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</si>
  <si>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</si>
  <si>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</si>
  <si>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</si>
  <si>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</si>
  <si>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</si>
  <si>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</si>
  <si>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</si>
  <si>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</si>
  <si>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</si>
  <si>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</si>
  <si>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</si>
  <si>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</si>
  <si>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</si>
  <si>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</si>
  <si>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</si>
  <si>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</si>
  <si>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</si>
  <si>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</si>
  <si>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</si>
  <si>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</si>
  <si>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</si>
  <si>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</si>
  <si>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</si>
  <si>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</si>
  <si>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</si>
  <si>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</si>
  <si>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</si>
  <si>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</si>
  <si>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</si>
  <si>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</si>
  <si>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</si>
  <si>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</si>
  <si>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</si>
  <si>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</si>
  <si>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</si>
  <si>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</si>
  <si>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</si>
  <si>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</si>
  <si>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</si>
  <si>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</si>
  <si>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</si>
  <si>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</si>
  <si>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</si>
  <si>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</si>
  <si>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</si>
  <si>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</si>
  <si>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</si>
  <si>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</si>
  <si>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</si>
  <si>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</si>
  <si>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</si>
  <si>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</si>
  <si>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</si>
  <si>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</si>
  <si>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</si>
  <si>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</si>
  <si>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</si>
  <si>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</si>
  <si>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</si>
  <si>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</si>
  <si>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</si>
  <si>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</si>
  <si>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</si>
  <si>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</si>
  <si>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</si>
  <si>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</si>
  <si>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</si>
  <si>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</si>
  <si>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</si>
  <si>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</si>
  <si>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</si>
  <si>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</si>
  <si>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</si>
  <si>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</si>
  <si>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</si>
  <si>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</si>
  <si>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</si>
  <si>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</si>
  <si>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</si>
  <si>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</si>
  <si>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</si>
  <si>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</si>
  <si>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</si>
  <si>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</si>
  <si>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</si>
  <si>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</si>
  <si>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</si>
  <si>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</si>
  <si>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</si>
  <si>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</si>
  <si>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</si>
  <si>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</si>
  <si>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</si>
  <si>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</si>
  <si>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</si>
  <si>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</si>
  <si>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</si>
  <si>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</si>
  <si>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</si>
  <si>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</si>
  <si>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</si>
  <si>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</si>
  <si>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</si>
  <si>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</si>
  <si>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</si>
  <si>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</si>
  <si>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</si>
  <si>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</si>
  <si>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</si>
  <si>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</si>
  <si>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</si>
  <si>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</si>
  <si>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</si>
  <si>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</si>
  <si>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</si>
  <si>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</si>
  <si>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</si>
  <si>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</si>
  <si>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</si>
  <si>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</si>
  <si>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</si>
  <si>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</si>
  <si>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</si>
  <si>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</si>
  <si>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</si>
  <si>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</si>
  <si>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</si>
  <si>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</si>
  <si>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</si>
  <si>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</si>
  <si>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</si>
  <si>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</si>
  <si>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</si>
  <si>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</si>
  <si>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</si>
  <si>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</si>
  <si>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</si>
  <si>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</si>
  <si>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</si>
  <si>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</si>
  <si>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</si>
  <si>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</si>
  <si>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</si>
  <si>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</si>
  <si>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</si>
  <si>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</si>
  <si>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</si>
  <si>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</si>
  <si>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</si>
  <si>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</si>
  <si>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</si>
  <si>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</si>
  <si>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</si>
  <si>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</si>
  <si>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</si>
  <si>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</si>
  <si>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</si>
  <si>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</si>
  <si>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</si>
  <si>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</si>
  <si>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</si>
  <si>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</si>
  <si>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</si>
  <si>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</si>
  <si>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</si>
  <si>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</si>
  <si>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</si>
  <si>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</si>
  <si>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</si>
  <si>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</si>
  <si>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</si>
  <si>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</si>
  <si>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</si>
  <si>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</si>
  <si>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</si>
  <si>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</si>
  <si>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</si>
  <si>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</si>
  <si>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</si>
  <si>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</si>
  <si>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</si>
  <si>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</si>
  <si>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</si>
  <si>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</si>
  <si>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</si>
  <si>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</si>
  <si>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</si>
  <si>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</si>
  <si>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</si>
  <si>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</si>
  <si>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</si>
  <si>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</si>
  <si>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</si>
  <si>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</si>
  <si>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</si>
  <si>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</si>
  <si>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</si>
  <si>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</si>
  <si>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</si>
  <si>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</si>
  <si>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</si>
  <si>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</si>
  <si>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</si>
  <si>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</si>
  <si>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</si>
  <si>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</si>
  <si>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</si>
  <si>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</si>
  <si>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</si>
  <si>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</si>
  <si>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</si>
  <si>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</si>
  <si>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</si>
  <si>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</si>
  <si>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</si>
  <si>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</si>
  <si>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</si>
  <si>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</si>
  <si>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</si>
  <si>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</si>
  <si>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</si>
  <si>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</si>
  <si>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</si>
  <si>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</si>
  <si>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</si>
  <si>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</si>
  <si>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</si>
  <si>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</si>
  <si>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</si>
  <si>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</si>
  <si>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</si>
  <si>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</si>
  <si>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</si>
  <si>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</si>
  <si>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</si>
  <si>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</si>
  <si>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</si>
  <si>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</si>
  <si>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</si>
  <si>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</si>
  <si>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</si>
  <si>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</si>
  <si>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</si>
  <si>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</si>
  <si>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</si>
  <si>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</si>
  <si>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</si>
  <si>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</si>
  <si>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</si>
  <si>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</si>
  <si>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</si>
  <si>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</si>
  <si>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</si>
  <si>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</si>
  <si>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</si>
  <si>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</si>
  <si>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</si>
  <si>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</si>
  <si>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</si>
  <si>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</si>
  <si>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</si>
  <si>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</si>
  <si>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</si>
  <si>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</si>
  <si>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</si>
  <si>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</si>
  <si>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</si>
  <si>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</si>
  <si>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</si>
  <si>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</si>
  <si>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</si>
  <si>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</si>
  <si>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</si>
  <si>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</si>
  <si>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</si>
  <si>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</si>
  <si>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</si>
  <si>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</si>
  <si>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</si>
  <si>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</si>
  <si>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</si>
  <si>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</si>
  <si>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</si>
  <si>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</si>
  <si>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</si>
  <si>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</si>
  <si>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</si>
  <si>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</si>
  <si>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</si>
  <si>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</si>
  <si>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</si>
  <si>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</si>
  <si>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</si>
  <si>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</si>
  <si>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</si>
  <si>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</si>
  <si>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</si>
  <si>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</si>
  <si>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</si>
  <si>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</si>
  <si>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</si>
  <si>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</si>
  <si>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</si>
  <si>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</si>
  <si>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</si>
  <si>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</si>
  <si>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</si>
  <si>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</si>
  <si>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</si>
  <si>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</si>
  <si>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</si>
  <si>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</si>
  <si>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</si>
  <si>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</si>
  <si>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</si>
  <si>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</si>
  <si>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</si>
  <si>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</si>
  <si>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</si>
  <si>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</si>
  <si>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</si>
  <si>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</si>
  <si>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</si>
  <si>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</si>
  <si>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</si>
  <si>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</si>
  <si>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</si>
  <si>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</si>
  <si>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</si>
  <si>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</si>
  <si>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</si>
  <si>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</si>
  <si>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</si>
  <si>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</si>
  <si>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</si>
  <si>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</si>
  <si>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</si>
  <si>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</si>
  <si>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</si>
  <si>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</si>
  <si>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</si>
  <si>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</si>
  <si>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</si>
  <si>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</si>
  <si>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</si>
  <si>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</si>
  <si>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</si>
  <si>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</si>
  <si>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</si>
  <si>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</si>
  <si>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</si>
  <si>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</si>
  <si>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</si>
  <si>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</si>
  <si>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</si>
  <si>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</si>
  <si>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</si>
  <si>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</si>
  <si>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</si>
  <si>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</si>
  <si>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</si>
  <si>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</si>
  <si>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</si>
  <si>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</si>
  <si>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</si>
  <si>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</si>
  <si>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</si>
  <si>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</si>
  <si>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</si>
  <si>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</si>
  <si>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</si>
  <si>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</si>
  <si>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</si>
  <si>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</si>
  <si>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</si>
  <si>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</si>
  <si>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</si>
  <si>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</si>
  <si>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</si>
  <si>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</si>
  <si>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</si>
  <si>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</si>
  <si>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</si>
  <si>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</si>
  <si>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</si>
  <si>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</si>
  <si>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</si>
  <si>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</si>
  <si>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</si>
  <si>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</si>
  <si>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</si>
  <si>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</si>
  <si>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</si>
  <si>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</si>
  <si>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</si>
  <si>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</si>
  <si>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</si>
  <si>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</si>
  <si>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</si>
  <si>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</si>
  <si>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</si>
  <si>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</si>
  <si>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</si>
  <si>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</si>
  <si>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</si>
  <si>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</si>
  <si>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</si>
  <si>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</si>
  <si>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</si>
  <si>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</si>
  <si>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</si>
  <si>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</si>
  <si>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</si>
  <si>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</si>
  <si>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</si>
  <si>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</si>
  <si>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</si>
  <si>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</si>
  <si>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</si>
  <si>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</si>
  <si>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</si>
  <si>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</si>
  <si>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</si>
  <si>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</si>
  <si>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</si>
  <si>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</si>
  <si>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</si>
  <si>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</si>
  <si>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</si>
  <si>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</si>
  <si>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</si>
  <si>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</si>
  <si>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</si>
  <si>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</si>
  <si>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</si>
  <si>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</si>
  <si>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</si>
  <si>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</si>
  <si>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</si>
  <si>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</si>
  <si>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</si>
  <si>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</si>
  <si>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</si>
  <si>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</si>
  <si>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</si>
  <si>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</si>
  <si>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</si>
  <si>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</si>
  <si>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</si>
  <si>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</si>
  <si>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</si>
  <si>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</si>
  <si>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</si>
  <si>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</si>
  <si>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</si>
  <si>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</si>
  <si>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</si>
  <si>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</si>
  <si>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</si>
  <si>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</si>
  <si>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</si>
  <si>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</si>
  <si>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</si>
  <si>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</si>
  <si>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</si>
  <si>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</si>
  <si>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</si>
  <si>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</si>
  <si>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</si>
  <si>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</si>
  <si>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</si>
  <si>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</si>
  <si>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</si>
  <si>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</si>
  <si>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</si>
  <si>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</si>
  <si>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</si>
  <si>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</si>
  <si>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</si>
  <si>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</si>
  <si>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</si>
  <si>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</si>
  <si>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</si>
  <si>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</si>
  <si>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</si>
  <si>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</si>
  <si>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</si>
  <si>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</si>
  <si>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</si>
  <si>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</si>
  <si>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</si>
  <si>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</si>
  <si>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</si>
  <si>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</si>
  <si>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</si>
  <si>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</si>
  <si>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</si>
  <si>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</si>
  <si>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</si>
  <si>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</si>
  <si>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</si>
  <si>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</si>
  <si>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</si>
  <si>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</si>
  <si>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</si>
  <si>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</si>
  <si>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</si>
  <si>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</si>
  <si>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</si>
  <si>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</si>
  <si>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</si>
  <si>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</si>
  <si>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</si>
  <si>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</si>
  <si>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</si>
  <si>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</si>
  <si>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</si>
  <si>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</si>
  <si>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</si>
  <si>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</si>
  <si>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</si>
  <si>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</si>
  <si>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</si>
  <si>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</si>
  <si>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</si>
  <si>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</si>
  <si>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</si>
  <si>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</si>
  <si>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</si>
  <si>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</si>
  <si>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</si>
  <si>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</si>
  <si>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</si>
  <si>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</si>
  <si>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</si>
  <si>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</si>
  <si>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</si>
  <si>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</si>
  <si>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</si>
  <si>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</si>
  <si>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</si>
  <si>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</si>
  <si>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</si>
  <si>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</si>
  <si>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</si>
  <si>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</si>
  <si>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</si>
  <si>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</si>
  <si>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</si>
  <si>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</si>
  <si>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</si>
  <si>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</si>
  <si>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</si>
  <si>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</si>
  <si>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</si>
  <si>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</si>
  <si>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</si>
  <si>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</si>
  <si>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</si>
  <si>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</si>
  <si>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</si>
  <si>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</si>
  <si>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</si>
  <si>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</si>
  <si>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</si>
  <si>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</si>
  <si>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</si>
  <si>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</si>
  <si>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</si>
  <si>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</si>
  <si>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</si>
  <si>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</si>
  <si>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</si>
  <si>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</si>
  <si>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</si>
  <si>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</si>
  <si>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</si>
  <si>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</si>
  <si>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</si>
  <si>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</si>
  <si>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</si>
  <si>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</si>
  <si>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</si>
  <si>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</si>
  <si>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</si>
  <si>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</si>
  <si>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</si>
  <si>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</si>
  <si>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</si>
  <si>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</si>
  <si>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</si>
  <si>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</si>
  <si>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</si>
  <si>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</si>
  <si>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</si>
  <si>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</si>
  <si>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</si>
  <si>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</si>
  <si>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</si>
  <si>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</si>
  <si>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</si>
  <si>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</si>
  <si>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</si>
  <si>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</si>
  <si>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</si>
  <si>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</si>
  <si>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</si>
  <si>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</si>
  <si>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</si>
  <si>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</si>
  <si>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</si>
  <si>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</si>
  <si>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</si>
  <si>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</si>
  <si>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</si>
  <si>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</si>
  <si>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</si>
  <si>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</si>
  <si>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</si>
  <si>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</si>
  <si>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</si>
  <si>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</si>
  <si>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</si>
  <si>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</si>
  <si>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</si>
  <si>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</si>
  <si>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</si>
  <si>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</si>
  <si>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</si>
  <si>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</si>
  <si>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</si>
  <si>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</si>
  <si>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</si>
  <si>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</si>
  <si>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</si>
  <si>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</si>
  <si>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</si>
  <si>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</si>
  <si>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</si>
  <si>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</si>
  <si>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</si>
  <si>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</si>
  <si>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</si>
  <si>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</si>
  <si>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</si>
  <si>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</si>
  <si>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</si>
  <si>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</si>
  <si>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</si>
  <si>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</si>
  <si>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</si>
  <si>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</si>
  <si>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</si>
  <si>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</si>
  <si>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</si>
  <si>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</si>
  <si>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</si>
  <si>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</si>
  <si>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</si>
  <si>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</si>
  <si>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</si>
  <si>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</si>
  <si>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</si>
  <si>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</si>
  <si>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</si>
  <si>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</si>
  <si>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</si>
  <si>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</si>
  <si>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</si>
  <si>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</si>
  <si>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</si>
  <si>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</si>
  <si>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</si>
  <si>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</si>
  <si>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</si>
  <si>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</si>
  <si>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</si>
  <si>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</si>
  <si>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</si>
  <si>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</si>
  <si>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</si>
  <si>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</si>
  <si>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</si>
  <si>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</si>
  <si>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</si>
  <si>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</si>
  <si>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</si>
  <si>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</si>
  <si>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</si>
  <si>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</si>
  <si>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</si>
  <si>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</si>
  <si>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</si>
  <si>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</si>
  <si>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</si>
  <si>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</si>
  <si>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</si>
  <si>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</si>
  <si>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</si>
  <si>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</si>
  <si>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</si>
  <si>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</si>
  <si>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</si>
  <si>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</si>
  <si>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</si>
  <si>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</si>
  <si>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</si>
  <si>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</si>
  <si>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</si>
  <si>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</si>
  <si>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</si>
  <si>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</si>
  <si>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</si>
  <si>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</si>
  <si>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</si>
  <si>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</si>
  <si>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</si>
  <si>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</si>
  <si>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</si>
  <si>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</si>
  <si>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</si>
  <si>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</si>
  <si>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</si>
  <si>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</si>
  <si>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</si>
  <si>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</si>
  <si>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</si>
  <si>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</si>
  <si>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</si>
  <si>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</si>
  <si>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</si>
  <si>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</si>
  <si>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</si>
  <si>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</si>
  <si>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</si>
  <si>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</si>
  <si>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</si>
  <si>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</si>
  <si>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</si>
  <si>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</si>
  <si>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</si>
  <si>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</si>
  <si>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</si>
  <si>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</si>
  <si>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</si>
  <si>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</si>
  <si>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</si>
  <si>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</si>
  <si>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</si>
  <si>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</si>
  <si>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</si>
  <si>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</si>
  <si>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</si>
  <si>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</si>
  <si>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</si>
  <si>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</si>
  <si>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</si>
  <si>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</si>
  <si>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</si>
  <si>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</si>
  <si>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</si>
  <si>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</si>
  <si>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</si>
  <si>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</si>
  <si>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</si>
  <si>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</si>
  <si>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</si>
  <si>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</si>
  <si>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</si>
  <si>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</si>
  <si>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</si>
  <si>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</si>
  <si>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</si>
  <si>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</si>
  <si>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</si>
  <si>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</si>
  <si>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</si>
  <si>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</si>
  <si>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</si>
  <si>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</si>
  <si>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</si>
  <si>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</si>
  <si>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</si>
  <si>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</si>
  <si>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</si>
  <si>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</si>
  <si>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</si>
  <si>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</si>
  <si>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</si>
  <si>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</si>
  <si>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</si>
  <si>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</si>
  <si>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</si>
  <si>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</si>
  <si>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</si>
  <si>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</si>
  <si>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</si>
  <si>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</si>
  <si>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</si>
  <si>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</si>
  <si>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</si>
  <si>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</si>
  <si>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</si>
  <si>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</si>
  <si>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</si>
  <si>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</si>
  <si>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</si>
  <si>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</si>
  <si>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</si>
  <si>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</si>
  <si>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</si>
  <si>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</si>
  <si>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</si>
  <si>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</si>
  <si>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</si>
  <si>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</si>
  <si>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</si>
  <si>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</si>
  <si>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</si>
  <si>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</si>
  <si>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</si>
  <si>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</si>
  <si>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</si>
  <si>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</si>
  <si>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</si>
  <si>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</si>
  <si>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</si>
  <si>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</si>
  <si>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</si>
  <si>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</si>
  <si>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</si>
  <si>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</si>
  <si>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</si>
  <si>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</si>
  <si>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</si>
  <si>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</si>
  <si>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</si>
  <si>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</si>
  <si>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</si>
  <si>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</si>
  <si>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</si>
  <si>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</si>
  <si>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</si>
  <si>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</si>
  <si>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</si>
  <si>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</si>
  <si>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</si>
  <si>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</si>
  <si>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</si>
  <si>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</si>
  <si>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</si>
  <si>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</si>
  <si>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</si>
  <si>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</si>
  <si>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</si>
  <si>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</si>
  <si>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</si>
  <si>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</si>
  <si>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</si>
  <si>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</si>
  <si>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</si>
  <si>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</si>
  <si>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</si>
  <si>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</si>
  <si>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</si>
  <si>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</si>
  <si>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</si>
  <si>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</si>
  <si>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</si>
  <si>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</si>
  <si>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</si>
  <si>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</si>
  <si>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</si>
  <si>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</si>
  <si>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</si>
  <si>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</si>
  <si>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</si>
  <si>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</si>
  <si>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</si>
  <si>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</si>
  <si>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</si>
  <si>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</si>
  <si>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</si>
  <si>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</si>
  <si>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</si>
  <si>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</si>
  <si>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</si>
  <si>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</si>
  <si>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</si>
  <si>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</si>
  <si>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</si>
  <si>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</si>
  <si>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</si>
  <si>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</si>
  <si>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</si>
  <si>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</si>
  <si>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</si>
  <si>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</si>
  <si>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</si>
  <si>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</si>
  <si>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</si>
  <si>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</si>
  <si>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</si>
  <si>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</si>
  <si>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</si>
  <si>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</si>
  <si>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</si>
  <si>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</si>
  <si>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</si>
  <si>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</si>
  <si>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</si>
  <si>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</si>
  <si>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</si>
  <si>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</si>
  <si>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</si>
  <si>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</si>
  <si>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</si>
  <si>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</si>
  <si>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</si>
  <si>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</si>
  <si>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</si>
  <si>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</si>
  <si>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</si>
  <si>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</si>
  <si>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</si>
  <si>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</si>
  <si>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</si>
  <si>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</si>
  <si>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</si>
  <si>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</si>
  <si>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</si>
  <si>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</si>
  <si>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</si>
  <si>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</si>
  <si>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</si>
  <si>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</si>
  <si>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</si>
  <si>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</si>
  <si>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</si>
  <si>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</si>
  <si>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</si>
  <si>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</si>
  <si>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</si>
  <si>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</si>
  <si>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</si>
  <si>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</si>
  <si>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</si>
  <si>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</si>
  <si>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</si>
  <si>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</si>
  <si>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</si>
  <si>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</si>
  <si>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</si>
  <si>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</si>
  <si>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</si>
  <si>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</si>
  <si>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</si>
  <si>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</si>
  <si>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</si>
  <si>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</si>
  <si>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</si>
  <si>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</si>
  <si>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</si>
  <si>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</si>
  <si>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</si>
  <si>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</si>
  <si>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</si>
  <si>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</si>
  <si>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</si>
  <si>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</si>
  <si>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</si>
  <si>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</si>
  <si>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</si>
  <si>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</si>
  <si>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</si>
  <si>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</si>
  <si>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</si>
  <si>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</si>
  <si>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</si>
  <si>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</si>
  <si>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</si>
  <si>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</si>
  <si>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</si>
  <si>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</si>
  <si>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</si>
  <si>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</si>
  <si>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</si>
  <si>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</si>
  <si>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</si>
  <si>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</si>
  <si>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</si>
  <si>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</si>
  <si>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</si>
  <si>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</si>
  <si>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</si>
  <si>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</si>
  <si>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</si>
  <si>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</si>
  <si>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</si>
  <si>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</si>
  <si>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</si>
  <si>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</si>
  <si>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</si>
  <si>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</si>
  <si>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</si>
  <si>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</si>
  <si>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</si>
  <si>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</si>
  <si>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</si>
  <si>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</si>
  <si>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</si>
  <si>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</si>
  <si>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</si>
  <si>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</si>
  <si>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</si>
  <si>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</si>
  <si>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</si>
  <si>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</si>
  <si>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</si>
  <si>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</si>
  <si>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</si>
  <si>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</si>
  <si>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</si>
  <si>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</si>
  <si>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</si>
  <si>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</si>
  <si>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</si>
  <si>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</si>
  <si>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</si>
  <si>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</si>
  <si>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</si>
  <si>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</si>
  <si>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</si>
  <si>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</si>
  <si>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</si>
  <si>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</si>
  <si>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</si>
  <si>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</si>
  <si>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</si>
  <si>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</si>
  <si>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</si>
  <si>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</si>
  <si>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</si>
  <si>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</si>
  <si>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</si>
  <si>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</si>
  <si>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</si>
  <si>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</si>
  <si>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</si>
  <si>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</si>
  <si>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</si>
  <si>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</si>
  <si>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</si>
  <si>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</si>
  <si>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</si>
  <si>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</si>
  <si>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</si>
  <si>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</si>
  <si>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</si>
  <si>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</si>
  <si>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</si>
  <si>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</si>
  <si>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</si>
  <si>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</si>
  <si>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</si>
  <si>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</si>
  <si>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</si>
  <si>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</si>
  <si>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</si>
  <si>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</si>
  <si>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</si>
  <si>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</si>
  <si>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</si>
  <si>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</si>
  <si>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</si>
  <si>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</si>
  <si>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</si>
  <si>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</si>
  <si>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</si>
  <si>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</si>
  <si>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</si>
  <si>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</si>
  <si>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</si>
  <si>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</si>
  <si>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</si>
  <si>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</si>
  <si>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</si>
  <si>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</si>
  <si>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</si>
  <si>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</si>
  <si>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</si>
  <si>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</si>
  <si>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</si>
  <si>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</si>
  <si>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</si>
  <si>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</si>
  <si>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</si>
  <si>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</si>
  <si>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</si>
  <si>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</si>
  <si>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</si>
  <si>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</si>
  <si>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</si>
  <si>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</si>
  <si>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</si>
  <si>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</si>
  <si>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</si>
  <si>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</si>
  <si>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</si>
  <si>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</si>
  <si>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</si>
  <si>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</si>
  <si>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</si>
  <si>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</si>
  <si>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</si>
  <si>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</si>
  <si>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</si>
  <si>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</si>
  <si>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</si>
  <si>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</si>
  <si>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</si>
  <si>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</si>
  <si>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</si>
  <si>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</si>
  <si>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</si>
  <si>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</si>
  <si>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</si>
  <si>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</si>
  <si>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</si>
  <si>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</si>
  <si>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</si>
  <si>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</si>
  <si>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</si>
  <si>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</si>
  <si>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</si>
  <si>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</si>
  <si>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</si>
  <si>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</si>
  <si>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</si>
  <si>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</si>
  <si>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</si>
  <si>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</si>
  <si>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</si>
  <si>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</si>
  <si>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</si>
  <si>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</si>
  <si>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</si>
  <si>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</si>
  <si>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</si>
  <si>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</si>
  <si>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</si>
  <si>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</si>
  <si>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</si>
  <si>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</si>
  <si>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</si>
  <si>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</si>
  <si>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</si>
  <si>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</si>
  <si>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</si>
  <si>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</si>
  <si>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</si>
  <si>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</si>
  <si>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</si>
  <si>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</si>
  <si>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</si>
  <si>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</si>
  <si>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</si>
  <si>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</si>
  <si>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</si>
  <si>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</si>
  <si>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</si>
  <si>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</si>
  <si>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</si>
  <si>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</si>
  <si>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</si>
  <si>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</si>
  <si>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</si>
  <si>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</si>
  <si>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</si>
  <si>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</si>
  <si>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</si>
  <si>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</si>
  <si>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</si>
  <si>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</si>
  <si>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</si>
  <si>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</si>
  <si>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</si>
  <si>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</si>
  <si>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</si>
  <si>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</si>
  <si>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</si>
  <si>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</si>
  <si>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</si>
  <si>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</si>
  <si>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</si>
  <si>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</si>
  <si>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</si>
  <si>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</si>
  <si>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</si>
  <si>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</si>
  <si>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</si>
  <si>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</si>
  <si>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</si>
  <si>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</si>
  <si>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</si>
  <si>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</si>
  <si>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</si>
  <si>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</si>
  <si>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</si>
  <si>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</si>
  <si>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</si>
  <si>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</si>
  <si>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</si>
  <si>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</si>
  <si>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</si>
  <si>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</si>
  <si>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</si>
  <si>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</si>
  <si>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</si>
  <si>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</si>
  <si>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</si>
  <si>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</si>
  <si>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</si>
  <si>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</si>
  <si>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</si>
  <si>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</si>
  <si>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</si>
  <si>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</si>
  <si>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</si>
  <si>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</si>
  <si>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</si>
  <si>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</si>
  <si>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</si>
  <si>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</si>
  <si>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</si>
  <si>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</si>
  <si>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</si>
  <si>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</si>
  <si>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</si>
  <si>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</si>
  <si>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</si>
  <si>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</si>
  <si>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</si>
  <si>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</si>
  <si>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</si>
  <si>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</si>
  <si>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</si>
  <si>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</si>
  <si>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</si>
  <si>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</si>
  <si>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</si>
  <si>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</si>
  <si>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</si>
  <si>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</si>
  <si>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</si>
  <si>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</si>
  <si>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</si>
  <si>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</si>
  <si>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</si>
  <si>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</si>
  <si>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</si>
  <si>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</si>
  <si>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</si>
  <si>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</si>
  <si>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</si>
  <si>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</si>
  <si>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</si>
  <si>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</si>
  <si>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</si>
  <si>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</si>
  <si>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</si>
  <si>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</si>
  <si>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</si>
  <si>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</si>
  <si>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</si>
  <si>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</si>
  <si>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</si>
  <si>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</si>
  <si>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</si>
  <si>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</si>
  <si>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</si>
  <si>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</si>
  <si>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</si>
  <si>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</si>
  <si>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</si>
  <si>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</si>
  <si>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</si>
  <si>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</si>
  <si>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</si>
  <si>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</si>
  <si>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</si>
  <si>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</si>
  <si>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</si>
  <si>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</si>
  <si>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</si>
  <si>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</si>
  <si>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</si>
  <si>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</si>
  <si>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</si>
  <si>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</si>
  <si>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</si>
  <si>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</si>
  <si>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</si>
  <si>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</si>
  <si>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</si>
  <si>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</si>
  <si>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</si>
  <si>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</si>
  <si>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</si>
  <si>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</si>
  <si>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</si>
  <si>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</si>
  <si>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</si>
  <si>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</si>
  <si>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</si>
  <si>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</si>
  <si>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</si>
  <si>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</si>
  <si>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</si>
  <si>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</si>
  <si>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</si>
  <si>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</si>
  <si>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</si>
  <si>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</si>
  <si>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</si>
  <si>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</si>
  <si>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</si>
  <si>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</si>
  <si>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</si>
  <si>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</si>
  <si>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</si>
  <si>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</si>
  <si>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</si>
  <si>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</si>
  <si>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</si>
  <si>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</si>
  <si>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</si>
  <si>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</si>
  <si>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</si>
  <si>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</si>
  <si>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</si>
  <si>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</si>
  <si>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</si>
  <si>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</si>
  <si>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</si>
  <si>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</si>
  <si>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</si>
  <si>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</si>
  <si>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</si>
  <si>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</si>
  <si>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</si>
  <si>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</si>
  <si>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</si>
  <si>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</si>
  <si>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</si>
  <si>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</si>
  <si>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</si>
  <si>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</si>
  <si>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</si>
  <si>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</si>
  <si>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</si>
  <si>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</si>
  <si>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</si>
  <si>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</si>
  <si>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</si>
  <si>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</si>
  <si>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</si>
  <si>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</si>
  <si>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</si>
  <si>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</si>
  <si>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</si>
  <si>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</si>
  <si>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</si>
  <si>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</si>
  <si>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</si>
  <si>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</si>
  <si>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</si>
  <si>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</si>
  <si>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</si>
  <si>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</si>
  <si>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</si>
  <si>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</si>
  <si>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</si>
  <si>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</si>
  <si>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</si>
  <si>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</si>
  <si>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</si>
  <si>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</si>
  <si>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</si>
  <si>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</si>
  <si>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</si>
  <si>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</si>
  <si>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</si>
  <si>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</si>
  <si>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</si>
  <si>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</si>
  <si>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</si>
  <si>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</si>
  <si>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</si>
  <si>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</si>
  <si>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</si>
  <si>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</si>
  <si>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</si>
  <si>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</si>
  <si>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</si>
  <si>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</si>
  <si>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</si>
  <si>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</si>
  <si>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</si>
  <si>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</si>
  <si>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</si>
  <si>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</si>
  <si>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</si>
  <si>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</si>
  <si>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</si>
  <si>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</si>
  <si>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</si>
  <si>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</si>
  <si>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</si>
  <si>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</si>
  <si>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</si>
  <si>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</si>
  <si>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</si>
  <si>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</si>
  <si>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</si>
  <si>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</si>
  <si>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</si>
  <si>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</si>
  <si>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</si>
  <si>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</si>
  <si>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</si>
  <si>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</si>
  <si>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</si>
  <si>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</si>
  <si>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</si>
  <si>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</si>
  <si>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</si>
  <si>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</si>
  <si>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</si>
  <si>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</si>
  <si>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</si>
  <si>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</si>
  <si>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</si>
  <si>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</si>
  <si>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</si>
  <si>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</si>
  <si>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</si>
  <si>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</si>
  <si>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</si>
  <si>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</si>
  <si>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</si>
  <si>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</si>
  <si>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</si>
  <si>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</si>
  <si>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</si>
  <si>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</si>
  <si>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</si>
  <si>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</si>
  <si>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</si>
  <si>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</si>
  <si>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</si>
  <si>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</si>
  <si>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</si>
  <si>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</si>
  <si>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</si>
  <si>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</si>
  <si>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</si>
  <si>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</si>
  <si>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</si>
  <si>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</si>
  <si>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</si>
  <si>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</si>
  <si>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</si>
  <si>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</si>
  <si>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</si>
  <si>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</si>
  <si>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</si>
  <si>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</si>
  <si>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</si>
  <si>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</si>
  <si>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</si>
  <si>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</si>
  <si>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</si>
  <si>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</si>
  <si>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</si>
  <si>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</si>
  <si>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</si>
  <si>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</si>
  <si>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</si>
  <si>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</si>
  <si>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</si>
  <si>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</si>
  <si>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</si>
  <si>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</si>
  <si>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</si>
  <si>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</si>
  <si>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</si>
  <si>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</si>
  <si>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</si>
  <si>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</si>
  <si>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</si>
  <si>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</si>
  <si>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</si>
  <si>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</si>
  <si>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</si>
  <si>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</si>
  <si>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</si>
  <si>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</si>
  <si>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</si>
  <si>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</si>
  <si>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</si>
  <si>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</si>
  <si>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</si>
  <si>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</si>
  <si>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</si>
  <si>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</si>
  <si>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</si>
  <si>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</si>
  <si>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</si>
  <si>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</si>
  <si>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</si>
  <si>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</si>
  <si>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</si>
  <si>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</si>
  <si>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</si>
  <si>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</si>
  <si>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</si>
  <si>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</si>
  <si>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</si>
  <si>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</si>
  <si>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</si>
  <si>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</si>
  <si>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</si>
  <si>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</si>
  <si>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</si>
  <si>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</si>
  <si>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</si>
  <si>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</si>
  <si>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</si>
  <si>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</si>
  <si>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</si>
  <si>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</si>
  <si>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</si>
  <si>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</si>
  <si>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</si>
  <si>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</si>
  <si>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</si>
  <si>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</si>
  <si>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</si>
  <si>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</si>
  <si>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</si>
  <si>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</si>
  <si>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</si>
  <si>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</si>
  <si>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</si>
  <si>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</si>
  <si>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</si>
  <si>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</si>
  <si>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</si>
  <si>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</si>
  <si>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</si>
  <si>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</si>
  <si>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</si>
  <si>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</si>
  <si>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</si>
  <si>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</si>
  <si>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</si>
  <si>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</si>
  <si>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</si>
  <si>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</si>
  <si>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</si>
  <si>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</si>
  <si>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</si>
  <si>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</si>
  <si>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</si>
  <si>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</si>
  <si>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</si>
  <si>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</si>
  <si>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</si>
  <si>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</si>
  <si>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</si>
  <si>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</si>
  <si>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</si>
  <si>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</si>
  <si>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</si>
  <si>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</si>
  <si>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</si>
  <si>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</si>
  <si>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</si>
  <si>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</si>
  <si>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</si>
  <si>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</si>
  <si>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</si>
  <si>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</si>
  <si>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</si>
  <si>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</si>
  <si>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</si>
  <si>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</si>
  <si>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</si>
  <si>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</si>
  <si>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</si>
  <si>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</si>
  <si>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</si>
  <si>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</si>
  <si>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</si>
  <si>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</si>
  <si>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</si>
  <si>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</si>
  <si>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</si>
  <si>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</si>
  <si>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</si>
  <si>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</si>
  <si>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</si>
  <si>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</si>
  <si>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</si>
  <si>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</si>
  <si>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</si>
  <si>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</si>
  <si>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</si>
  <si>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</si>
  <si>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</si>
  <si>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</si>
  <si>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</si>
  <si>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</si>
  <si>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</si>
  <si>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</si>
  <si>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</si>
  <si>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</si>
  <si>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</si>
  <si>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</si>
  <si>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</si>
  <si>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</si>
  <si>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</si>
  <si>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</si>
  <si>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</si>
  <si>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</si>
  <si>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</si>
  <si>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</si>
  <si>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</si>
  <si>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</si>
  <si>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</si>
  <si>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</si>
  <si>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</si>
  <si>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</si>
  <si>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</si>
  <si>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</si>
  <si>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</si>
  <si>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</si>
  <si>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</si>
  <si>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</si>
  <si>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</si>
  <si>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</si>
  <si>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</si>
  <si>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</si>
  <si>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</si>
  <si>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</si>
  <si>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</si>
  <si>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</si>
  <si>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</si>
  <si>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</si>
  <si>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</si>
  <si>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</si>
  <si>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</si>
  <si>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</si>
  <si>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</si>
  <si>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</si>
  <si>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</si>
  <si>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</si>
  <si>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</si>
  <si>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</si>
  <si>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</si>
  <si>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</si>
  <si>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</si>
  <si>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</si>
  <si>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</si>
  <si>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</si>
  <si>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</si>
  <si>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</si>
  <si>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</si>
  <si>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</si>
  <si>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</si>
  <si>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</si>
  <si>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</si>
  <si>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</si>
  <si>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</si>
  <si>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</si>
  <si>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</si>
  <si>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</si>
  <si>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</si>
  <si>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</si>
  <si>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</si>
  <si>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</si>
  <si>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</si>
  <si>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</si>
  <si>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</si>
  <si>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</si>
  <si>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</si>
  <si>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</si>
  <si>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</si>
  <si>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</si>
  <si>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</si>
  <si>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</si>
  <si>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</si>
  <si>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</si>
  <si>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</si>
  <si>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</si>
  <si>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</si>
  <si>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</si>
  <si>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</si>
  <si>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</si>
  <si>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</si>
  <si>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</si>
  <si>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</si>
  <si>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</si>
  <si>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</si>
  <si>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</si>
  <si>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</si>
  <si>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</si>
  <si>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</si>
  <si>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</si>
  <si>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</si>
  <si>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</si>
  <si>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</si>
  <si>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</si>
  <si>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</si>
  <si>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</si>
  <si>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</si>
  <si>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</si>
  <si>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</si>
  <si>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</si>
  <si>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</si>
  <si>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</si>
  <si>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</si>
  <si>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</si>
  <si>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</si>
  <si>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</si>
  <si>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</si>
  <si>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</si>
  <si>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</si>
  <si>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</si>
  <si>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</si>
  <si>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</si>
  <si>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</si>
  <si>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</si>
  <si>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</si>
  <si>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</si>
  <si>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</si>
  <si>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</si>
  <si>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</si>
  <si>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</si>
  <si>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</si>
  <si>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</si>
  <si>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</si>
  <si>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</si>
  <si>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</si>
  <si>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</si>
  <si>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</si>
  <si>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</si>
  <si>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</si>
  <si>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</si>
  <si>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</si>
  <si>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</si>
  <si>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</si>
  <si>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</si>
  <si>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</si>
  <si>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</si>
  <si>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</si>
  <si>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</si>
  <si>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</si>
  <si>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</si>
  <si>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</si>
  <si>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</si>
  <si>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</si>
  <si>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</si>
  <si>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</si>
  <si>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</si>
  <si>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</si>
  <si>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</si>
  <si>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</si>
  <si>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</si>
  <si>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</si>
  <si>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</si>
  <si>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</si>
  <si>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</si>
  <si>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</si>
  <si>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</si>
  <si>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</si>
  <si>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</si>
  <si>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</si>
  <si>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</si>
  <si>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</si>
  <si>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</si>
  <si>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</si>
  <si>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</si>
  <si>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</si>
  <si>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</si>
  <si>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</si>
  <si>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</si>
  <si>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</si>
  <si>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</si>
  <si>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</si>
  <si>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</si>
  <si>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</si>
  <si>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</si>
  <si>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</si>
  <si>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</si>
  <si>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</si>
  <si>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</si>
  <si>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</si>
  <si>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</si>
  <si>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</si>
  <si>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</si>
  <si>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</si>
  <si>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</si>
  <si>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</si>
  <si>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</si>
  <si>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</si>
  <si>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</si>
  <si>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</si>
  <si>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</si>
  <si>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</si>
  <si>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</si>
  <si>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</si>
  <si>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</si>
  <si>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</si>
  <si>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</si>
  <si>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</si>
  <si>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</si>
  <si>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</si>
  <si>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</si>
  <si>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</si>
  <si>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</si>
  <si>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</si>
  <si>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</si>
  <si>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</si>
  <si>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</si>
  <si>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</si>
  <si>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</si>
  <si>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</si>
  <si>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</si>
  <si>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</si>
  <si>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</si>
  <si>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</si>
  <si>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</si>
  <si>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</si>
  <si>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</si>
  <si>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</si>
  <si>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</si>
  <si>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</si>
  <si>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</si>
  <si>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</si>
  <si>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</si>
  <si>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</si>
  <si>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</si>
  <si>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</si>
  <si>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</si>
  <si>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</si>
  <si>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</si>
  <si>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</si>
  <si>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</si>
  <si>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</si>
  <si>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</si>
  <si>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</si>
  <si>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</si>
  <si>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Date Created Conversion</t>
  </si>
  <si>
    <t>(All)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</si>
  <si>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</si>
  <si>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</si>
  <si>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</si>
  <si>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</si>
  <si>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</si>
  <si>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</si>
  <si>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</si>
  <si>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</si>
  <si>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</si>
  <si>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</si>
  <si>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</si>
  <si>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</si>
  <si>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</si>
  <si>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</si>
  <si>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</si>
  <si>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</si>
  <si>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</si>
  <si>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</si>
  <si>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</si>
  <si>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</si>
  <si>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</si>
  <si>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</si>
  <si>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</si>
  <si>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</si>
  <si>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</si>
  <si>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</si>
  <si>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</si>
  <si>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</si>
  <si>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</si>
  <si>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</si>
  <si>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</si>
  <si>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</si>
  <si>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</si>
  <si>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</si>
  <si>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</si>
  <si>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</si>
  <si>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</si>
  <si>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</si>
  <si>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</si>
  <si>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</si>
  <si>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</si>
  <si>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</si>
  <si>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</si>
  <si>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</si>
  <si>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</si>
  <si>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</si>
  <si>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</si>
  <si>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</si>
  <si>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</si>
  <si>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</si>
  <si>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</si>
  <si>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</si>
  <si>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Date Ended Conversion</t>
  </si>
  <si>
    <t>Row Labels</t>
  </si>
  <si>
    <t>Grand Total</t>
  </si>
  <si>
    <t>Column Labels</t>
  </si>
  <si>
    <t>Count of outcomes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</si>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</sst>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Outcomes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B-4FFE-B09F-A2EC41E36C1B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B-4FFE-B09F-A2EC41E36C1B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DB-4FFE-B09F-A2EC41E36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446031"/>
        <c:axId val="1901443535"/>
      </c:lineChart>
      <c:catAx>
        <c:axId val="190144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443535"/>
        <c:crosses val="autoZero"/>
        <c:auto val="1"/>
        <c:lblAlgn val="ctr"/>
        <c:lblOffset val="100"/>
        <c:noMultiLvlLbl val="0"/>
      </c:catAx>
      <c:valAx>
        <c:axId val="190144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44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Challenge.xlsx]Theater Outcomes by Launch Date!PivotTable2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</a:t>
            </a:r>
            <a:r>
              <a:rPr lang="en-US" baseline="0"/>
              <a:t>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A-41B6-930F-B5ECCAAD8A94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9A-41B6-930F-B5ECCAAD8A94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9A-41B6-930F-B5ECCAAD8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751359"/>
        <c:axId val="288214287"/>
      </c:lineChart>
      <c:catAx>
        <c:axId val="17717513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14287"/>
        <c:crosses val="autoZero"/>
        <c:auto val="1"/>
        <c:lblAlgn val="ctr"/>
        <c:lblOffset val="100"/>
        <c:noMultiLvlLbl val="0"/>
      </c:catAx>
      <c:valAx>
        <c:axId val="2882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75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14</xdr:row>
      <xdr:rowOff>28575</xdr:rowOff>
    </xdr:from>
    <xdr:to>
      <xdr:col>14</xdr:col>
      <xdr:colOff>123825</xdr:colOff>
      <xdr:row>34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FA3862-F8F1-22C0-F7CF-1FAB63C1E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263768</xdr:colOff>
      <xdr:row>3</xdr:row>
      <xdr:rowOff>117231</xdr:rowOff>
    </xdr:from>
    <xdr:to>
      <xdr:col>13</xdr:col>
      <xdr:colOff>432288</xdr:colOff>
      <xdr:row>19</xdr:row>
      <xdr:rowOff>74735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14EC66-9BF4-E908-E8EF-6E1041358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lden Lauer" refreshedDate="44788.542233333334" createdVersion="8" refreshedVersion="8" minRefreshableVersion="3" recordCount="4115" xr:uid="{63393EA2-01D9-4788-9EE3-5442C7A5475E}">
  <cacheSource type="worksheet">
    <worksheetSource ref="A1:S1048576" sheet="Kickstarter"/>
  </cacheSource>
  <cacheFields count="21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 count="4115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  <m/>
      </sharedItems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Date Created Co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0" base="14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Quarters" numFmtId="0" databaseField="0">
      <fieldGroup base="14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4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b v="0"/>
    <n v="182"/>
    <b v="1"/>
    <s v="film &amp; video/television"/>
    <x v="0"/>
    <d v="2015-07-23T03:00:00"/>
    <x v="0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x v="1"/>
    <b v="0"/>
    <n v="79"/>
    <b v="1"/>
    <s v="film &amp; video/television"/>
    <x v="1"/>
    <d v="2017-03-02T14:24:43"/>
    <x v="1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"/>
    <b v="0"/>
    <n v="35"/>
    <b v="1"/>
    <s v="film &amp; video/television"/>
    <x v="2"/>
    <d v="2016-02-15T16:51:23"/>
    <x v="2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3"/>
    <b v="0"/>
    <n v="150"/>
    <b v="1"/>
    <s v="film &amp; video/television"/>
    <x v="3"/>
    <d v="2014-08-07T12:21:47"/>
    <x v="3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b v="0"/>
    <n v="284"/>
    <b v="1"/>
    <s v="film &amp; video/television"/>
    <x v="4"/>
    <d v="2015-12-19T20:01:19"/>
    <x v="0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5"/>
    <b v="0"/>
    <n v="47"/>
    <b v="1"/>
    <s v="film &amp; video/television"/>
    <x v="5"/>
    <d v="2016-07-29T05:35:00"/>
    <x v="2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b v="0"/>
    <n v="58"/>
    <b v="1"/>
    <s v="film &amp; video/television"/>
    <x v="6"/>
    <d v="2014-06-14T01:44:10"/>
    <x v="3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b v="0"/>
    <n v="57"/>
    <b v="1"/>
    <s v="film &amp; video/television"/>
    <x v="7"/>
    <d v="2016-07-05T01:07:47"/>
    <x v="2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x v="8"/>
    <b v="0"/>
    <n v="12"/>
    <b v="1"/>
    <s v="film &amp; video/television"/>
    <x v="8"/>
    <d v="2016-04-15T21:00:00"/>
    <x v="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b v="0"/>
    <n v="20"/>
    <b v="1"/>
    <s v="film &amp; video/television"/>
    <x v="9"/>
    <d v="2016-04-17T02:29:04"/>
    <x v="2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0"/>
    <b v="0"/>
    <n v="19"/>
    <b v="1"/>
    <s v="film &amp; video/television"/>
    <x v="10"/>
    <d v="2014-06-25T01:37:59"/>
    <x v="3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b v="0"/>
    <n v="75"/>
    <b v="1"/>
    <s v="film &amp; video/television"/>
    <x v="11"/>
    <d v="2016-08-22T03:00:00"/>
    <x v="2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2"/>
    <b v="0"/>
    <n v="827"/>
    <b v="1"/>
    <s v="film &amp; video/television"/>
    <x v="12"/>
    <d v="2014-07-16T03:00:00"/>
    <x v="3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3"/>
    <b v="0"/>
    <n v="51"/>
    <b v="1"/>
    <s v="film &amp; video/television"/>
    <x v="13"/>
    <d v="2016-06-23T20:27:00"/>
    <x v="2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x v="14"/>
    <b v="0"/>
    <n v="41"/>
    <b v="1"/>
    <s v="film &amp; video/television"/>
    <x v="14"/>
    <d v="2014-07-13T13:59:00"/>
    <x v="3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5"/>
    <b v="0"/>
    <n v="98"/>
    <b v="1"/>
    <s v="film &amp; video/television"/>
    <x v="15"/>
    <d v="2015-09-27T20:14:00"/>
    <x v="0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b v="0"/>
    <n v="70"/>
    <b v="1"/>
    <s v="film &amp; video/television"/>
    <x v="16"/>
    <d v="2014-06-16T05:30:00"/>
    <x v="3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17"/>
    <b v="0"/>
    <n v="36"/>
    <b v="1"/>
    <s v="film &amp; video/television"/>
    <x v="17"/>
    <d v="2014-11-04T18:33:42"/>
    <x v="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18"/>
    <b v="0"/>
    <n v="342"/>
    <b v="1"/>
    <s v="film &amp; video/television"/>
    <x v="18"/>
    <d v="2014-09-17T13:00:56"/>
    <x v="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19"/>
    <b v="0"/>
    <n v="22"/>
    <b v="1"/>
    <s v="film &amp; video/television"/>
    <x v="19"/>
    <d v="2015-07-20T19:35:34"/>
    <x v="0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20"/>
    <b v="0"/>
    <n v="25"/>
    <b v="1"/>
    <s v="film &amp; video/television"/>
    <x v="20"/>
    <d v="2015-09-13T18:11:52"/>
    <x v="0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b v="0"/>
    <n v="101"/>
    <b v="1"/>
    <s v="film &amp; video/television"/>
    <x v="21"/>
    <d v="2014-09-26T15:03:09"/>
    <x v="3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2"/>
    <b v="0"/>
    <n v="8"/>
    <b v="1"/>
    <s v="film &amp; video/television"/>
    <x v="22"/>
    <d v="2015-01-01T07:59:00"/>
    <x v="3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23"/>
    <b v="0"/>
    <n v="23"/>
    <b v="1"/>
    <s v="film &amp; video/television"/>
    <x v="23"/>
    <d v="2015-04-30T15:20:00"/>
    <x v="0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4"/>
    <b v="0"/>
    <n v="574"/>
    <b v="1"/>
    <s v="film &amp; video/television"/>
    <x v="24"/>
    <d v="2015-09-15T19:39:00"/>
    <x v="0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5"/>
    <b v="0"/>
    <n v="14"/>
    <b v="1"/>
    <s v="film &amp; video/television"/>
    <x v="25"/>
    <d v="2016-01-09T00:36:01"/>
    <x v="0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26"/>
    <b v="0"/>
    <n v="19"/>
    <b v="1"/>
    <s v="film &amp; video/television"/>
    <x v="26"/>
    <d v="2014-08-17T12:22:24"/>
    <x v="3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27"/>
    <b v="0"/>
    <n v="150"/>
    <b v="1"/>
    <s v="film &amp; video/television"/>
    <x v="27"/>
    <d v="2014-11-16T04:57:13"/>
    <x v="3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28"/>
    <b v="0"/>
    <n v="71"/>
    <b v="1"/>
    <s v="film &amp; video/television"/>
    <x v="28"/>
    <d v="2015-12-16T23:08:04"/>
    <x v="0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b v="0"/>
    <n v="117"/>
    <b v="1"/>
    <s v="film &amp; video/television"/>
    <x v="29"/>
    <d v="2014-07-22T16:09:28"/>
    <x v="3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30"/>
    <b v="0"/>
    <n v="53"/>
    <b v="1"/>
    <s v="film &amp; video/television"/>
    <x v="30"/>
    <d v="2014-08-21T07:01:55"/>
    <x v="3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1"/>
    <b v="0"/>
    <n v="1"/>
    <b v="1"/>
    <s v="film &amp; video/television"/>
    <x v="31"/>
    <d v="2016-01-25T19:00:34"/>
    <x v="2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b v="0"/>
    <n v="89"/>
    <b v="1"/>
    <s v="film &amp; video/television"/>
    <x v="32"/>
    <d v="2016-05-13T03:59:00"/>
    <x v="2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33"/>
    <b v="0"/>
    <n v="64"/>
    <b v="1"/>
    <s v="film &amp; video/television"/>
    <x v="33"/>
    <d v="2015-11-08T16:51:41"/>
    <x v="0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b v="0"/>
    <n v="68"/>
    <b v="1"/>
    <s v="film &amp; video/television"/>
    <x v="34"/>
    <d v="2014-08-05T07:43:21"/>
    <x v="3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35"/>
    <b v="0"/>
    <n v="28"/>
    <b v="1"/>
    <s v="film &amp; video/television"/>
    <x v="35"/>
    <d v="2015-04-28T00:00:00"/>
    <x v="0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x v="36"/>
    <b v="0"/>
    <n v="44"/>
    <b v="1"/>
    <s v="film &amp; video/television"/>
    <x v="36"/>
    <d v="2015-04-04T06:22:05"/>
    <x v="0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b v="0"/>
    <n v="253"/>
    <b v="1"/>
    <s v="film &amp; video/television"/>
    <x v="37"/>
    <d v="2015-02-27T16:37:59"/>
    <x v="0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38"/>
    <b v="0"/>
    <n v="66"/>
    <b v="1"/>
    <s v="film &amp; video/television"/>
    <x v="38"/>
    <d v="2013-05-11T01:22:24"/>
    <x v="4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39"/>
    <b v="0"/>
    <n v="217"/>
    <b v="1"/>
    <s v="film &amp; video/television"/>
    <x v="39"/>
    <d v="2014-05-25T22:59:00"/>
    <x v="3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40"/>
    <b v="0"/>
    <n v="16"/>
    <b v="1"/>
    <s v="film &amp; video/television"/>
    <x v="40"/>
    <d v="2014-06-19T04:00:00"/>
    <x v="3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b v="0"/>
    <n v="19"/>
    <b v="1"/>
    <s v="film &amp; video/television"/>
    <x v="41"/>
    <d v="2014-10-05T13:39:14"/>
    <x v="3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b v="0"/>
    <n v="169"/>
    <b v="1"/>
    <s v="film &amp; video/television"/>
    <x v="42"/>
    <d v="2014-12-28T15:20:26"/>
    <x v="3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b v="0"/>
    <n v="263"/>
    <b v="1"/>
    <s v="film &amp; video/television"/>
    <x v="43"/>
    <d v="2014-07-13T00:00:00"/>
    <x v="3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b v="0"/>
    <n v="15"/>
    <b v="1"/>
    <s v="film &amp; video/television"/>
    <x v="44"/>
    <d v="2014-10-07T02:22:17"/>
    <x v="3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45"/>
    <b v="0"/>
    <n v="61"/>
    <b v="1"/>
    <s v="film &amp; video/television"/>
    <x v="45"/>
    <d v="2016-04-27T14:58:27"/>
    <x v="2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46"/>
    <b v="0"/>
    <n v="45"/>
    <b v="1"/>
    <s v="film &amp; video/television"/>
    <x v="46"/>
    <d v="2015-12-15T23:09:34"/>
    <x v="0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b v="0"/>
    <n v="70"/>
    <b v="1"/>
    <s v="film &amp; video/television"/>
    <x v="47"/>
    <d v="2014-12-19T20:40:07"/>
    <x v="3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48"/>
    <b v="0"/>
    <n v="38"/>
    <b v="1"/>
    <s v="film &amp; video/television"/>
    <x v="48"/>
    <d v="2015-03-01T12:00:00"/>
    <x v="0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x v="49"/>
    <b v="0"/>
    <n v="87"/>
    <b v="1"/>
    <s v="film &amp; video/television"/>
    <x v="49"/>
    <d v="2015-10-24T04:14:05"/>
    <x v="0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50"/>
    <b v="0"/>
    <n v="22"/>
    <b v="1"/>
    <s v="film &amp; video/television"/>
    <x v="50"/>
    <d v="2015-01-30T17:00:00"/>
    <x v="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b v="0"/>
    <n v="119"/>
    <b v="1"/>
    <s v="film &amp; video/television"/>
    <x v="51"/>
    <d v="2015-08-10T22:17:17"/>
    <x v="0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b v="0"/>
    <n v="52"/>
    <b v="1"/>
    <s v="film &amp; video/television"/>
    <x v="52"/>
    <d v="2014-07-17T16:50:46"/>
    <x v="3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53"/>
    <b v="0"/>
    <n v="117"/>
    <b v="1"/>
    <s v="film &amp; video/television"/>
    <x v="53"/>
    <d v="2014-04-04T22:00:00"/>
    <x v="3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b v="0"/>
    <n v="52"/>
    <b v="1"/>
    <s v="film &amp; video/television"/>
    <x v="54"/>
    <d v="2015-12-25T17:07:01"/>
    <x v="0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b v="0"/>
    <n v="86"/>
    <b v="1"/>
    <s v="film &amp; video/television"/>
    <x v="55"/>
    <d v="2016-05-27T23:15:16"/>
    <x v="2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56"/>
    <b v="0"/>
    <n v="174"/>
    <b v="1"/>
    <s v="film &amp; video/television"/>
    <x v="56"/>
    <d v="2015-06-08T16:00:00"/>
    <x v="0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7"/>
    <b v="0"/>
    <n v="69"/>
    <b v="1"/>
    <s v="film &amp; video/television"/>
    <x v="57"/>
    <d v="2015-04-25T19:59:22"/>
    <x v="0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58"/>
    <b v="0"/>
    <n v="75"/>
    <b v="1"/>
    <s v="film &amp; video/television"/>
    <x v="58"/>
    <d v="2014-11-19T18:52:52"/>
    <x v="3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b v="0"/>
    <n v="33"/>
    <b v="1"/>
    <s v="film &amp; video/television"/>
    <x v="59"/>
    <d v="2015-09-14T21:00:00"/>
    <x v="0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60"/>
    <b v="0"/>
    <n v="108"/>
    <b v="1"/>
    <s v="film &amp; video/shorts"/>
    <x v="60"/>
    <d v="2014-03-23T00:00:00"/>
    <x v="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b v="0"/>
    <n v="23"/>
    <b v="1"/>
    <s v="film &amp; video/shorts"/>
    <x v="61"/>
    <d v="2013-06-06T19:32:37"/>
    <x v="4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62"/>
    <b v="0"/>
    <n v="48"/>
    <b v="1"/>
    <s v="film &amp; video/shorts"/>
    <x v="62"/>
    <d v="2013-03-03T19:11:18"/>
    <x v="4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63"/>
    <b v="0"/>
    <n v="64"/>
    <b v="1"/>
    <s v="film &amp; video/shorts"/>
    <x v="63"/>
    <d v="2013-12-28T04:59:00"/>
    <x v="4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64"/>
    <b v="0"/>
    <n v="24"/>
    <b v="1"/>
    <s v="film &amp; video/shorts"/>
    <x v="64"/>
    <d v="2013-07-08T00:26:21"/>
    <x v="4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65"/>
    <b v="0"/>
    <n v="57"/>
    <b v="1"/>
    <s v="film &amp; video/shorts"/>
    <x v="65"/>
    <d v="2014-08-11T05:59:00"/>
    <x v="3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66"/>
    <b v="0"/>
    <n v="26"/>
    <b v="1"/>
    <s v="film &amp; video/shorts"/>
    <x v="66"/>
    <d v="2016-07-18T20:23:40"/>
    <x v="2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67"/>
    <b v="0"/>
    <n v="20"/>
    <b v="1"/>
    <s v="film &amp; video/shorts"/>
    <x v="67"/>
    <d v="2012-07-15T14:00:04"/>
    <x v="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b v="0"/>
    <n v="36"/>
    <b v="1"/>
    <s v="film &amp; video/shorts"/>
    <x v="68"/>
    <d v="2014-02-23T13:39:51"/>
    <x v="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b v="0"/>
    <n v="178"/>
    <b v="1"/>
    <s v="film &amp; video/shorts"/>
    <x v="69"/>
    <d v="2011-10-02T06:59:00"/>
    <x v="6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b v="0"/>
    <n v="17"/>
    <b v="1"/>
    <s v="film &amp; video/shorts"/>
    <x v="70"/>
    <d v="2011-09-04T21:30:45"/>
    <x v="6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71"/>
    <b v="0"/>
    <n v="32"/>
    <b v="1"/>
    <s v="film &amp; video/shorts"/>
    <x v="71"/>
    <d v="2012-05-28T06:30:57"/>
    <x v="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72"/>
    <b v="0"/>
    <n v="41"/>
    <b v="1"/>
    <s v="film &amp; video/shorts"/>
    <x v="72"/>
    <d v="2012-11-15T00:00:00"/>
    <x v="5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73"/>
    <b v="0"/>
    <n v="18"/>
    <b v="1"/>
    <s v="film &amp; video/shorts"/>
    <x v="73"/>
    <d v="2011-05-03T03:59:00"/>
    <x v="6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b v="0"/>
    <n v="29"/>
    <b v="1"/>
    <s v="film &amp; video/shorts"/>
    <x v="74"/>
    <d v="2016-01-21T11:41:35"/>
    <x v="0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75"/>
    <b v="0"/>
    <n v="47"/>
    <b v="1"/>
    <s v="film &amp; video/shorts"/>
    <x v="75"/>
    <d v="2013-04-23T05:01:12"/>
    <x v="4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76"/>
    <b v="0"/>
    <n v="15"/>
    <b v="1"/>
    <s v="film &amp; video/shorts"/>
    <x v="76"/>
    <d v="2011-12-27T17:35:58"/>
    <x v="6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77"/>
    <b v="0"/>
    <n v="26"/>
    <b v="1"/>
    <s v="film &amp; video/shorts"/>
    <x v="77"/>
    <d v="2012-05-21T02:59:00"/>
    <x v="5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b v="0"/>
    <n v="35"/>
    <b v="1"/>
    <s v="film &amp; video/shorts"/>
    <x v="78"/>
    <d v="2016-09-01T17:32:01"/>
    <x v="2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79"/>
    <b v="0"/>
    <n v="41"/>
    <b v="1"/>
    <s v="film &amp; video/shorts"/>
    <x v="79"/>
    <d v="2014-04-25T18:38:13"/>
    <x v="3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80"/>
    <b v="0"/>
    <n v="47"/>
    <b v="1"/>
    <s v="film &amp; video/shorts"/>
    <x v="80"/>
    <d v="2013-12-10T02:00:56"/>
    <x v="4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81"/>
    <b v="0"/>
    <n v="28"/>
    <b v="1"/>
    <s v="film &amp; video/shorts"/>
    <x v="81"/>
    <d v="2012-07-14T03:02:00"/>
    <x v="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b v="0"/>
    <n v="100"/>
    <b v="1"/>
    <s v="film &amp; video/shorts"/>
    <x v="82"/>
    <d v="2011-10-09T19:41:01"/>
    <x v="6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83"/>
    <b v="0"/>
    <n v="13"/>
    <b v="1"/>
    <s v="film &amp; video/shorts"/>
    <x v="83"/>
    <d v="2015-02-22T11:30:00"/>
    <x v="0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84"/>
    <b v="0"/>
    <n v="7"/>
    <b v="1"/>
    <s v="film &amp; video/shorts"/>
    <x v="84"/>
    <d v="2011-05-15T18:11:26"/>
    <x v="6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85"/>
    <b v="0"/>
    <n v="21"/>
    <b v="1"/>
    <s v="film &amp; video/shorts"/>
    <x v="85"/>
    <d v="2011-09-23T03:00:37"/>
    <x v="6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b v="0"/>
    <n v="17"/>
    <b v="1"/>
    <s v="film &amp; video/shorts"/>
    <x v="86"/>
    <d v="2015-12-27T14:20:45"/>
    <x v="0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87"/>
    <b v="0"/>
    <n v="25"/>
    <b v="1"/>
    <s v="film &amp; video/shorts"/>
    <x v="87"/>
    <d v="2010-06-03T01:41:00"/>
    <x v="7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b v="0"/>
    <n v="60"/>
    <b v="1"/>
    <s v="film &amp; video/shorts"/>
    <x v="88"/>
    <d v="2014-06-22T15:48:51"/>
    <x v="3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89"/>
    <b v="0"/>
    <n v="56"/>
    <b v="1"/>
    <s v="film &amp; video/shorts"/>
    <x v="89"/>
    <d v="2013-06-02T18:03:12"/>
    <x v="4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90"/>
    <b v="0"/>
    <n v="16"/>
    <b v="1"/>
    <s v="film &amp; video/shorts"/>
    <x v="90"/>
    <d v="2011-07-12T07:08:19"/>
    <x v="6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b v="0"/>
    <n v="46"/>
    <b v="1"/>
    <s v="film &amp; video/shorts"/>
    <x v="91"/>
    <d v="2011-05-17T09:39:24"/>
    <x v="6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b v="0"/>
    <n v="43"/>
    <b v="1"/>
    <s v="film &amp; video/shorts"/>
    <x v="92"/>
    <d v="2017-02-01T08:00:00"/>
    <x v="2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b v="0"/>
    <n v="15"/>
    <b v="1"/>
    <s v="film &amp; video/shorts"/>
    <x v="93"/>
    <d v="2012-07-03T21:00:00"/>
    <x v="5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94"/>
    <b v="0"/>
    <n v="12"/>
    <b v="1"/>
    <s v="film &amp; video/shorts"/>
    <x v="94"/>
    <d v="2014-04-07T17:13:42"/>
    <x v="3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b v="0"/>
    <n v="21"/>
    <b v="1"/>
    <s v="film &amp; video/shorts"/>
    <x v="95"/>
    <d v="2012-02-26T00:07:21"/>
    <x v="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b v="0"/>
    <n v="34"/>
    <b v="1"/>
    <s v="film &amp; video/shorts"/>
    <x v="96"/>
    <d v="2010-08-01T03:00:00"/>
    <x v="7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b v="0"/>
    <n v="8"/>
    <b v="1"/>
    <s v="film &amp; video/shorts"/>
    <x v="97"/>
    <d v="2011-07-12T03:14:42"/>
    <x v="6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b v="0"/>
    <n v="60"/>
    <b v="1"/>
    <s v="film &amp; video/shorts"/>
    <x v="98"/>
    <d v="2012-12-07T23:30:00"/>
    <x v="5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99"/>
    <b v="0"/>
    <n v="39"/>
    <b v="1"/>
    <s v="film &amp; video/shorts"/>
    <x v="99"/>
    <d v="2014-01-22T21:39:59"/>
    <x v="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b v="0"/>
    <n v="26"/>
    <b v="1"/>
    <s v="film &amp; video/shorts"/>
    <x v="100"/>
    <d v="2012-11-04T19:04:46"/>
    <x v="5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b v="0"/>
    <n v="35"/>
    <b v="1"/>
    <s v="film &amp; video/shorts"/>
    <x v="101"/>
    <d v="2013-01-24T18:38:30"/>
    <x v="5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102"/>
    <b v="0"/>
    <n v="65"/>
    <b v="1"/>
    <s v="film &amp; video/shorts"/>
    <x v="102"/>
    <d v="2010-12-23T03:08:53"/>
    <x v="7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103"/>
    <b v="0"/>
    <n v="49"/>
    <b v="1"/>
    <s v="film &amp; video/shorts"/>
    <x v="103"/>
    <d v="2014-03-07T19:20:30"/>
    <x v="3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x v="104"/>
    <b v="0"/>
    <n v="10"/>
    <b v="1"/>
    <s v="film &amp; video/shorts"/>
    <x v="104"/>
    <d v="2011-04-03T01:00:00"/>
    <x v="6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05"/>
    <b v="0"/>
    <n v="60"/>
    <b v="1"/>
    <s v="film &amp; video/shorts"/>
    <x v="105"/>
    <d v="2016-05-14T00:00:00"/>
    <x v="2"/>
    <x v="0"/>
    <s v="shorts"/>
  </r>
  <r>
    <n v="106"/>
    <s v="LOST WEEKEND"/>
    <s v="A Boy. A Girl. A Car. A Serial Killer."/>
    <n v="5000"/>
    <n v="5025"/>
    <x v="0"/>
    <s v="US"/>
    <s v="USD"/>
    <n v="1333391901"/>
    <x v="106"/>
    <b v="0"/>
    <n v="27"/>
    <b v="1"/>
    <s v="film &amp; video/shorts"/>
    <x v="106"/>
    <d v="2012-04-02T18:38:21"/>
    <x v="5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107"/>
    <b v="0"/>
    <n v="69"/>
    <b v="1"/>
    <s v="film &amp; video/shorts"/>
    <x v="107"/>
    <d v="2011-04-24T23:34:47"/>
    <x v="6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08"/>
    <b v="0"/>
    <n v="47"/>
    <b v="1"/>
    <s v="film &amp; video/shorts"/>
    <x v="108"/>
    <d v="2013-05-31T14:42:50"/>
    <x v="4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09"/>
    <b v="0"/>
    <n v="47"/>
    <b v="1"/>
    <s v="film &amp; video/shorts"/>
    <x v="109"/>
    <d v="2011-02-26T00:37:10"/>
    <x v="6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10"/>
    <b v="0"/>
    <n v="26"/>
    <b v="1"/>
    <s v="film &amp; video/shorts"/>
    <x v="110"/>
    <d v="2013-11-14T05:59:00"/>
    <x v="4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11"/>
    <b v="0"/>
    <n v="53"/>
    <b v="1"/>
    <s v="film &amp; video/shorts"/>
    <x v="111"/>
    <d v="2015-05-31T07:59:47"/>
    <x v="0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b v="0"/>
    <n v="81"/>
    <b v="1"/>
    <s v="film &amp; video/shorts"/>
    <x v="112"/>
    <d v="2014-04-13T02:00:00"/>
    <x v="3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113"/>
    <b v="0"/>
    <n v="78"/>
    <b v="1"/>
    <s v="film &amp; video/shorts"/>
    <x v="113"/>
    <d v="2011-08-06T15:00:00"/>
    <x v="6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14"/>
    <b v="0"/>
    <n v="35"/>
    <b v="1"/>
    <s v="film &amp; video/shorts"/>
    <x v="114"/>
    <d v="2012-01-13T06:34:48"/>
    <x v="6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x v="115"/>
    <b v="0"/>
    <n v="22"/>
    <b v="1"/>
    <s v="film &amp; video/shorts"/>
    <x v="115"/>
    <d v="2012-02-04T17:44:04"/>
    <x v="5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b v="0"/>
    <n v="57"/>
    <b v="1"/>
    <s v="film &amp; video/shorts"/>
    <x v="116"/>
    <d v="2011-04-08T10:55:55"/>
    <x v="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b v="0"/>
    <n v="27"/>
    <b v="1"/>
    <s v="film &amp; video/shorts"/>
    <x v="117"/>
    <d v="2010-06-09T19:00:00"/>
    <x v="7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18"/>
    <b v="0"/>
    <n v="39"/>
    <b v="1"/>
    <s v="film &amp; video/shorts"/>
    <x v="118"/>
    <d v="2011-07-29T01:17:16"/>
    <x v="6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b v="0"/>
    <n v="37"/>
    <b v="1"/>
    <s v="film &amp; video/shorts"/>
    <x v="119"/>
    <d v="2011-08-13T23:00:00"/>
    <x v="6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b v="0"/>
    <n v="1"/>
    <b v="0"/>
    <s v="film &amp; video/science fiction"/>
    <x v="120"/>
    <d v="2016-10-03T01:11:47"/>
    <x v="2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b v="0"/>
    <n v="1"/>
    <b v="0"/>
    <s v="film &amp; video/science fiction"/>
    <x v="121"/>
    <d v="2015-04-18T10:16:00"/>
    <x v="0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122"/>
    <b v="0"/>
    <n v="0"/>
    <b v="0"/>
    <s v="film &amp; video/science fiction"/>
    <x v="122"/>
    <d v="2016-10-10T10:21:47"/>
    <x v="2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b v="0"/>
    <n v="6"/>
    <b v="0"/>
    <s v="film &amp; video/science fiction"/>
    <x v="123"/>
    <d v="2014-10-28T22:00:00"/>
    <x v="3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124"/>
    <b v="0"/>
    <n v="0"/>
    <b v="0"/>
    <s v="film &amp; video/science fiction"/>
    <x v="124"/>
    <d v="2015-05-15T22:17:22"/>
    <x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b v="0"/>
    <n v="6"/>
    <b v="0"/>
    <s v="film &amp; video/science fiction"/>
    <x v="125"/>
    <d v="2017-02-03T23:51:20"/>
    <x v="2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b v="0"/>
    <n v="13"/>
    <b v="0"/>
    <s v="film &amp; video/science fiction"/>
    <x v="126"/>
    <d v="2015-06-11T02:00:00"/>
    <x v="0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b v="0"/>
    <n v="4"/>
    <b v="0"/>
    <s v="film &amp; video/science fiction"/>
    <x v="127"/>
    <d v="2015-04-03T13:59:01"/>
    <x v="0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x v="128"/>
    <b v="0"/>
    <n v="6"/>
    <b v="0"/>
    <s v="film &amp; video/science fiction"/>
    <x v="128"/>
    <d v="2016-10-20T05:28:13"/>
    <x v="2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b v="0"/>
    <n v="0"/>
    <b v="0"/>
    <s v="film &amp; video/science fiction"/>
    <x v="129"/>
    <d v="2014-10-30T22:29:43"/>
    <x v="3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130"/>
    <b v="0"/>
    <n v="0"/>
    <b v="0"/>
    <s v="film &amp; video/science fiction"/>
    <x v="130"/>
    <d v="2014-06-16T20:16:00"/>
    <x v="3"/>
    <x v="0"/>
    <s v="science fiction"/>
  </r>
  <r>
    <n v="131"/>
    <s v="I (Canceled)"/>
    <s v="I"/>
    <n v="1200"/>
    <n v="0"/>
    <x v="1"/>
    <s v="US"/>
    <s v="USD"/>
    <n v="1467763200"/>
    <x v="131"/>
    <b v="0"/>
    <n v="0"/>
    <b v="0"/>
    <s v="film &amp; video/science fiction"/>
    <x v="131"/>
    <d v="2016-07-06T00:00:00"/>
    <x v="2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b v="0"/>
    <n v="81"/>
    <b v="0"/>
    <s v="film &amp; video/science fiction"/>
    <x v="132"/>
    <d v="2014-11-07T20:30:07"/>
    <x v="3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133"/>
    <b v="0"/>
    <n v="0"/>
    <b v="0"/>
    <s v="film &amp; video/science fiction"/>
    <x v="133"/>
    <d v="2016-05-31T17:31:00"/>
    <x v="2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x v="134"/>
    <b v="0"/>
    <n v="0"/>
    <b v="0"/>
    <s v="film &amp; video/science fiction"/>
    <x v="134"/>
    <d v="2015-09-04T17:00:00"/>
    <x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135"/>
    <b v="0"/>
    <n v="5"/>
    <b v="0"/>
    <s v="film &amp; video/science fiction"/>
    <x v="135"/>
    <d v="2014-07-01T19:00:00"/>
    <x v="3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b v="0"/>
    <n v="0"/>
    <b v="0"/>
    <s v="film &amp; video/science fiction"/>
    <x v="136"/>
    <d v="2015-05-16T10:16:00"/>
    <x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137"/>
    <b v="0"/>
    <n v="0"/>
    <b v="0"/>
    <s v="film &amp; video/science fiction"/>
    <x v="137"/>
    <d v="2015-10-12T13:46:33"/>
    <x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b v="0"/>
    <n v="58"/>
    <b v="0"/>
    <s v="film &amp; video/science fiction"/>
    <x v="138"/>
    <d v="2015-08-01T04:59:00"/>
    <x v="0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139"/>
    <b v="0"/>
    <n v="1"/>
    <b v="0"/>
    <s v="film &amp; video/science fiction"/>
    <x v="139"/>
    <d v="2015-07-12T22:06:12"/>
    <x v="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140"/>
    <b v="0"/>
    <n v="0"/>
    <b v="0"/>
    <s v="film &amp; video/science fiction"/>
    <x v="140"/>
    <d v="2015-03-20T03:45:32"/>
    <x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141"/>
    <b v="0"/>
    <n v="28"/>
    <b v="0"/>
    <s v="film &amp; video/science fiction"/>
    <x v="141"/>
    <d v="2015-05-31T03:40:23"/>
    <x v="0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142"/>
    <b v="0"/>
    <n v="1"/>
    <b v="0"/>
    <s v="film &amp; video/science fiction"/>
    <x v="142"/>
    <d v="2014-11-16T22:26:18"/>
    <x v="3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143"/>
    <b v="0"/>
    <n v="0"/>
    <b v="0"/>
    <s v="film &amp; video/science fiction"/>
    <x v="143"/>
    <d v="2016-09-03T05:55:00"/>
    <x v="2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44"/>
    <b v="0"/>
    <n v="37"/>
    <b v="0"/>
    <s v="film &amp; video/science fiction"/>
    <x v="144"/>
    <d v="2015-04-13T17:17:52"/>
    <x v="0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b v="0"/>
    <n v="9"/>
    <b v="0"/>
    <s v="film &amp; video/science fiction"/>
    <x v="145"/>
    <d v="2015-08-11T13:00:52"/>
    <x v="0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b v="0"/>
    <n v="3"/>
    <b v="0"/>
    <s v="film &amp; video/science fiction"/>
    <x v="146"/>
    <d v="2017-01-18T00:23:18"/>
    <x v="2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x v="147"/>
    <b v="0"/>
    <n v="0"/>
    <b v="0"/>
    <s v="film &amp; video/science fiction"/>
    <x v="147"/>
    <d v="2015-01-08T18:18:00"/>
    <x v="3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b v="0"/>
    <n v="2"/>
    <b v="0"/>
    <s v="film &amp; video/science fiction"/>
    <x v="148"/>
    <d v="2016-02-27T06:45:36"/>
    <x v="2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149"/>
    <b v="0"/>
    <n v="6"/>
    <b v="0"/>
    <s v="film &amp; video/science fiction"/>
    <x v="149"/>
    <d v="2014-12-25T08:00:00"/>
    <x v="3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150"/>
    <b v="0"/>
    <n v="67"/>
    <b v="0"/>
    <s v="film &amp; video/science fiction"/>
    <x v="150"/>
    <d v="2015-05-26T03:53:02"/>
    <x v="0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b v="0"/>
    <n v="5"/>
    <b v="0"/>
    <s v="film &amp; video/science fiction"/>
    <x v="151"/>
    <d v="2015-06-18T13:13:11"/>
    <x v="0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152"/>
    <b v="0"/>
    <n v="2"/>
    <b v="0"/>
    <s v="film &amp; video/science fiction"/>
    <x v="152"/>
    <d v="2014-09-23T01:51:40"/>
    <x v="3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153"/>
    <b v="0"/>
    <n v="10"/>
    <b v="0"/>
    <s v="film &amp; video/science fiction"/>
    <x v="153"/>
    <d v="2014-12-02T15:04:04"/>
    <x v="3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154"/>
    <b v="0"/>
    <n v="3"/>
    <b v="0"/>
    <s v="film &amp; video/science fiction"/>
    <x v="154"/>
    <d v="2015-06-03T13:08:15"/>
    <x v="0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b v="0"/>
    <n v="4"/>
    <b v="0"/>
    <s v="film &amp; video/science fiction"/>
    <x v="155"/>
    <d v="2015-07-23T13:25:35"/>
    <x v="0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b v="0"/>
    <n v="15"/>
    <b v="0"/>
    <s v="film &amp; video/science fiction"/>
    <x v="156"/>
    <d v="2014-08-03T02:59:56"/>
    <x v="3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157"/>
    <b v="0"/>
    <n v="2"/>
    <b v="0"/>
    <s v="film &amp; video/science fiction"/>
    <x v="157"/>
    <d v="2016-02-26T21:52:52"/>
    <x v="2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b v="0"/>
    <n v="0"/>
    <b v="0"/>
    <s v="film &amp; video/science fiction"/>
    <x v="158"/>
    <d v="2014-10-22T01:50:28"/>
    <x v="3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159"/>
    <b v="0"/>
    <n v="1"/>
    <b v="0"/>
    <s v="film &amp; video/science fiction"/>
    <x v="159"/>
    <d v="2016-07-03T10:25:45"/>
    <x v="2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160"/>
    <b v="0"/>
    <n v="0"/>
    <b v="0"/>
    <s v="film &amp; video/drama"/>
    <x v="160"/>
    <d v="2015-08-15T21:54:51"/>
    <x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161"/>
    <b v="0"/>
    <n v="1"/>
    <b v="0"/>
    <s v="film &amp; video/drama"/>
    <x v="161"/>
    <d v="2014-07-02T16:29:55"/>
    <x v="3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162"/>
    <b v="0"/>
    <n v="10"/>
    <b v="0"/>
    <s v="film &amp; video/drama"/>
    <x v="162"/>
    <d v="2014-08-16T23:42:00"/>
    <x v="3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b v="0"/>
    <n v="0"/>
    <b v="0"/>
    <s v="film &amp; video/drama"/>
    <x v="163"/>
    <d v="2015-10-01T00:00:00"/>
    <x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b v="0"/>
    <n v="7"/>
    <b v="0"/>
    <s v="film &amp; video/drama"/>
    <x v="164"/>
    <d v="2014-09-19T18:18:21"/>
    <x v="3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x v="165"/>
    <b v="0"/>
    <n v="0"/>
    <b v="0"/>
    <s v="film &amp; video/drama"/>
    <x v="165"/>
    <d v="2016-01-12T15:48:44"/>
    <x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66"/>
    <b v="0"/>
    <n v="1"/>
    <b v="0"/>
    <s v="film &amp; video/drama"/>
    <x v="166"/>
    <d v="2017-01-16T01:49:22"/>
    <x v="2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167"/>
    <b v="0"/>
    <n v="2"/>
    <b v="0"/>
    <s v="film &amp; video/drama"/>
    <x v="167"/>
    <d v="2015-08-04T22:15:35"/>
    <x v="0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168"/>
    <b v="0"/>
    <n v="3"/>
    <b v="0"/>
    <s v="film &amp; video/drama"/>
    <x v="168"/>
    <d v="2015-03-19T19:02:50"/>
    <x v="0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b v="0"/>
    <n v="10"/>
    <b v="0"/>
    <s v="film &amp; video/drama"/>
    <x v="169"/>
    <d v="2014-10-18T12:07:39"/>
    <x v="3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b v="0"/>
    <n v="10"/>
    <b v="0"/>
    <s v="film &amp; video/drama"/>
    <x v="170"/>
    <d v="2015-08-30T05:28:00"/>
    <x v="0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171"/>
    <b v="0"/>
    <n v="1"/>
    <b v="0"/>
    <s v="film &amp; video/drama"/>
    <x v="171"/>
    <d v="2016-08-12T04:20:14"/>
    <x v="2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172"/>
    <b v="0"/>
    <n v="0"/>
    <b v="0"/>
    <s v="film &amp; video/drama"/>
    <x v="172"/>
    <d v="2015-03-19T08:28:43"/>
    <x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173"/>
    <b v="0"/>
    <n v="0"/>
    <b v="0"/>
    <s v="film &amp; video/drama"/>
    <x v="173"/>
    <d v="2015-02-28T13:45:08"/>
    <x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b v="0"/>
    <n v="0"/>
    <b v="0"/>
    <s v="film &amp; video/drama"/>
    <x v="174"/>
    <d v="2015-05-08T18:12:56"/>
    <x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b v="0"/>
    <n v="26"/>
    <b v="0"/>
    <s v="film &amp; video/drama"/>
    <x v="175"/>
    <d v="2014-08-29T18:40:11"/>
    <x v="3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176"/>
    <b v="0"/>
    <n v="0"/>
    <b v="0"/>
    <s v="film &amp; video/drama"/>
    <x v="176"/>
    <d v="2015-08-05T19:46:39"/>
    <x v="0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x v="177"/>
    <b v="0"/>
    <n v="7"/>
    <b v="0"/>
    <s v="film &amp; video/drama"/>
    <x v="177"/>
    <d v="2015-03-24T00:08:46"/>
    <x v="0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178"/>
    <b v="0"/>
    <n v="0"/>
    <b v="0"/>
    <s v="film &amp; video/drama"/>
    <x v="178"/>
    <d v="2015-11-26T23:55:45"/>
    <x v="0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179"/>
    <b v="0"/>
    <n v="2"/>
    <b v="0"/>
    <s v="film &amp; video/drama"/>
    <x v="179"/>
    <d v="2016-03-04T01:55:55"/>
    <x v="2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180"/>
    <b v="0"/>
    <n v="13"/>
    <b v="0"/>
    <s v="film &amp; video/drama"/>
    <x v="180"/>
    <d v="2015-04-13T19:00:00"/>
    <x v="0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181"/>
    <b v="0"/>
    <n v="4"/>
    <b v="0"/>
    <s v="film &amp; video/drama"/>
    <x v="181"/>
    <d v="2015-06-22T17:48:15"/>
    <x v="0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182"/>
    <b v="0"/>
    <n v="0"/>
    <b v="0"/>
    <s v="film &amp; video/drama"/>
    <x v="182"/>
    <d v="2017-01-07T00:17:12"/>
    <x v="2"/>
    <x v="0"/>
    <s v="drama"/>
  </r>
  <r>
    <n v="183"/>
    <s v="Three Little Words"/>
    <s v="Don't kill me until I meet my Dad"/>
    <n v="12500"/>
    <n v="4482"/>
    <x v="2"/>
    <s v="GB"/>
    <s v="GBP"/>
    <n v="1417033610"/>
    <x v="183"/>
    <b v="0"/>
    <n v="12"/>
    <b v="0"/>
    <s v="film &amp; video/drama"/>
    <x v="183"/>
    <d v="2014-11-26T20:26:50"/>
    <x v="3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b v="0"/>
    <n v="2"/>
    <b v="0"/>
    <s v="film &amp; video/drama"/>
    <x v="184"/>
    <d v="2014-09-01T03:59:00"/>
    <x v="3"/>
    <x v="0"/>
    <s v="drama"/>
  </r>
  <r>
    <n v="185"/>
    <s v="BLANK Short Movie"/>
    <s v="Love has no boundaries!"/>
    <n v="40000"/>
    <n v="2200"/>
    <x v="2"/>
    <s v="NO"/>
    <s v="NOK"/>
    <n v="1471557139"/>
    <x v="185"/>
    <b v="0"/>
    <n v="10"/>
    <b v="0"/>
    <s v="film &amp; video/drama"/>
    <x v="185"/>
    <d v="2016-08-18T21:52:19"/>
    <x v="2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186"/>
    <b v="0"/>
    <n v="0"/>
    <b v="0"/>
    <s v="film &amp; video/drama"/>
    <x v="186"/>
    <d v="2017-03-03T20:00:00"/>
    <x v="1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187"/>
    <b v="0"/>
    <n v="5"/>
    <b v="0"/>
    <s v="film &amp; video/drama"/>
    <x v="187"/>
    <d v="2015-07-21T06:59:00"/>
    <x v="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188"/>
    <b v="0"/>
    <n v="0"/>
    <b v="0"/>
    <s v="film &amp; video/drama"/>
    <x v="188"/>
    <d v="2014-09-05T04:23:35"/>
    <x v="3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b v="0"/>
    <n v="5"/>
    <b v="0"/>
    <s v="film &amp; video/drama"/>
    <x v="189"/>
    <d v="2016-09-03T16:34:37"/>
    <x v="2"/>
    <x v="0"/>
    <s v="drama"/>
  </r>
  <r>
    <n v="190"/>
    <s v="REGIONRAT, the movie"/>
    <s v="Because hope can be a 4 letter word"/>
    <n v="12000"/>
    <n v="50"/>
    <x v="2"/>
    <s v="US"/>
    <s v="USD"/>
    <n v="1466091446"/>
    <x v="190"/>
    <b v="0"/>
    <n v="1"/>
    <b v="0"/>
    <s v="film &amp; video/drama"/>
    <x v="190"/>
    <d v="2016-06-16T15:37:26"/>
    <x v="2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191"/>
    <b v="0"/>
    <n v="3"/>
    <b v="0"/>
    <s v="film &amp; video/drama"/>
    <x v="191"/>
    <d v="2015-10-02T10:35:38"/>
    <x v="0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b v="0"/>
    <n v="3"/>
    <b v="0"/>
    <s v="film &amp; video/drama"/>
    <x v="192"/>
    <d v="2014-10-17T19:00:32"/>
    <x v="3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193"/>
    <b v="0"/>
    <n v="0"/>
    <b v="0"/>
    <s v="film &amp; video/drama"/>
    <x v="193"/>
    <d v="2014-11-28T23:26:06"/>
    <x v="3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194"/>
    <b v="0"/>
    <n v="3"/>
    <b v="0"/>
    <s v="film &amp; video/drama"/>
    <x v="194"/>
    <d v="2016-03-06T23:55:31"/>
    <x v="2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195"/>
    <b v="0"/>
    <n v="0"/>
    <b v="0"/>
    <s v="film &amp; video/drama"/>
    <x v="195"/>
    <d v="2015-07-10T16:05:32"/>
    <x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196"/>
    <b v="0"/>
    <n v="19"/>
    <b v="0"/>
    <s v="film &amp; video/drama"/>
    <x v="196"/>
    <d v="2015-10-10T21:00:00"/>
    <x v="0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b v="0"/>
    <n v="8"/>
    <b v="0"/>
    <s v="film &amp; video/drama"/>
    <x v="197"/>
    <d v="2017-02-17T21:00:00"/>
    <x v="1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198"/>
    <b v="0"/>
    <n v="6"/>
    <b v="0"/>
    <s v="film &amp; video/drama"/>
    <x v="198"/>
    <d v="2014-10-05T09:12:02"/>
    <x v="3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b v="0"/>
    <n v="0"/>
    <b v="0"/>
    <s v="film &amp; video/drama"/>
    <x v="199"/>
    <d v="2016-09-01T02:58:22"/>
    <x v="2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0"/>
    <b v="0"/>
    <n v="18"/>
    <b v="0"/>
    <s v="film &amp; video/drama"/>
    <x v="200"/>
    <d v="2014-09-15T02:00:03"/>
    <x v="3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01"/>
    <b v="0"/>
    <n v="7"/>
    <b v="0"/>
    <s v="film &amp; video/drama"/>
    <x v="201"/>
    <d v="2015-02-08T19:38:49"/>
    <x v="0"/>
    <x v="0"/>
    <s v="drama"/>
  </r>
  <r>
    <n v="202"/>
    <s v="Modern Gangsters"/>
    <s v="new web series created by jonney terry"/>
    <n v="6000"/>
    <n v="0"/>
    <x v="2"/>
    <s v="US"/>
    <s v="USD"/>
    <n v="1444337940"/>
    <x v="202"/>
    <b v="0"/>
    <n v="0"/>
    <b v="0"/>
    <s v="film &amp; video/drama"/>
    <x v="202"/>
    <d v="2015-10-08T20:59:00"/>
    <x v="0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03"/>
    <b v="0"/>
    <n v="8"/>
    <b v="0"/>
    <s v="film &amp; video/drama"/>
    <x v="203"/>
    <d v="2015-01-29T20:21:04"/>
    <x v="3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204"/>
    <b v="0"/>
    <n v="1293"/>
    <b v="0"/>
    <s v="film &amp; video/drama"/>
    <x v="204"/>
    <d v="2016-08-04T14:00:03"/>
    <x v="2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05"/>
    <b v="0"/>
    <n v="17"/>
    <b v="0"/>
    <s v="film &amp; video/drama"/>
    <x v="205"/>
    <d v="2015-10-06T15:10:22"/>
    <x v="0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206"/>
    <b v="0"/>
    <n v="0"/>
    <b v="0"/>
    <s v="film &amp; video/drama"/>
    <x v="206"/>
    <d v="2016-08-06T00:06:23"/>
    <x v="2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207"/>
    <b v="0"/>
    <n v="13"/>
    <b v="0"/>
    <s v="film &amp; video/drama"/>
    <x v="207"/>
    <d v="2015-01-04T04:43:58"/>
    <x v="3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b v="0"/>
    <n v="0"/>
    <b v="0"/>
    <s v="film &amp; video/drama"/>
    <x v="208"/>
    <d v="2014-12-16T08:52:47"/>
    <x v="3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b v="0"/>
    <n v="0"/>
    <b v="0"/>
    <s v="film &amp; video/drama"/>
    <x v="209"/>
    <d v="2015-07-10T22:08:55"/>
    <x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210"/>
    <b v="0"/>
    <n v="33"/>
    <b v="0"/>
    <s v="film &amp; video/drama"/>
    <x v="210"/>
    <d v="2015-10-01T05:00:00"/>
    <x v="0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211"/>
    <b v="0"/>
    <n v="12"/>
    <b v="0"/>
    <s v="film &amp; video/drama"/>
    <x v="211"/>
    <d v="2015-09-19T03:50:17"/>
    <x v="0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212"/>
    <b v="0"/>
    <n v="1"/>
    <b v="0"/>
    <s v="film &amp; video/drama"/>
    <x v="212"/>
    <d v="2016-04-16T20:08:40"/>
    <x v="2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213"/>
    <b v="0"/>
    <n v="1"/>
    <b v="0"/>
    <s v="film &amp; video/drama"/>
    <x v="213"/>
    <d v="2015-08-16T14:06:41"/>
    <x v="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214"/>
    <b v="0"/>
    <n v="1"/>
    <b v="0"/>
    <s v="film &amp; video/drama"/>
    <x v="214"/>
    <d v="2015-03-06T15:22:29"/>
    <x v="0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215"/>
    <b v="0"/>
    <n v="1"/>
    <b v="0"/>
    <s v="film &amp; video/drama"/>
    <x v="215"/>
    <d v="2016-02-17T23:59:00"/>
    <x v="2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b v="0"/>
    <n v="84"/>
    <b v="0"/>
    <s v="film &amp; video/drama"/>
    <x v="216"/>
    <d v="2015-04-22T22:00:37"/>
    <x v="0"/>
    <x v="0"/>
    <s v="drama"/>
  </r>
  <r>
    <n v="217"/>
    <s v="Bitch"/>
    <s v="A roadmovie by paw"/>
    <n v="100000"/>
    <n v="11943"/>
    <x v="2"/>
    <s v="SE"/>
    <s v="SEK"/>
    <n v="1419780149"/>
    <x v="217"/>
    <b v="0"/>
    <n v="38"/>
    <b v="0"/>
    <s v="film &amp; video/drama"/>
    <x v="217"/>
    <d v="2014-12-28T15:22:29"/>
    <x v="3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b v="0"/>
    <n v="1"/>
    <b v="0"/>
    <s v="film &amp; video/drama"/>
    <x v="218"/>
    <d v="2015-05-15T15:04:49"/>
    <x v="0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219"/>
    <b v="0"/>
    <n v="76"/>
    <b v="0"/>
    <s v="film &amp; video/drama"/>
    <x v="219"/>
    <d v="2016-04-01T06:59:00"/>
    <x v="2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b v="0"/>
    <n v="3"/>
    <b v="0"/>
    <s v="film &amp; video/drama"/>
    <x v="220"/>
    <d v="2015-08-20T20:06:00"/>
    <x v="0"/>
    <x v="0"/>
    <s v="drama"/>
  </r>
  <r>
    <n v="221"/>
    <s v="Archetypes"/>
    <s v="Film about Schizophrenia with Surreal Twists!"/>
    <n v="50000"/>
    <n v="0"/>
    <x v="2"/>
    <s v="US"/>
    <s v="USD"/>
    <n v="1427569564"/>
    <x v="221"/>
    <b v="0"/>
    <n v="0"/>
    <b v="0"/>
    <s v="film &amp; video/drama"/>
    <x v="221"/>
    <d v="2015-03-28T19:06:04"/>
    <x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222"/>
    <b v="0"/>
    <n v="2"/>
    <b v="0"/>
    <s v="film &amp; video/drama"/>
    <x v="222"/>
    <d v="2015-03-27T02:39:00"/>
    <x v="0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223"/>
    <b v="0"/>
    <n v="0"/>
    <b v="0"/>
    <s v="film &amp; video/drama"/>
    <x v="223"/>
    <d v="2016-05-22T01:05:00"/>
    <x v="2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b v="0"/>
    <n v="0"/>
    <b v="0"/>
    <s v="film &amp; video/drama"/>
    <x v="224"/>
    <d v="2015-07-10T05:38:46"/>
    <x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225"/>
    <b v="0"/>
    <n v="0"/>
    <b v="0"/>
    <s v="film &amp; video/drama"/>
    <x v="225"/>
    <d v="2016-04-08T22:04:14"/>
    <x v="2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x v="226"/>
    <b v="0"/>
    <n v="2"/>
    <b v="0"/>
    <s v="film &amp; video/drama"/>
    <x v="226"/>
    <d v="2015-05-31T09:29:00"/>
    <x v="0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227"/>
    <b v="0"/>
    <n v="0"/>
    <b v="0"/>
    <s v="film &amp; video/drama"/>
    <x v="227"/>
    <d v="2015-07-09T21:27:21"/>
    <x v="0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x v="228"/>
    <b v="0"/>
    <n v="0"/>
    <b v="0"/>
    <s v="film &amp; video/drama"/>
    <x v="228"/>
    <d v="2015-06-01T16:28:25"/>
    <x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229"/>
    <b v="0"/>
    <n v="0"/>
    <b v="0"/>
    <s v="film &amp; video/drama"/>
    <x v="229"/>
    <d v="2016-02-13T22:24:57"/>
    <x v="2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b v="0"/>
    <n v="2"/>
    <b v="0"/>
    <s v="film &amp; video/drama"/>
    <x v="230"/>
    <d v="2015-06-04T18:39:11"/>
    <x v="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231"/>
    <b v="0"/>
    <n v="0"/>
    <b v="0"/>
    <s v="film &amp; video/drama"/>
    <x v="231"/>
    <d v="2016-01-02T23:00:51"/>
    <x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232"/>
    <b v="0"/>
    <n v="7"/>
    <b v="0"/>
    <s v="film &amp; video/drama"/>
    <x v="232"/>
    <d v="2015-02-27T19:49:06"/>
    <x v="0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233"/>
    <b v="0"/>
    <n v="0"/>
    <b v="0"/>
    <s v="film &amp; video/drama"/>
    <x v="233"/>
    <d v="2016-09-29T21:52:52"/>
    <x v="2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b v="0"/>
    <n v="5"/>
    <b v="0"/>
    <s v="film &amp; video/drama"/>
    <x v="234"/>
    <d v="2015-06-21T00:50:59"/>
    <x v="0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235"/>
    <b v="0"/>
    <n v="0"/>
    <b v="0"/>
    <s v="film &amp; video/drama"/>
    <x v="235"/>
    <d v="2015-07-09T21:48:17"/>
    <x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236"/>
    <b v="0"/>
    <n v="0"/>
    <b v="0"/>
    <s v="film &amp; video/drama"/>
    <x v="236"/>
    <d v="2016-01-05T00:00:00"/>
    <x v="0"/>
    <x v="0"/>
    <s v="drama"/>
  </r>
  <r>
    <n v="237"/>
    <s v="Making The Choice"/>
    <s v="Making The Choice is a christian short film series."/>
    <n v="15000"/>
    <n v="50"/>
    <x v="2"/>
    <s v="US"/>
    <s v="USD"/>
    <n v="1457445069"/>
    <x v="237"/>
    <b v="0"/>
    <n v="1"/>
    <b v="0"/>
    <s v="film &amp; video/drama"/>
    <x v="237"/>
    <d v="2016-03-08T13:51:09"/>
    <x v="2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b v="0"/>
    <n v="0"/>
    <b v="0"/>
    <s v="film &amp; video/drama"/>
    <x v="238"/>
    <d v="2016-12-30T09:00:00"/>
    <x v="2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39"/>
    <b v="0"/>
    <n v="5"/>
    <b v="0"/>
    <s v="film &amp; video/drama"/>
    <x v="239"/>
    <d v="2015-11-08T12:00:00"/>
    <x v="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b v="1"/>
    <n v="137"/>
    <b v="1"/>
    <s v="film &amp; video/documentary"/>
    <x v="240"/>
    <d v="2013-05-05T17:00:11"/>
    <x v="4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b v="1"/>
    <n v="376"/>
    <b v="1"/>
    <s v="film &amp; video/documentary"/>
    <x v="241"/>
    <d v="2014-12-21T16:45:04"/>
    <x v="3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242"/>
    <b v="1"/>
    <n v="202"/>
    <b v="1"/>
    <s v="film &amp; video/documentary"/>
    <x v="242"/>
    <d v="2011-12-20T11:49:50"/>
    <x v="6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243"/>
    <b v="1"/>
    <n v="328"/>
    <b v="1"/>
    <s v="film &amp; video/documentary"/>
    <x v="243"/>
    <d v="2014-02-22T01:08:24"/>
    <x v="3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b v="1"/>
    <n v="84"/>
    <b v="1"/>
    <s v="film &amp; video/documentary"/>
    <x v="244"/>
    <d v="2010-03-16T07:06:00"/>
    <x v="7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b v="1"/>
    <n v="96"/>
    <b v="1"/>
    <s v="film &amp; video/documentary"/>
    <x v="245"/>
    <d v="2012-08-16T01:16:25"/>
    <x v="5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246"/>
    <b v="1"/>
    <n v="223"/>
    <b v="1"/>
    <s v="film &amp; video/documentary"/>
    <x v="246"/>
    <d v="2010-12-18T09:43:25"/>
    <x v="7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247"/>
    <b v="1"/>
    <n v="62"/>
    <b v="1"/>
    <s v="film &amp; video/documentary"/>
    <x v="247"/>
    <d v="2010-10-16T03:39:00"/>
    <x v="7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b v="1"/>
    <n v="146"/>
    <b v="1"/>
    <s v="film &amp; video/documentary"/>
    <x v="248"/>
    <d v="2012-01-07T18:35:09"/>
    <x v="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b v="1"/>
    <n v="235"/>
    <b v="1"/>
    <s v="film &amp; video/documentary"/>
    <x v="249"/>
    <d v="2010-08-22T17:40:00"/>
    <x v="7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0"/>
    <b v="1"/>
    <n v="437"/>
    <b v="1"/>
    <s v="film &amp; video/documentary"/>
    <x v="250"/>
    <d v="2013-06-06T13:34:51"/>
    <x v="4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251"/>
    <b v="1"/>
    <n v="77"/>
    <b v="1"/>
    <s v="film &amp; video/documentary"/>
    <x v="251"/>
    <d v="2012-05-16T19:00:00"/>
    <x v="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252"/>
    <b v="1"/>
    <n v="108"/>
    <b v="1"/>
    <s v="film &amp; video/documentary"/>
    <x v="252"/>
    <d v="2010-06-01T03:59:00"/>
    <x v="7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b v="1"/>
    <n v="7"/>
    <b v="1"/>
    <s v="film &amp; video/documentary"/>
    <x v="253"/>
    <d v="2012-02-15T15:37:15"/>
    <x v="5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254"/>
    <b v="1"/>
    <n v="314"/>
    <b v="1"/>
    <s v="film &amp; video/documentary"/>
    <x v="254"/>
    <d v="2015-10-17T02:00:00"/>
    <x v="0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255"/>
    <b v="1"/>
    <n v="188"/>
    <b v="1"/>
    <s v="film &amp; video/documentary"/>
    <x v="255"/>
    <d v="2011-03-16T11:38:02"/>
    <x v="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256"/>
    <b v="1"/>
    <n v="275"/>
    <b v="1"/>
    <s v="film &amp; video/documentary"/>
    <x v="256"/>
    <d v="2013-03-16T18:27:47"/>
    <x v="4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b v="1"/>
    <n v="560"/>
    <b v="1"/>
    <s v="film &amp; video/documentary"/>
    <x v="257"/>
    <d v="2016-05-19T15:02:42"/>
    <x v="2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b v="1"/>
    <n v="688"/>
    <b v="1"/>
    <s v="film &amp; video/documentary"/>
    <x v="258"/>
    <d v="2011-06-18T01:14:26"/>
    <x v="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b v="1"/>
    <n v="942"/>
    <b v="1"/>
    <s v="film &amp; video/documentary"/>
    <x v="259"/>
    <d v="2015-04-08T17:42:49"/>
    <x v="0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260"/>
    <b v="1"/>
    <n v="88"/>
    <b v="1"/>
    <s v="film &amp; video/documentary"/>
    <x v="260"/>
    <d v="2010-07-17T09:59:00"/>
    <x v="7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261"/>
    <b v="1"/>
    <n v="220"/>
    <b v="1"/>
    <s v="film &amp; video/documentary"/>
    <x v="261"/>
    <d v="2012-06-07T14:55:00"/>
    <x v="5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262"/>
    <b v="1"/>
    <n v="145"/>
    <b v="1"/>
    <s v="film &amp; video/documentary"/>
    <x v="262"/>
    <d v="2011-02-26T05:57:08"/>
    <x v="6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b v="1"/>
    <n v="963"/>
    <b v="1"/>
    <s v="film &amp; video/documentary"/>
    <x v="263"/>
    <d v="2012-09-27T22:54:54"/>
    <x v="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b v="1"/>
    <n v="91"/>
    <b v="1"/>
    <s v="film &amp; video/documentary"/>
    <x v="264"/>
    <d v="2012-05-11T14:53:15"/>
    <x v="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b v="1"/>
    <n v="58"/>
    <b v="1"/>
    <s v="film &amp; video/documentary"/>
    <x v="265"/>
    <d v="2010-05-10T20:16:00"/>
    <x v="7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b v="1"/>
    <n v="36"/>
    <b v="1"/>
    <s v="film &amp; video/documentary"/>
    <x v="266"/>
    <d v="2010-04-23T03:51:00"/>
    <x v="7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267"/>
    <b v="1"/>
    <n v="165"/>
    <b v="1"/>
    <s v="film &amp; video/documentary"/>
    <x v="267"/>
    <d v="2014-06-25T10:51:39"/>
    <x v="3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b v="1"/>
    <n v="111"/>
    <b v="1"/>
    <s v="film &amp; video/documentary"/>
    <x v="268"/>
    <d v="2011-11-07T04:39:38"/>
    <x v="6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b v="1"/>
    <n v="1596"/>
    <b v="1"/>
    <s v="film &amp; video/documentary"/>
    <x v="269"/>
    <d v="2017-02-22T04:43:42"/>
    <x v="1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270"/>
    <b v="1"/>
    <n v="61"/>
    <b v="1"/>
    <s v="film &amp; video/documentary"/>
    <x v="270"/>
    <d v="2011-05-25T04:00:00"/>
    <x v="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b v="1"/>
    <n v="287"/>
    <b v="1"/>
    <s v="film &amp; video/documentary"/>
    <x v="271"/>
    <d v="2014-01-02T08:00:00"/>
    <x v="4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b v="1"/>
    <n v="65"/>
    <b v="1"/>
    <s v="film &amp; video/documentary"/>
    <x v="272"/>
    <d v="2010-04-28T18:49:00"/>
    <x v="7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b v="1"/>
    <n v="118"/>
    <b v="1"/>
    <s v="film &amp; video/documentary"/>
    <x v="273"/>
    <d v="2011-07-03T11:57:46"/>
    <x v="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274"/>
    <b v="1"/>
    <n v="113"/>
    <b v="1"/>
    <s v="film &amp; video/documentary"/>
    <x v="274"/>
    <d v="2012-04-05T06:59:00"/>
    <x v="5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275"/>
    <b v="1"/>
    <n v="332"/>
    <b v="1"/>
    <s v="film &amp; video/documentary"/>
    <x v="275"/>
    <d v="2012-11-10T01:46:06"/>
    <x v="5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b v="1"/>
    <n v="62"/>
    <b v="1"/>
    <s v="film &amp; video/documentary"/>
    <x v="276"/>
    <d v="2012-04-28T00:57:54"/>
    <x v="5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277"/>
    <b v="1"/>
    <n v="951"/>
    <b v="1"/>
    <s v="film &amp; video/documentary"/>
    <x v="277"/>
    <d v="2015-05-23T21:23:39"/>
    <x v="0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278"/>
    <b v="1"/>
    <n v="415"/>
    <b v="1"/>
    <s v="film &amp; video/documentary"/>
    <x v="278"/>
    <d v="2012-10-12T00:58:59"/>
    <x v="5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b v="1"/>
    <n v="305"/>
    <b v="1"/>
    <s v="film &amp; video/documentary"/>
    <x v="279"/>
    <d v="2017-02-27T02:01:00"/>
    <x v="1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b v="1"/>
    <n v="2139"/>
    <b v="1"/>
    <s v="film &amp; video/documentary"/>
    <x v="280"/>
    <d v="2014-05-30T14:10:35"/>
    <x v="3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b v="1"/>
    <n v="79"/>
    <b v="1"/>
    <s v="film &amp; video/documentary"/>
    <x v="281"/>
    <d v="2009-08-10T19:26:00"/>
    <x v="8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282"/>
    <b v="1"/>
    <n v="179"/>
    <b v="1"/>
    <s v="film &amp; video/documentary"/>
    <x v="282"/>
    <d v="2010-02-22T22:00:00"/>
    <x v="7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x v="283"/>
    <b v="1"/>
    <n v="202"/>
    <b v="1"/>
    <s v="film &amp; video/documentary"/>
    <x v="283"/>
    <d v="2011-06-01T04:59:00"/>
    <x v="6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284"/>
    <b v="1"/>
    <n v="760"/>
    <b v="1"/>
    <s v="film &amp; video/documentary"/>
    <x v="284"/>
    <d v="2012-01-21T17:43:00"/>
    <x v="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85"/>
    <b v="1"/>
    <n v="563"/>
    <b v="1"/>
    <s v="film &amp; video/documentary"/>
    <x v="285"/>
    <d v="2013-09-19T18:08:48"/>
    <x v="4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286"/>
    <b v="1"/>
    <n v="135"/>
    <b v="1"/>
    <s v="film &amp; video/documentary"/>
    <x v="286"/>
    <d v="2013-03-25T18:35:24"/>
    <x v="4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287"/>
    <b v="1"/>
    <n v="290"/>
    <b v="1"/>
    <s v="film &amp; video/documentary"/>
    <x v="287"/>
    <d v="2012-11-02T04:00:00"/>
    <x v="5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b v="1"/>
    <n v="447"/>
    <b v="1"/>
    <s v="film &amp; video/documentary"/>
    <x v="288"/>
    <d v="2012-06-26T04:03:13"/>
    <x v="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289"/>
    <b v="1"/>
    <n v="232"/>
    <b v="1"/>
    <s v="film &amp; video/documentary"/>
    <x v="289"/>
    <d v="2013-11-02T10:57:14"/>
    <x v="4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290"/>
    <b v="1"/>
    <n v="168"/>
    <b v="1"/>
    <s v="film &amp; video/documentary"/>
    <x v="290"/>
    <d v="2011-02-02T07:59:00"/>
    <x v="7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291"/>
    <b v="1"/>
    <n v="128"/>
    <b v="1"/>
    <s v="film &amp; video/documentary"/>
    <x v="291"/>
    <d v="2013-05-01T00:01:00"/>
    <x v="4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292"/>
    <b v="1"/>
    <n v="493"/>
    <b v="1"/>
    <s v="film &amp; video/documentary"/>
    <x v="292"/>
    <d v="2011-10-29T03:59:00"/>
    <x v="6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b v="1"/>
    <n v="131"/>
    <b v="1"/>
    <s v="film &amp; video/documentary"/>
    <x v="293"/>
    <d v="2014-04-20T16:01:54"/>
    <x v="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b v="1"/>
    <n v="50"/>
    <b v="1"/>
    <s v="film &amp; video/documentary"/>
    <x v="294"/>
    <d v="2010-07-19T16:00:00"/>
    <x v="7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b v="1"/>
    <n v="665"/>
    <b v="1"/>
    <s v="film &amp; video/documentary"/>
    <x v="295"/>
    <d v="2013-11-01T00:00:00"/>
    <x v="4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96"/>
    <b v="1"/>
    <n v="129"/>
    <b v="1"/>
    <s v="film &amp; video/documentary"/>
    <x v="296"/>
    <d v="2012-09-07T11:24:43"/>
    <x v="5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297"/>
    <b v="1"/>
    <n v="142"/>
    <b v="1"/>
    <s v="film &amp; video/documentary"/>
    <x v="297"/>
    <d v="2015-05-01T03:59:00"/>
    <x v="0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298"/>
    <b v="1"/>
    <n v="2436"/>
    <b v="1"/>
    <s v="film &amp; video/documentary"/>
    <x v="298"/>
    <d v="2014-05-09T21:00:00"/>
    <x v="3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b v="1"/>
    <n v="244"/>
    <b v="1"/>
    <s v="film &amp; video/documentary"/>
    <x v="299"/>
    <d v="2010-11-17T06:24:20"/>
    <x v="7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b v="1"/>
    <n v="298"/>
    <b v="1"/>
    <s v="film &amp; video/documentary"/>
    <x v="300"/>
    <d v="2011-04-24T23:02:18"/>
    <x v="6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301"/>
    <b v="1"/>
    <n v="251"/>
    <b v="1"/>
    <s v="film &amp; video/documentary"/>
    <x v="301"/>
    <d v="2013-03-19T16:42:15"/>
    <x v="4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b v="1"/>
    <n v="108"/>
    <b v="1"/>
    <s v="film &amp; video/documentary"/>
    <x v="302"/>
    <d v="2012-02-24T20:33:58"/>
    <x v="5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303"/>
    <b v="1"/>
    <n v="82"/>
    <b v="1"/>
    <s v="film &amp; video/documentary"/>
    <x v="303"/>
    <d v="2012-06-02T01:42:26"/>
    <x v="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304"/>
    <b v="1"/>
    <n v="74"/>
    <b v="1"/>
    <s v="film &amp; video/documentary"/>
    <x v="304"/>
    <d v="2012-09-01T02:00:00"/>
    <x v="5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305"/>
    <b v="1"/>
    <n v="189"/>
    <b v="1"/>
    <s v="film &amp; video/documentary"/>
    <x v="305"/>
    <d v="2012-03-10T15:07:29"/>
    <x v="5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306"/>
    <b v="1"/>
    <n v="80"/>
    <b v="1"/>
    <s v="film &amp; video/documentary"/>
    <x v="306"/>
    <d v="2013-03-20T19:05:33"/>
    <x v="4"/>
    <x v="0"/>
    <s v="documentary"/>
  </r>
  <r>
    <n v="307"/>
    <s v="Grammar Revolution"/>
    <s v="Why is grammar important?"/>
    <n v="22000"/>
    <n v="24490"/>
    <x v="0"/>
    <s v="US"/>
    <s v="USD"/>
    <n v="1360276801"/>
    <x v="307"/>
    <b v="1"/>
    <n v="576"/>
    <b v="1"/>
    <s v="film &amp; video/documentary"/>
    <x v="307"/>
    <d v="2013-02-07T22:40:01"/>
    <x v="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308"/>
    <b v="1"/>
    <n v="202"/>
    <b v="1"/>
    <s v="film &amp; video/documentary"/>
    <x v="308"/>
    <d v="2011-03-10T16:40:10"/>
    <x v="6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b v="1"/>
    <n v="238"/>
    <b v="1"/>
    <s v="film &amp; video/documentary"/>
    <x v="309"/>
    <d v="2012-09-03T18:02:14"/>
    <x v="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310"/>
    <b v="1"/>
    <n v="36"/>
    <b v="1"/>
    <s v="film &amp; video/documentary"/>
    <x v="310"/>
    <d v="2011-10-20T02:00:00"/>
    <x v="6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11"/>
    <b v="1"/>
    <n v="150"/>
    <b v="1"/>
    <s v="film &amp; video/documentary"/>
    <x v="311"/>
    <d v="2012-01-01T07:59:00"/>
    <x v="6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b v="1"/>
    <n v="146"/>
    <b v="1"/>
    <s v="film &amp; video/documentary"/>
    <x v="312"/>
    <d v="2013-04-14T21:03:52"/>
    <x v="4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b v="1"/>
    <n v="222"/>
    <b v="1"/>
    <s v="film &amp; video/documentary"/>
    <x v="313"/>
    <d v="2010-08-11T15:59:00"/>
    <x v="7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b v="1"/>
    <n v="120"/>
    <b v="1"/>
    <s v="film &amp; video/documentary"/>
    <x v="314"/>
    <d v="2013-03-01T19:59:48"/>
    <x v="4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15"/>
    <b v="1"/>
    <n v="126"/>
    <b v="1"/>
    <s v="film &amp; video/documentary"/>
    <x v="315"/>
    <d v="2012-08-22T18:32:14"/>
    <x v="5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316"/>
    <b v="1"/>
    <n v="158"/>
    <b v="1"/>
    <s v="film &amp; video/documentary"/>
    <x v="316"/>
    <d v="2014-12-11T04:59:00"/>
    <x v="3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317"/>
    <b v="1"/>
    <n v="316"/>
    <b v="1"/>
    <s v="film &amp; video/documentary"/>
    <x v="317"/>
    <d v="2013-12-11T16:14:43"/>
    <x v="4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318"/>
    <b v="1"/>
    <n v="284"/>
    <b v="1"/>
    <s v="film &amp; video/documentary"/>
    <x v="318"/>
    <d v="2013-03-26T23:55:51"/>
    <x v="4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b v="1"/>
    <n v="51"/>
    <b v="1"/>
    <s v="film &amp; video/documentary"/>
    <x v="319"/>
    <d v="2010-02-02T07:59:00"/>
    <x v="8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b v="1"/>
    <n v="158"/>
    <b v="1"/>
    <s v="film &amp; video/documentary"/>
    <x v="320"/>
    <d v="2015-12-22T23:00:00"/>
    <x v="0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321"/>
    <b v="1"/>
    <n v="337"/>
    <b v="1"/>
    <s v="film &amp; video/documentary"/>
    <x v="321"/>
    <d v="2016-11-08T11:43:06"/>
    <x v="2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22"/>
    <b v="1"/>
    <n v="186"/>
    <b v="1"/>
    <s v="film &amp; video/documentary"/>
    <x v="322"/>
    <d v="2016-05-13T13:40:48"/>
    <x v="2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323"/>
    <b v="1"/>
    <n v="58"/>
    <b v="1"/>
    <s v="film &amp; video/documentary"/>
    <x v="323"/>
    <d v="2016-12-21T07:59:00"/>
    <x v="2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324"/>
    <b v="1"/>
    <n v="82"/>
    <b v="1"/>
    <s v="film &amp; video/documentary"/>
    <x v="324"/>
    <d v="2015-08-01T15:01:48"/>
    <x v="0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325"/>
    <b v="1"/>
    <n v="736"/>
    <b v="1"/>
    <s v="film &amp; video/documentary"/>
    <x v="325"/>
    <d v="2016-12-20T04:30:33"/>
    <x v="2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326"/>
    <b v="1"/>
    <n v="1151"/>
    <b v="1"/>
    <s v="film &amp; video/documentary"/>
    <x v="326"/>
    <d v="2017-03-14T22:57:00"/>
    <x v="1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327"/>
    <b v="1"/>
    <n v="34"/>
    <b v="1"/>
    <s v="film &amp; video/documentary"/>
    <x v="327"/>
    <d v="2015-03-22T08:00:00"/>
    <x v="0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328"/>
    <b v="1"/>
    <n v="498"/>
    <b v="1"/>
    <s v="film &amp; video/documentary"/>
    <x v="328"/>
    <d v="2015-11-01T04:00:00"/>
    <x v="0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329"/>
    <b v="1"/>
    <n v="167"/>
    <b v="1"/>
    <s v="film &amp; video/documentary"/>
    <x v="329"/>
    <d v="2015-11-07T04:00:00"/>
    <x v="0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b v="1"/>
    <n v="340"/>
    <b v="1"/>
    <s v="film &amp; video/documentary"/>
    <x v="330"/>
    <d v="2013-05-17T03:59:00"/>
    <x v="4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331"/>
    <b v="1"/>
    <n v="438"/>
    <b v="1"/>
    <s v="film &amp; video/documentary"/>
    <x v="331"/>
    <d v="2016-06-17T13:57:14"/>
    <x v="2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b v="1"/>
    <n v="555"/>
    <b v="1"/>
    <s v="film &amp; video/documentary"/>
    <x v="332"/>
    <d v="2015-10-28T08:00:00"/>
    <x v="0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333"/>
    <b v="1"/>
    <n v="266"/>
    <b v="1"/>
    <s v="film &amp; video/documentary"/>
    <x v="333"/>
    <d v="2016-04-07T14:16:31"/>
    <x v="2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b v="1"/>
    <n v="69"/>
    <b v="1"/>
    <s v="film &amp; video/documentary"/>
    <x v="334"/>
    <d v="2015-05-15T19:00:00"/>
    <x v="0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b v="1"/>
    <n v="80"/>
    <b v="1"/>
    <s v="film &amp; video/documentary"/>
    <x v="335"/>
    <d v="2015-05-08T22:00:00"/>
    <x v="0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b v="1"/>
    <n v="493"/>
    <b v="1"/>
    <s v="film &amp; video/documentary"/>
    <x v="336"/>
    <d v="2015-11-13T15:18:38"/>
    <x v="0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b v="1"/>
    <n v="31"/>
    <b v="1"/>
    <s v="film &amp; video/documentary"/>
    <x v="337"/>
    <d v="2015-03-14T02:05:08"/>
    <x v="0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b v="1"/>
    <n v="236"/>
    <b v="1"/>
    <s v="film &amp; video/documentary"/>
    <x v="338"/>
    <d v="2016-09-03T01:00:00"/>
    <x v="2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339"/>
    <b v="1"/>
    <n v="89"/>
    <b v="1"/>
    <s v="film &amp; video/documentary"/>
    <x v="339"/>
    <d v="2015-04-29T18:14:28"/>
    <x v="0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340"/>
    <b v="1"/>
    <n v="299"/>
    <b v="1"/>
    <s v="film &amp; video/documentary"/>
    <x v="340"/>
    <d v="2017-03-08T21:00:00"/>
    <x v="1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b v="1"/>
    <n v="55"/>
    <b v="1"/>
    <s v="film &amp; video/documentary"/>
    <x v="341"/>
    <d v="2014-10-01T03:59:00"/>
    <x v="3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342"/>
    <b v="1"/>
    <n v="325"/>
    <b v="1"/>
    <s v="film &amp; video/documentary"/>
    <x v="342"/>
    <d v="2016-04-29T18:44:25"/>
    <x v="2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b v="1"/>
    <n v="524"/>
    <b v="1"/>
    <s v="film &amp; video/documentary"/>
    <x v="343"/>
    <d v="2014-11-14T03:00:00"/>
    <x v="3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b v="1"/>
    <n v="285"/>
    <b v="1"/>
    <s v="film &amp; video/documentary"/>
    <x v="344"/>
    <d v="2015-06-01T02:20:00"/>
    <x v="0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345"/>
    <b v="1"/>
    <n v="179"/>
    <b v="1"/>
    <s v="film &amp; video/documentary"/>
    <x v="345"/>
    <d v="2015-05-20T22:39:50"/>
    <x v="0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b v="1"/>
    <n v="188"/>
    <b v="1"/>
    <s v="film &amp; video/documentary"/>
    <x v="346"/>
    <d v="2015-10-14T12:00:21"/>
    <x v="0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b v="1"/>
    <n v="379"/>
    <b v="1"/>
    <s v="film &amp; video/documentary"/>
    <x v="347"/>
    <d v="2015-11-14T12:53:29"/>
    <x v="0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b v="1"/>
    <n v="119"/>
    <b v="1"/>
    <s v="film &amp; video/documentary"/>
    <x v="348"/>
    <d v="2015-08-21T14:05:16"/>
    <x v="0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349"/>
    <b v="1"/>
    <n v="167"/>
    <b v="1"/>
    <s v="film &amp; video/documentary"/>
    <x v="349"/>
    <d v="2017-02-24T11:58:28"/>
    <x v="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350"/>
    <b v="1"/>
    <n v="221"/>
    <b v="1"/>
    <s v="film &amp; video/documentary"/>
    <x v="350"/>
    <d v="2016-09-11T03:59:00"/>
    <x v="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351"/>
    <b v="1"/>
    <n v="964"/>
    <b v="1"/>
    <s v="film &amp; video/documentary"/>
    <x v="351"/>
    <d v="2016-04-07T22:09:14"/>
    <x v="2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352"/>
    <b v="1"/>
    <n v="286"/>
    <b v="1"/>
    <s v="film &amp; video/documentary"/>
    <x v="352"/>
    <d v="2014-10-08T04:01:08"/>
    <x v="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b v="1"/>
    <n v="613"/>
    <b v="1"/>
    <s v="film &amp; video/documentary"/>
    <x v="353"/>
    <d v="2015-11-19T20:00:19"/>
    <x v="0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b v="1"/>
    <n v="29"/>
    <b v="1"/>
    <s v="film &amp; video/documentary"/>
    <x v="354"/>
    <d v="2016-04-08T18:52:01"/>
    <x v="2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355"/>
    <b v="1"/>
    <n v="165"/>
    <b v="1"/>
    <s v="film &amp; video/documentary"/>
    <x v="355"/>
    <d v="2014-12-01T08:03:14"/>
    <x v="3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356"/>
    <b v="1"/>
    <n v="97"/>
    <b v="1"/>
    <s v="film &amp; video/documentary"/>
    <x v="356"/>
    <d v="2016-03-16T18:16:33"/>
    <x v="2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b v="1"/>
    <n v="303"/>
    <b v="1"/>
    <s v="film &amp; video/documentary"/>
    <x v="357"/>
    <d v="2015-04-24T05:19:57"/>
    <x v="0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358"/>
    <b v="1"/>
    <n v="267"/>
    <b v="1"/>
    <s v="film &amp; video/documentary"/>
    <x v="358"/>
    <d v="2016-06-15T15:00:00"/>
    <x v="2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59"/>
    <b v="1"/>
    <n v="302"/>
    <b v="1"/>
    <s v="film &amp; video/documentary"/>
    <x v="359"/>
    <d v="2014-11-14T05:12:00"/>
    <x v="3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360"/>
    <b v="0"/>
    <n v="87"/>
    <b v="1"/>
    <s v="film &amp; video/documentary"/>
    <x v="360"/>
    <d v="2015-07-23T03:11:00"/>
    <x v="0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b v="0"/>
    <n v="354"/>
    <b v="1"/>
    <s v="film &amp; video/documentary"/>
    <x v="361"/>
    <d v="2014-11-23T01:01:46"/>
    <x v="3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b v="0"/>
    <n v="86"/>
    <b v="1"/>
    <s v="film &amp; video/documentary"/>
    <x v="362"/>
    <d v="2014-08-08T00:00:00"/>
    <x v="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b v="0"/>
    <n v="26"/>
    <b v="1"/>
    <s v="film &amp; video/documentary"/>
    <x v="363"/>
    <d v="2010-05-02T19:22:00"/>
    <x v="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364"/>
    <b v="0"/>
    <n v="113"/>
    <b v="1"/>
    <s v="film &amp; video/documentary"/>
    <x v="364"/>
    <d v="2014-06-21T03:59:00"/>
    <x v="3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365"/>
    <b v="0"/>
    <n v="65"/>
    <b v="1"/>
    <s v="film &amp; video/documentary"/>
    <x v="365"/>
    <d v="2014-02-28T14:33:19"/>
    <x v="3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366"/>
    <b v="0"/>
    <n v="134"/>
    <b v="1"/>
    <s v="film &amp; video/documentary"/>
    <x v="366"/>
    <d v="2012-05-20T19:01:58"/>
    <x v="5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b v="0"/>
    <n v="119"/>
    <b v="1"/>
    <s v="film &amp; video/documentary"/>
    <x v="367"/>
    <d v="2013-05-01T04:59:00"/>
    <x v="4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b v="0"/>
    <n v="159"/>
    <b v="1"/>
    <s v="film &amp; video/documentary"/>
    <x v="368"/>
    <d v="2015-03-15T13:32:02"/>
    <x v="0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369"/>
    <b v="0"/>
    <n v="167"/>
    <b v="1"/>
    <s v="film &amp; video/documentary"/>
    <x v="369"/>
    <d v="2012-01-15T13:14:29"/>
    <x v="6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b v="0"/>
    <n v="43"/>
    <b v="1"/>
    <s v="film &amp; video/documentary"/>
    <x v="370"/>
    <d v="2017-01-06T19:05:00"/>
    <x v="2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1"/>
    <b v="0"/>
    <n v="1062"/>
    <b v="1"/>
    <s v="film &amp; video/documentary"/>
    <x v="371"/>
    <d v="2013-02-01T18:25:39"/>
    <x v="5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x v="372"/>
    <b v="0"/>
    <n v="9"/>
    <b v="1"/>
    <s v="film &amp; video/documentary"/>
    <x v="372"/>
    <d v="2016-04-05T16:00:00"/>
    <x v="2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373"/>
    <b v="0"/>
    <n v="89"/>
    <b v="1"/>
    <s v="film &amp; video/documentary"/>
    <x v="373"/>
    <d v="2012-07-18T21:53:18"/>
    <x v="5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b v="0"/>
    <n v="174"/>
    <b v="1"/>
    <s v="film &amp; video/documentary"/>
    <x v="374"/>
    <d v="2011-09-16T21:20:31"/>
    <x v="6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b v="0"/>
    <n v="14"/>
    <b v="1"/>
    <s v="film &amp; video/documentary"/>
    <x v="375"/>
    <d v="2014-03-01T17:18:00"/>
    <x v="3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b v="0"/>
    <n v="48"/>
    <b v="1"/>
    <s v="film &amp; video/documentary"/>
    <x v="376"/>
    <d v="2016-08-25T10:51:56"/>
    <x v="2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377"/>
    <b v="0"/>
    <n v="133"/>
    <b v="1"/>
    <s v="film &amp; video/documentary"/>
    <x v="377"/>
    <d v="2015-11-14T07:01:00"/>
    <x v="0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b v="0"/>
    <n v="83"/>
    <b v="1"/>
    <s v="film &amp; video/documentary"/>
    <x v="378"/>
    <d v="2016-01-25T23:52:00"/>
    <x v="2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379"/>
    <b v="0"/>
    <n v="149"/>
    <b v="1"/>
    <s v="film &amp; video/documentary"/>
    <x v="379"/>
    <d v="2012-05-03T16:31:12"/>
    <x v="5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b v="0"/>
    <n v="49"/>
    <b v="1"/>
    <s v="film &amp; video/documentary"/>
    <x v="380"/>
    <d v="2016-01-23T17:16:32"/>
    <x v="0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81"/>
    <b v="0"/>
    <n v="251"/>
    <b v="1"/>
    <s v="film &amp; video/documentary"/>
    <x v="381"/>
    <d v="2012-07-30T05:00:00"/>
    <x v="5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b v="0"/>
    <n v="22"/>
    <b v="1"/>
    <s v="film &amp; video/documentary"/>
    <x v="382"/>
    <d v="2012-09-06T17:01:40"/>
    <x v="5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383"/>
    <b v="0"/>
    <n v="48"/>
    <b v="1"/>
    <s v="film &amp; video/documentary"/>
    <x v="383"/>
    <d v="2014-05-19T02:49:19"/>
    <x v="3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84"/>
    <b v="0"/>
    <n v="383"/>
    <b v="1"/>
    <s v="film &amp; video/documentary"/>
    <x v="384"/>
    <d v="2015-01-06T18:45:47"/>
    <x v="3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b v="0"/>
    <n v="237"/>
    <b v="1"/>
    <s v="film &amp; video/documentary"/>
    <x v="385"/>
    <d v="2014-11-21T15:01:41"/>
    <x v="3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386"/>
    <b v="0"/>
    <n v="13"/>
    <b v="1"/>
    <s v="film &amp; video/documentary"/>
    <x v="386"/>
    <d v="2015-08-10T22:49:51"/>
    <x v="0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b v="0"/>
    <n v="562"/>
    <b v="1"/>
    <s v="film &amp; video/documentary"/>
    <x v="387"/>
    <d v="2015-08-15T06:00:00"/>
    <x v="0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388"/>
    <b v="0"/>
    <n v="71"/>
    <b v="1"/>
    <s v="film &amp; video/documentary"/>
    <x v="388"/>
    <d v="2016-07-28T01:49:40"/>
    <x v="2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b v="0"/>
    <n v="1510"/>
    <b v="1"/>
    <s v="film &amp; video/documentary"/>
    <x v="389"/>
    <d v="2014-03-07T22:59:00"/>
    <x v="3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390"/>
    <b v="0"/>
    <n v="14"/>
    <b v="1"/>
    <s v="film &amp; video/documentary"/>
    <x v="390"/>
    <d v="2015-05-08T00:52:52"/>
    <x v="0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391"/>
    <b v="0"/>
    <n v="193"/>
    <b v="1"/>
    <s v="film &amp; video/documentary"/>
    <x v="391"/>
    <d v="2011-12-18T00:59:00"/>
    <x v="6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b v="0"/>
    <n v="206"/>
    <b v="1"/>
    <s v="film &amp; video/documentary"/>
    <x v="392"/>
    <d v="2011-09-08T03:00:00"/>
    <x v="6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393"/>
    <b v="0"/>
    <n v="351"/>
    <b v="1"/>
    <s v="film &amp; video/documentary"/>
    <x v="393"/>
    <d v="2013-10-10T17:00:52"/>
    <x v="4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394"/>
    <b v="0"/>
    <n v="50"/>
    <b v="1"/>
    <s v="film &amp; video/documentary"/>
    <x v="394"/>
    <d v="2016-04-17T18:38:02"/>
    <x v="2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395"/>
    <b v="0"/>
    <n v="184"/>
    <b v="1"/>
    <s v="film &amp; video/documentary"/>
    <x v="395"/>
    <d v="2012-04-27T21:32:00"/>
    <x v="5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396"/>
    <b v="0"/>
    <n v="196"/>
    <b v="1"/>
    <s v="film &amp; video/documentary"/>
    <x v="396"/>
    <d v="2012-07-07T13:33:26"/>
    <x v="5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b v="0"/>
    <n v="229"/>
    <b v="1"/>
    <s v="film &amp; video/documentary"/>
    <x v="397"/>
    <d v="2010-09-01T03:44:00"/>
    <x v="7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398"/>
    <b v="0"/>
    <n v="67"/>
    <b v="1"/>
    <s v="film &amp; video/documentary"/>
    <x v="398"/>
    <d v="2015-04-29T19:02:06"/>
    <x v="0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b v="0"/>
    <n v="95"/>
    <b v="1"/>
    <s v="film &amp; video/documentary"/>
    <x v="399"/>
    <d v="2016-12-14T12:00:00"/>
    <x v="2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400"/>
    <b v="0"/>
    <n v="62"/>
    <b v="1"/>
    <s v="film &amp; video/documentary"/>
    <x v="400"/>
    <d v="2014-05-17T03:30:00"/>
    <x v="3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b v="0"/>
    <n v="73"/>
    <b v="1"/>
    <s v="film &amp; video/documentary"/>
    <x v="401"/>
    <d v="2011-08-07T20:12:50"/>
    <x v="6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b v="0"/>
    <n v="43"/>
    <b v="1"/>
    <s v="film &amp; video/documentary"/>
    <x v="402"/>
    <d v="2015-11-05T13:56:57"/>
    <x v="0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403"/>
    <b v="0"/>
    <n v="70"/>
    <b v="1"/>
    <s v="film &amp; video/documentary"/>
    <x v="403"/>
    <d v="2011-08-10T07:08:00"/>
    <x v="6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404"/>
    <b v="0"/>
    <n v="271"/>
    <b v="1"/>
    <s v="film &amp; video/documentary"/>
    <x v="404"/>
    <d v="2014-02-05T23:04:00"/>
    <x v="3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405"/>
    <b v="0"/>
    <n v="55"/>
    <b v="1"/>
    <s v="film &amp; video/documentary"/>
    <x v="405"/>
    <d v="2014-03-06T02:02:19"/>
    <x v="3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406"/>
    <b v="0"/>
    <n v="35"/>
    <b v="1"/>
    <s v="film &amp; video/documentary"/>
    <x v="406"/>
    <d v="2011-05-09T05:59:00"/>
    <x v="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407"/>
    <b v="0"/>
    <n v="22"/>
    <b v="1"/>
    <s v="film &amp; video/documentary"/>
    <x v="407"/>
    <d v="2011-11-19T21:54:10"/>
    <x v="6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408"/>
    <b v="0"/>
    <n v="38"/>
    <b v="1"/>
    <s v="film &amp; video/documentary"/>
    <x v="408"/>
    <d v="2013-11-05T18:39:50"/>
    <x v="4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409"/>
    <b v="0"/>
    <n v="15"/>
    <b v="1"/>
    <s v="film &amp; video/documentary"/>
    <x v="409"/>
    <d v="2016-07-22T20:42:24"/>
    <x v="2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410"/>
    <b v="0"/>
    <n v="7"/>
    <b v="1"/>
    <s v="film &amp; video/documentary"/>
    <x v="410"/>
    <d v="2015-06-18T23:33:17"/>
    <x v="0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411"/>
    <b v="0"/>
    <n v="241"/>
    <b v="1"/>
    <s v="film &amp; video/documentary"/>
    <x v="411"/>
    <d v="2013-12-22T05:00:00"/>
    <x v="4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412"/>
    <b v="0"/>
    <n v="55"/>
    <b v="1"/>
    <s v="film &amp; video/documentary"/>
    <x v="412"/>
    <d v="2012-07-25T17:49:38"/>
    <x v="5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413"/>
    <b v="0"/>
    <n v="171"/>
    <b v="1"/>
    <s v="film &amp; video/documentary"/>
    <x v="413"/>
    <d v="2012-07-19T21:03:31"/>
    <x v="5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b v="0"/>
    <n v="208"/>
    <b v="1"/>
    <s v="film &amp; video/documentary"/>
    <x v="414"/>
    <d v="2013-10-12T01:31:05"/>
    <x v="4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b v="0"/>
    <n v="21"/>
    <b v="1"/>
    <s v="film &amp; video/documentary"/>
    <x v="415"/>
    <d v="2014-10-17T12:00:00"/>
    <x v="3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416"/>
    <b v="0"/>
    <n v="25"/>
    <b v="1"/>
    <s v="film &amp; video/documentary"/>
    <x v="416"/>
    <d v="2014-02-08T09:30:31"/>
    <x v="3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b v="0"/>
    <n v="52"/>
    <b v="1"/>
    <s v="film &amp; video/documentary"/>
    <x v="417"/>
    <d v="2013-04-08T04:33:00"/>
    <x v="4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b v="0"/>
    <n v="104"/>
    <b v="1"/>
    <s v="film &amp; video/documentary"/>
    <x v="418"/>
    <d v="2015-07-23T06:46:37"/>
    <x v="0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419"/>
    <b v="0"/>
    <n v="73"/>
    <b v="1"/>
    <s v="film &amp; video/documentary"/>
    <x v="419"/>
    <d v="2013-06-29T20:13:07"/>
    <x v="4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b v="0"/>
    <n v="3"/>
    <b v="0"/>
    <s v="film &amp; video/animation"/>
    <x v="420"/>
    <d v="2014-03-14T04:40:31"/>
    <x v="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b v="0"/>
    <n v="6"/>
    <b v="0"/>
    <s v="film &amp; video/animation"/>
    <x v="421"/>
    <d v="2015-08-21T11:47:36"/>
    <x v="0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b v="0"/>
    <n v="12"/>
    <b v="0"/>
    <s v="film &amp; video/animation"/>
    <x v="422"/>
    <d v="2014-09-11T06:14:57"/>
    <x v="3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423"/>
    <b v="0"/>
    <n v="13"/>
    <b v="0"/>
    <s v="film &amp; video/animation"/>
    <x v="423"/>
    <d v="2013-06-05T22:13:50"/>
    <x v="4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424"/>
    <b v="0"/>
    <n v="5"/>
    <b v="0"/>
    <s v="film &amp; video/animation"/>
    <x v="424"/>
    <d v="2012-03-26T08:01:39"/>
    <x v="5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b v="0"/>
    <n v="2"/>
    <b v="0"/>
    <s v="film &amp; video/animation"/>
    <x v="425"/>
    <d v="2015-11-27T21:40:04"/>
    <x v="0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426"/>
    <b v="0"/>
    <n v="8"/>
    <b v="0"/>
    <s v="film &amp; video/animation"/>
    <x v="426"/>
    <d v="2016-03-01T17:05:14"/>
    <x v="2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b v="0"/>
    <n v="0"/>
    <b v="0"/>
    <s v="film &amp; video/animation"/>
    <x v="427"/>
    <d v="2015-10-22T18:59:00"/>
    <x v="0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x v="428"/>
    <b v="0"/>
    <n v="13"/>
    <b v="0"/>
    <s v="film &amp; video/animation"/>
    <x v="428"/>
    <d v="2014-06-16T22:00:00"/>
    <x v="3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b v="0"/>
    <n v="0"/>
    <b v="0"/>
    <s v="film &amp; video/animation"/>
    <x v="429"/>
    <d v="2009-11-27T04:59:00"/>
    <x v="8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430"/>
    <b v="0"/>
    <n v="5"/>
    <b v="0"/>
    <s v="film &amp; video/animation"/>
    <x v="430"/>
    <d v="2013-09-11T02:34:27"/>
    <x v="4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431"/>
    <b v="0"/>
    <n v="8"/>
    <b v="0"/>
    <s v="film &amp; video/animation"/>
    <x v="431"/>
    <d v="2016-07-05T20:54:43"/>
    <x v="2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b v="0"/>
    <n v="8"/>
    <b v="0"/>
    <s v="film &amp; video/animation"/>
    <x v="432"/>
    <d v="2015-10-21T17:26:21"/>
    <x v="0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b v="0"/>
    <n v="0"/>
    <b v="0"/>
    <s v="film &amp; video/animation"/>
    <x v="433"/>
    <d v="2015-10-11T15:07:02"/>
    <x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b v="0"/>
    <n v="2"/>
    <b v="0"/>
    <s v="film &amp; video/animation"/>
    <x v="434"/>
    <d v="2013-12-01T21:01:42"/>
    <x v="4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435"/>
    <b v="0"/>
    <n v="3"/>
    <b v="0"/>
    <s v="film &amp; video/animation"/>
    <x v="435"/>
    <d v="2013-09-13T17:56:20"/>
    <x v="4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436"/>
    <b v="0"/>
    <n v="0"/>
    <b v="0"/>
    <s v="film &amp; video/animation"/>
    <x v="436"/>
    <d v="2013-07-31T08:41:53"/>
    <x v="4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437"/>
    <b v="0"/>
    <n v="0"/>
    <b v="0"/>
    <s v="film &amp; video/animation"/>
    <x v="437"/>
    <d v="2016-10-08T07:38:46"/>
    <x v="2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438"/>
    <b v="0"/>
    <n v="11"/>
    <b v="0"/>
    <s v="film &amp; video/animation"/>
    <x v="438"/>
    <d v="2015-11-18T07:15:58"/>
    <x v="0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439"/>
    <b v="0"/>
    <n v="0"/>
    <b v="0"/>
    <s v="film &amp; video/animation"/>
    <x v="439"/>
    <d v="2014-10-17T18:16:58"/>
    <x v="3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440"/>
    <b v="0"/>
    <n v="1"/>
    <b v="0"/>
    <s v="film &amp; video/animation"/>
    <x v="440"/>
    <d v="2016-03-24T22:39:13"/>
    <x v="2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441"/>
    <b v="0"/>
    <n v="0"/>
    <b v="0"/>
    <s v="film &amp; video/animation"/>
    <x v="441"/>
    <d v="2013-11-02T19:03:16"/>
    <x v="4"/>
    <x v="0"/>
    <s v="animation"/>
  </r>
  <r>
    <n v="442"/>
    <s v="The Paranormal Idiot"/>
    <s v="Doomsday is here"/>
    <n v="17000"/>
    <n v="6691"/>
    <x v="2"/>
    <s v="US"/>
    <s v="USD"/>
    <n v="1424380783"/>
    <x v="442"/>
    <b v="0"/>
    <n v="17"/>
    <b v="0"/>
    <s v="film &amp; video/animation"/>
    <x v="442"/>
    <d v="2015-02-19T21:19:43"/>
    <x v="0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443"/>
    <b v="0"/>
    <n v="2"/>
    <b v="0"/>
    <s v="film &amp; video/animation"/>
    <x v="443"/>
    <d v="2014-02-10T00:21:41"/>
    <x v="3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444"/>
    <b v="0"/>
    <n v="1"/>
    <b v="0"/>
    <s v="film &amp; video/animation"/>
    <x v="444"/>
    <d v="2012-02-15T21:46:01"/>
    <x v="6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445"/>
    <b v="0"/>
    <n v="2"/>
    <b v="0"/>
    <s v="film &amp; video/animation"/>
    <x v="445"/>
    <d v="2015-05-21T08:02:55"/>
    <x v="0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b v="0"/>
    <n v="16"/>
    <b v="0"/>
    <s v="film &amp; video/animation"/>
    <x v="446"/>
    <d v="2015-03-04T02:00:20"/>
    <x v="0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447"/>
    <b v="0"/>
    <n v="1"/>
    <b v="0"/>
    <s v="film &amp; video/animation"/>
    <x v="447"/>
    <d v="2013-03-23T12:19:23"/>
    <x v="4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b v="0"/>
    <n v="4"/>
    <b v="0"/>
    <s v="film &amp; video/animation"/>
    <x v="448"/>
    <d v="2014-05-14T18:11:35"/>
    <x v="3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b v="0"/>
    <n v="5"/>
    <b v="0"/>
    <s v="film &amp; video/animation"/>
    <x v="449"/>
    <d v="2013-10-17T13:38:05"/>
    <x v="4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b v="0"/>
    <n v="7"/>
    <b v="0"/>
    <s v="film &amp; video/animation"/>
    <x v="450"/>
    <d v="2014-02-14T22:43:20"/>
    <x v="3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b v="0"/>
    <n v="0"/>
    <b v="0"/>
    <s v="film &amp; video/animation"/>
    <x v="451"/>
    <d v="2014-01-25T17:09:51"/>
    <x v="4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452"/>
    <b v="0"/>
    <n v="12"/>
    <b v="0"/>
    <s v="film &amp; video/animation"/>
    <x v="452"/>
    <d v="2015-05-13T16:53:35"/>
    <x v="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453"/>
    <b v="0"/>
    <n v="2"/>
    <b v="0"/>
    <s v="film &amp; video/animation"/>
    <x v="453"/>
    <d v="2015-02-19T19:47:59"/>
    <x v="0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454"/>
    <b v="0"/>
    <n v="5"/>
    <b v="0"/>
    <s v="film &amp; video/animation"/>
    <x v="454"/>
    <d v="2014-11-26T13:14:00"/>
    <x v="3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b v="0"/>
    <n v="2"/>
    <b v="0"/>
    <s v="film &amp; video/animation"/>
    <x v="455"/>
    <d v="2012-04-17T00:31:00"/>
    <x v="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b v="0"/>
    <n v="3"/>
    <b v="0"/>
    <s v="film &amp; video/animation"/>
    <x v="456"/>
    <d v="2013-10-22T03:59:00"/>
    <x v="4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b v="0"/>
    <n v="0"/>
    <b v="0"/>
    <s v="film &amp; video/animation"/>
    <x v="457"/>
    <d v="2014-08-16T18:25:12"/>
    <x v="3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458"/>
    <b v="0"/>
    <n v="49"/>
    <b v="0"/>
    <s v="film &amp; video/animation"/>
    <x v="458"/>
    <d v="2013-05-14T16:47:40"/>
    <x v="4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b v="0"/>
    <n v="1"/>
    <b v="0"/>
    <s v="film &amp; video/animation"/>
    <x v="459"/>
    <d v="2011-11-13T16:22:07"/>
    <x v="6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x v="460"/>
    <b v="0"/>
    <n v="2"/>
    <b v="0"/>
    <s v="film &amp; video/animation"/>
    <x v="460"/>
    <d v="2014-06-01T04:00:00"/>
    <x v="3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461"/>
    <b v="0"/>
    <n v="0"/>
    <b v="0"/>
    <s v="film &amp; video/animation"/>
    <x v="461"/>
    <d v="2013-06-02T20:19:27"/>
    <x v="4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462"/>
    <b v="0"/>
    <n v="0"/>
    <b v="0"/>
    <s v="film &amp; video/animation"/>
    <x v="462"/>
    <d v="2011-08-10T03:02:21"/>
    <x v="6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463"/>
    <b v="0"/>
    <n v="11"/>
    <b v="0"/>
    <s v="film &amp; video/animation"/>
    <x v="463"/>
    <d v="2011-09-24T17:02:33"/>
    <x v="6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464"/>
    <b v="0"/>
    <n v="1"/>
    <b v="0"/>
    <s v="film &amp; video/animation"/>
    <x v="464"/>
    <d v="2016-05-18T20:22:15"/>
    <x v="2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x v="465"/>
    <b v="0"/>
    <n v="8"/>
    <b v="0"/>
    <s v="film &amp; video/animation"/>
    <x v="465"/>
    <d v="2014-06-27T02:52:54"/>
    <x v="3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466"/>
    <b v="0"/>
    <n v="5"/>
    <b v="0"/>
    <s v="film &amp; video/animation"/>
    <x v="466"/>
    <d v="2012-09-07T22:37:44"/>
    <x v="5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b v="0"/>
    <n v="39"/>
    <b v="0"/>
    <s v="film &amp; video/animation"/>
    <x v="467"/>
    <d v="2012-09-28T16:18:54"/>
    <x v="5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b v="0"/>
    <n v="0"/>
    <b v="0"/>
    <s v="film &amp; video/animation"/>
    <x v="468"/>
    <d v="2012-07-11T03:51:05"/>
    <x v="5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469"/>
    <b v="0"/>
    <n v="0"/>
    <b v="0"/>
    <s v="film &amp; video/animation"/>
    <x v="469"/>
    <d v="2014-09-05T23:45:24"/>
    <x v="3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470"/>
    <b v="0"/>
    <n v="2"/>
    <b v="0"/>
    <s v="film &amp; video/animation"/>
    <x v="470"/>
    <d v="2014-01-16T04:00:00"/>
    <x v="4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b v="0"/>
    <n v="170"/>
    <b v="0"/>
    <s v="film &amp; video/animation"/>
    <x v="471"/>
    <d v="2014-04-19T16:19:39"/>
    <x v="3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b v="0"/>
    <n v="5"/>
    <b v="0"/>
    <s v="film &amp; video/animation"/>
    <x v="472"/>
    <d v="2014-08-23T22:08:38"/>
    <x v="3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473"/>
    <b v="0"/>
    <n v="14"/>
    <b v="0"/>
    <s v="film &amp; video/animation"/>
    <x v="473"/>
    <d v="2014-09-17T16:45:19"/>
    <x v="3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474"/>
    <b v="0"/>
    <n v="1"/>
    <b v="0"/>
    <s v="film &amp; video/animation"/>
    <x v="474"/>
    <d v="2017-02-17T07:53:49"/>
    <x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475"/>
    <b v="0"/>
    <n v="0"/>
    <b v="0"/>
    <s v="film &amp; video/animation"/>
    <x v="475"/>
    <d v="2015-05-06T02:04:03"/>
    <x v="0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x v="476"/>
    <b v="0"/>
    <n v="124"/>
    <b v="0"/>
    <s v="film &amp; video/animation"/>
    <x v="476"/>
    <d v="2014-06-03T03:59:00"/>
    <x v="3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477"/>
    <b v="0"/>
    <n v="0"/>
    <b v="0"/>
    <s v="film &amp; video/animation"/>
    <x v="477"/>
    <d v="2012-05-18T20:02:14"/>
    <x v="5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478"/>
    <b v="0"/>
    <n v="0"/>
    <b v="0"/>
    <s v="film &amp; video/animation"/>
    <x v="478"/>
    <d v="2015-04-01T20:51:49"/>
    <x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479"/>
    <b v="0"/>
    <n v="55"/>
    <b v="0"/>
    <s v="film &amp; video/animation"/>
    <x v="479"/>
    <d v="2014-11-21T10:47:15"/>
    <x v="3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480"/>
    <b v="0"/>
    <n v="140"/>
    <b v="0"/>
    <s v="film &amp; video/animation"/>
    <x v="480"/>
    <d v="2013-08-09T12:00:15"/>
    <x v="4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b v="0"/>
    <n v="21"/>
    <b v="0"/>
    <s v="film &amp; video/animation"/>
    <x v="481"/>
    <d v="2012-10-10T16:08:09"/>
    <x v="5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482"/>
    <b v="0"/>
    <n v="1"/>
    <b v="0"/>
    <s v="film &amp; video/animation"/>
    <x v="482"/>
    <d v="2016-04-14T14:34:00"/>
    <x v="2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b v="0"/>
    <n v="147"/>
    <b v="0"/>
    <s v="film &amp; video/animation"/>
    <x v="483"/>
    <d v="2013-01-29T04:44:32"/>
    <x v="5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b v="0"/>
    <n v="11"/>
    <b v="0"/>
    <s v="film &amp; video/animation"/>
    <x v="484"/>
    <d v="2015-11-05T23:32:52"/>
    <x v="0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485"/>
    <b v="0"/>
    <n v="125"/>
    <b v="0"/>
    <s v="film &amp; video/animation"/>
    <x v="485"/>
    <d v="2013-05-17T12:08:19"/>
    <x v="4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b v="0"/>
    <n v="1"/>
    <b v="0"/>
    <s v="film &amp; video/animation"/>
    <x v="486"/>
    <d v="2014-06-01T22:37:19"/>
    <x v="3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487"/>
    <b v="0"/>
    <n v="0"/>
    <b v="0"/>
    <s v="film &amp; video/animation"/>
    <x v="487"/>
    <d v="2016-12-25T15:16:34"/>
    <x v="2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488"/>
    <b v="0"/>
    <n v="0"/>
    <b v="0"/>
    <s v="film &amp; video/animation"/>
    <x v="488"/>
    <d v="2017-01-09T01:18:20"/>
    <x v="2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489"/>
    <b v="0"/>
    <n v="3"/>
    <b v="0"/>
    <s v="film &amp; video/animation"/>
    <x v="489"/>
    <d v="2012-01-05T11:33:00"/>
    <x v="6"/>
    <x v="0"/>
    <s v="animation"/>
  </r>
  <r>
    <n v="490"/>
    <s v="PROJECT IS CANCELLED"/>
    <s v="Cancelled"/>
    <n v="1000"/>
    <n v="0"/>
    <x v="2"/>
    <s v="US"/>
    <s v="USD"/>
    <n v="1345677285"/>
    <x v="490"/>
    <b v="0"/>
    <n v="0"/>
    <b v="0"/>
    <s v="film &amp; video/animation"/>
    <x v="490"/>
    <d v="2012-08-22T23:14:45"/>
    <x v="5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491"/>
    <b v="0"/>
    <n v="0"/>
    <b v="0"/>
    <s v="film &amp; video/animation"/>
    <x v="491"/>
    <d v="2016-01-27T23:34:59"/>
    <x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b v="0"/>
    <n v="0"/>
    <b v="0"/>
    <s v="film &amp; video/animation"/>
    <x v="492"/>
    <d v="2016-10-13T00:50:30"/>
    <x v="2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493"/>
    <b v="0"/>
    <n v="0"/>
    <b v="0"/>
    <s v="film &amp; video/animation"/>
    <x v="493"/>
    <d v="2015-05-20T17:25:38"/>
    <x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b v="0"/>
    <n v="3"/>
    <b v="0"/>
    <s v="film &amp; video/animation"/>
    <x v="494"/>
    <d v="2014-07-03T03:00:00"/>
    <x v="3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495"/>
    <b v="0"/>
    <n v="0"/>
    <b v="0"/>
    <s v="film &amp; video/animation"/>
    <x v="495"/>
    <d v="2015-07-16T19:51:45"/>
    <x v="0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496"/>
    <b v="0"/>
    <n v="1"/>
    <b v="0"/>
    <s v="film &amp; video/animation"/>
    <x v="496"/>
    <d v="2014-02-10T22:21:14"/>
    <x v="4"/>
    <x v="0"/>
    <s v="animation"/>
  </r>
  <r>
    <n v="497"/>
    <s v="Galaxy Probe Kids"/>
    <s v="live-action/animated series pilot."/>
    <n v="4480"/>
    <n v="30"/>
    <x v="2"/>
    <s v="US"/>
    <s v="USD"/>
    <n v="1419483600"/>
    <x v="497"/>
    <b v="0"/>
    <n v="3"/>
    <b v="0"/>
    <s v="film &amp; video/animation"/>
    <x v="497"/>
    <d v="2014-12-25T05:00:00"/>
    <x v="3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498"/>
    <b v="0"/>
    <n v="22"/>
    <b v="0"/>
    <s v="film &amp; video/animation"/>
    <x v="498"/>
    <d v="2011-12-23T18:17:29"/>
    <x v="6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b v="0"/>
    <n v="26"/>
    <b v="0"/>
    <s v="film &amp; video/animation"/>
    <x v="499"/>
    <d v="2009-10-12T20:59:00"/>
    <x v="8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b v="0"/>
    <n v="4"/>
    <b v="0"/>
    <s v="film &amp; video/animation"/>
    <x v="500"/>
    <d v="2010-05-08T22:16:00"/>
    <x v="7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501"/>
    <b v="0"/>
    <n v="0"/>
    <b v="0"/>
    <s v="film &amp; video/animation"/>
    <x v="501"/>
    <d v="2011-07-09T05:37:31"/>
    <x v="6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b v="0"/>
    <n v="4"/>
    <b v="0"/>
    <s v="film &amp; video/animation"/>
    <x v="502"/>
    <d v="2012-03-18T12:17:05"/>
    <x v="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503"/>
    <b v="0"/>
    <n v="9"/>
    <b v="0"/>
    <s v="film &amp; video/animation"/>
    <x v="503"/>
    <d v="2015-01-17T12:38:23"/>
    <x v="3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b v="0"/>
    <n v="5"/>
    <b v="0"/>
    <s v="film &amp; video/animation"/>
    <x v="504"/>
    <d v="2012-04-10T22:36:27"/>
    <x v="5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b v="0"/>
    <n v="14"/>
    <b v="0"/>
    <s v="film &amp; video/animation"/>
    <x v="505"/>
    <d v="2015-12-25T02:21:26"/>
    <x v="0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506"/>
    <b v="0"/>
    <n v="1"/>
    <b v="0"/>
    <s v="film &amp; video/animation"/>
    <x v="506"/>
    <d v="2013-08-10T13:15:20"/>
    <x v="4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b v="0"/>
    <n v="10"/>
    <b v="0"/>
    <s v="film &amp; video/animation"/>
    <x v="507"/>
    <d v="2012-10-19T23:00:57"/>
    <x v="5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b v="0"/>
    <n v="3"/>
    <b v="0"/>
    <s v="film &amp; video/animation"/>
    <x v="508"/>
    <d v="2012-05-25T14:14:00"/>
    <x v="5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509"/>
    <b v="0"/>
    <n v="1"/>
    <b v="0"/>
    <s v="film &amp; video/animation"/>
    <x v="509"/>
    <d v="2015-06-28T15:09:30"/>
    <x v="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510"/>
    <b v="0"/>
    <n v="0"/>
    <b v="0"/>
    <s v="film &amp; video/animation"/>
    <x v="510"/>
    <d v="2016-03-01T04:13:59"/>
    <x v="2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511"/>
    <b v="0"/>
    <n v="5"/>
    <b v="0"/>
    <s v="film &amp; video/animation"/>
    <x v="511"/>
    <d v="2013-04-06T06:16:22"/>
    <x v="4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512"/>
    <b v="0"/>
    <n v="2"/>
    <b v="0"/>
    <s v="film &amp; video/animation"/>
    <x v="512"/>
    <d v="2016-11-20T18:48:47"/>
    <x v="2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513"/>
    <b v="0"/>
    <n v="68"/>
    <b v="0"/>
    <s v="film &amp; video/animation"/>
    <x v="513"/>
    <d v="2016-08-15T07:00:00"/>
    <x v="2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514"/>
    <b v="0"/>
    <n v="3"/>
    <b v="0"/>
    <s v="film &amp; video/animation"/>
    <x v="514"/>
    <d v="2014-08-09T14:44:07"/>
    <x v="3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515"/>
    <b v="0"/>
    <n v="34"/>
    <b v="0"/>
    <s v="film &amp; video/animation"/>
    <x v="515"/>
    <d v="2015-12-29T11:46:41"/>
    <x v="0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x v="516"/>
    <b v="0"/>
    <n v="0"/>
    <b v="0"/>
    <s v="film &amp; video/animation"/>
    <x v="516"/>
    <d v="2015-05-27T18:41:20"/>
    <x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b v="0"/>
    <n v="3"/>
    <b v="0"/>
    <s v="film &amp; video/animation"/>
    <x v="517"/>
    <d v="2017-02-02T14:46:01"/>
    <x v="1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b v="0"/>
    <n v="0"/>
    <b v="0"/>
    <s v="film &amp; video/animation"/>
    <x v="518"/>
    <d v="2015-09-06T14:46:00"/>
    <x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b v="0"/>
    <n v="70"/>
    <b v="0"/>
    <s v="film &amp; video/animation"/>
    <x v="519"/>
    <d v="2012-12-05T09:23:41"/>
    <x v="5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b v="0"/>
    <n v="34"/>
    <b v="1"/>
    <s v="theater/plays"/>
    <x v="520"/>
    <d v="2015-12-10T16:51:01"/>
    <x v="0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b v="0"/>
    <n v="56"/>
    <b v="1"/>
    <s v="theater/plays"/>
    <x v="521"/>
    <d v="2016-11-01T04:59:00"/>
    <x v="2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522"/>
    <b v="0"/>
    <n v="31"/>
    <b v="1"/>
    <s v="theater/plays"/>
    <x v="522"/>
    <d v="2016-03-20T23:58:45"/>
    <x v="2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523"/>
    <b v="0"/>
    <n v="84"/>
    <b v="1"/>
    <s v="theater/plays"/>
    <x v="523"/>
    <d v="2015-09-21T03:11:16"/>
    <x v="0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b v="0"/>
    <n v="130"/>
    <b v="1"/>
    <s v="theater/plays"/>
    <x v="524"/>
    <d v="2016-06-01T17:12:49"/>
    <x v="2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b v="0"/>
    <n v="12"/>
    <b v="1"/>
    <s v="theater/plays"/>
    <x v="525"/>
    <d v="2014-09-13T09:37:21"/>
    <x v="3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526"/>
    <b v="0"/>
    <n v="23"/>
    <b v="1"/>
    <s v="theater/plays"/>
    <x v="526"/>
    <d v="2015-08-07T17:00:00"/>
    <x v="0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b v="0"/>
    <n v="158"/>
    <b v="1"/>
    <s v="theater/plays"/>
    <x v="527"/>
    <d v="2017-02-17T16:05:00"/>
    <x v="1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x v="528"/>
    <b v="0"/>
    <n v="30"/>
    <b v="1"/>
    <s v="theater/plays"/>
    <x v="528"/>
    <d v="2015-06-21T21:20:00"/>
    <x v="0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b v="0"/>
    <n v="18"/>
    <b v="1"/>
    <s v="theater/plays"/>
    <x v="529"/>
    <d v="2017-01-11T05:00:00"/>
    <x v="2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530"/>
    <b v="0"/>
    <n v="29"/>
    <b v="1"/>
    <s v="theater/plays"/>
    <x v="530"/>
    <d v="2015-06-24T02:00:00"/>
    <x v="0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b v="0"/>
    <n v="31"/>
    <b v="1"/>
    <s v="theater/plays"/>
    <x v="531"/>
    <d v="2016-12-17T06:59:00"/>
    <x v="2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32"/>
    <b v="0"/>
    <n v="173"/>
    <b v="1"/>
    <s v="theater/plays"/>
    <x v="532"/>
    <d v="2016-05-13T00:10:08"/>
    <x v="2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b v="0"/>
    <n v="17"/>
    <b v="1"/>
    <s v="theater/plays"/>
    <x v="533"/>
    <d v="2016-05-16T10:26:05"/>
    <x v="2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534"/>
    <b v="0"/>
    <n v="48"/>
    <b v="1"/>
    <s v="theater/plays"/>
    <x v="534"/>
    <d v="2015-11-01T23:00:00"/>
    <x v="0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535"/>
    <b v="0"/>
    <n v="59"/>
    <b v="1"/>
    <s v="theater/plays"/>
    <x v="535"/>
    <d v="2017-01-06T13:05:05"/>
    <x v="2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b v="0"/>
    <n v="39"/>
    <b v="1"/>
    <s v="theater/plays"/>
    <x v="536"/>
    <d v="2015-08-03T18:00:00"/>
    <x v="0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b v="0"/>
    <n v="59"/>
    <b v="1"/>
    <s v="theater/plays"/>
    <x v="537"/>
    <d v="2015-11-04T19:26:31"/>
    <x v="0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38"/>
    <b v="0"/>
    <n v="60"/>
    <b v="1"/>
    <s v="theater/plays"/>
    <x v="538"/>
    <d v="2016-05-13T19:04:23"/>
    <x v="2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539"/>
    <b v="0"/>
    <n v="20"/>
    <b v="1"/>
    <s v="theater/plays"/>
    <x v="539"/>
    <d v="2016-07-05T01:11:47"/>
    <x v="2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b v="0"/>
    <n v="1"/>
    <b v="0"/>
    <s v="technology/web"/>
    <x v="540"/>
    <d v="2015-02-04T19:36:46"/>
    <x v="0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541"/>
    <b v="0"/>
    <n v="1"/>
    <b v="0"/>
    <s v="technology/web"/>
    <x v="541"/>
    <d v="2015-10-29T01:07:14"/>
    <x v="0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542"/>
    <b v="0"/>
    <n v="1"/>
    <b v="0"/>
    <s v="technology/web"/>
    <x v="542"/>
    <d v="2016-05-03T16:41:56"/>
    <x v="2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543"/>
    <b v="0"/>
    <n v="2"/>
    <b v="0"/>
    <s v="technology/web"/>
    <x v="543"/>
    <d v="2014-11-01T02:12:42"/>
    <x v="3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544"/>
    <b v="0"/>
    <n v="2"/>
    <b v="0"/>
    <s v="technology/web"/>
    <x v="544"/>
    <d v="2016-07-04T15:46:00"/>
    <x v="2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5"/>
    <b v="0"/>
    <n v="34"/>
    <b v="0"/>
    <s v="technology/web"/>
    <x v="545"/>
    <d v="2015-11-15T15:13:09"/>
    <x v="0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546"/>
    <b v="0"/>
    <n v="2"/>
    <b v="0"/>
    <s v="technology/web"/>
    <x v="546"/>
    <d v="2015-10-17T16:01:55"/>
    <x v="0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547"/>
    <b v="0"/>
    <n v="0"/>
    <b v="0"/>
    <s v="technology/web"/>
    <x v="547"/>
    <d v="2016-02-10T16:42:44"/>
    <x v="2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548"/>
    <b v="0"/>
    <n v="1"/>
    <b v="0"/>
    <s v="technology/web"/>
    <x v="548"/>
    <d v="2015-10-29T21:40:48"/>
    <x v="0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b v="0"/>
    <n v="8"/>
    <b v="0"/>
    <s v="technology/web"/>
    <x v="549"/>
    <d v="2015-07-08T15:17:02"/>
    <x v="0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550"/>
    <b v="0"/>
    <n v="4"/>
    <b v="0"/>
    <s v="technology/web"/>
    <x v="550"/>
    <d v="2017-01-31T05:00:00"/>
    <x v="1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b v="0"/>
    <n v="28"/>
    <b v="0"/>
    <s v="technology/web"/>
    <x v="551"/>
    <d v="2015-08-01T17:53:00"/>
    <x v="0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552"/>
    <b v="0"/>
    <n v="0"/>
    <b v="0"/>
    <s v="technology/web"/>
    <x v="552"/>
    <d v="2016-01-09T14:48:16"/>
    <x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553"/>
    <b v="0"/>
    <n v="6"/>
    <b v="0"/>
    <s v="technology/web"/>
    <x v="553"/>
    <d v="2014-11-14T18:16:31"/>
    <x v="3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b v="0"/>
    <n v="22"/>
    <b v="0"/>
    <s v="technology/web"/>
    <x v="554"/>
    <d v="2014-10-19T16:26:12"/>
    <x v="3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555"/>
    <b v="0"/>
    <n v="0"/>
    <b v="0"/>
    <s v="technology/web"/>
    <x v="555"/>
    <d v="2016-06-12T08:29:03"/>
    <x v="2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x v="556"/>
    <b v="0"/>
    <n v="1"/>
    <b v="0"/>
    <s v="technology/web"/>
    <x v="556"/>
    <d v="2016-01-06T20:38:37"/>
    <x v="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557"/>
    <b v="0"/>
    <n v="20"/>
    <b v="0"/>
    <s v="technology/web"/>
    <x v="557"/>
    <d v="2016-12-02T23:36:43"/>
    <x v="2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558"/>
    <b v="0"/>
    <n v="0"/>
    <b v="0"/>
    <s v="technology/web"/>
    <x v="558"/>
    <d v="2015-03-24T20:11:45"/>
    <x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b v="0"/>
    <n v="1"/>
    <b v="0"/>
    <s v="technology/web"/>
    <x v="559"/>
    <d v="2015-12-13T06:47:40"/>
    <x v="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b v="0"/>
    <n v="3"/>
    <b v="0"/>
    <s v="technology/web"/>
    <x v="560"/>
    <d v="2014-12-17T18:30:45"/>
    <x v="3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b v="0"/>
    <n v="2"/>
    <b v="0"/>
    <s v="technology/web"/>
    <x v="561"/>
    <d v="2015-10-26T15:48:33"/>
    <x v="0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562"/>
    <b v="0"/>
    <n v="0"/>
    <b v="0"/>
    <s v="technology/web"/>
    <x v="562"/>
    <d v="2016-12-18T09:20:15"/>
    <x v="2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563"/>
    <b v="0"/>
    <n v="2"/>
    <b v="0"/>
    <s v="technology/web"/>
    <x v="563"/>
    <d v="2015-02-17T01:40:47"/>
    <x v="0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b v="0"/>
    <n v="1"/>
    <b v="0"/>
    <s v="technology/web"/>
    <x v="564"/>
    <d v="2016-03-12T22:37:55"/>
    <x v="2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b v="0"/>
    <n v="0"/>
    <b v="0"/>
    <s v="technology/web"/>
    <x v="565"/>
    <d v="2015-07-10T18:50:49"/>
    <x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566"/>
    <b v="0"/>
    <n v="1"/>
    <b v="0"/>
    <s v="technology/web"/>
    <x v="566"/>
    <d v="2016-07-14T16:25:33"/>
    <x v="2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b v="0"/>
    <n v="0"/>
    <b v="0"/>
    <s v="technology/web"/>
    <x v="567"/>
    <d v="2015-01-01T20:13:14"/>
    <x v="3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b v="0"/>
    <n v="5"/>
    <b v="0"/>
    <s v="technology/web"/>
    <x v="568"/>
    <d v="2016-01-16T11:00:00"/>
    <x v="0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569"/>
    <b v="0"/>
    <n v="1"/>
    <b v="0"/>
    <s v="technology/web"/>
    <x v="569"/>
    <d v="2016-01-01T20:20:12"/>
    <x v="0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x v="570"/>
    <b v="0"/>
    <n v="1"/>
    <b v="0"/>
    <s v="technology/web"/>
    <x v="570"/>
    <d v="2016-02-18T19:09:29"/>
    <x v="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b v="0"/>
    <n v="2"/>
    <b v="0"/>
    <s v="technology/web"/>
    <x v="571"/>
    <d v="2015-07-27T03:59:00"/>
    <x v="0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572"/>
    <b v="0"/>
    <n v="0"/>
    <b v="0"/>
    <s v="technology/web"/>
    <x v="572"/>
    <d v="2015-11-04T18:11:28"/>
    <x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573"/>
    <b v="0"/>
    <n v="9"/>
    <b v="0"/>
    <s v="technology/web"/>
    <x v="573"/>
    <d v="2015-01-18T01:12:00"/>
    <x v="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b v="0"/>
    <n v="4"/>
    <b v="0"/>
    <s v="technology/web"/>
    <x v="574"/>
    <d v="2016-10-19T10:38:27"/>
    <x v="2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b v="0"/>
    <n v="4"/>
    <b v="0"/>
    <s v="technology/web"/>
    <x v="575"/>
    <d v="2015-06-13T16:37:23"/>
    <x v="0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576"/>
    <b v="0"/>
    <n v="1"/>
    <b v="0"/>
    <s v="technology/web"/>
    <x v="576"/>
    <d v="2015-03-28T10:19:12"/>
    <x v="0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577"/>
    <b v="0"/>
    <n v="1"/>
    <b v="0"/>
    <s v="technology/web"/>
    <x v="577"/>
    <d v="2016-05-20T14:08:22"/>
    <x v="2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x v="578"/>
    <b v="0"/>
    <n v="7"/>
    <b v="0"/>
    <s v="technology/web"/>
    <x v="578"/>
    <d v="2015-09-07T13:53:13"/>
    <x v="0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579"/>
    <b v="0"/>
    <n v="5"/>
    <b v="0"/>
    <s v="technology/web"/>
    <x v="579"/>
    <d v="2014-12-25T20:27:03"/>
    <x v="3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580"/>
    <b v="0"/>
    <n v="1"/>
    <b v="0"/>
    <s v="technology/web"/>
    <x v="580"/>
    <d v="2016-09-22T21:47:47"/>
    <x v="2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b v="0"/>
    <n v="0"/>
    <b v="0"/>
    <s v="technology/web"/>
    <x v="581"/>
    <d v="2015-08-02T00:18:24"/>
    <x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b v="0"/>
    <n v="0"/>
    <b v="0"/>
    <s v="technology/web"/>
    <x v="582"/>
    <d v="2015-03-15T18:00:00"/>
    <x v="0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583"/>
    <b v="0"/>
    <n v="1"/>
    <b v="0"/>
    <s v="technology/web"/>
    <x v="583"/>
    <d v="2015-03-19T21:31:27"/>
    <x v="0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584"/>
    <b v="0"/>
    <n v="2"/>
    <b v="0"/>
    <s v="technology/web"/>
    <x v="584"/>
    <d v="2015-03-16T16:11:56"/>
    <x v="0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x v="585"/>
    <b v="0"/>
    <n v="0"/>
    <b v="0"/>
    <s v="technology/web"/>
    <x v="585"/>
    <d v="2015-12-01T00:00:00"/>
    <x v="0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586"/>
    <b v="0"/>
    <n v="4"/>
    <b v="0"/>
    <s v="technology/web"/>
    <x v="586"/>
    <d v="2015-02-15T20:30:07"/>
    <x v="0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b v="0"/>
    <n v="7"/>
    <b v="0"/>
    <s v="technology/web"/>
    <x v="587"/>
    <d v="2015-04-16T18:10:33"/>
    <x v="0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b v="0"/>
    <n v="2"/>
    <b v="0"/>
    <s v="technology/web"/>
    <x v="588"/>
    <d v="2016-11-17T19:28:06"/>
    <x v="2"/>
    <x v="2"/>
    <s v="web"/>
  </r>
  <r>
    <n v="589"/>
    <s v="Get Neighborly"/>
    <s v="Services closer than you think..."/>
    <n v="7500"/>
    <n v="1"/>
    <x v="2"/>
    <s v="US"/>
    <s v="USD"/>
    <n v="1436366699"/>
    <x v="589"/>
    <b v="0"/>
    <n v="1"/>
    <b v="0"/>
    <s v="technology/web"/>
    <x v="589"/>
    <d v="2015-07-08T14:44:59"/>
    <x v="0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b v="0"/>
    <n v="9"/>
    <b v="0"/>
    <s v="technology/web"/>
    <x v="590"/>
    <d v="2016-02-08T13:01:00"/>
    <x v="2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b v="0"/>
    <n v="2"/>
    <b v="0"/>
    <s v="technology/web"/>
    <x v="591"/>
    <d v="2015-07-22T13:02:10"/>
    <x v="0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592"/>
    <b v="0"/>
    <n v="1"/>
    <b v="0"/>
    <s v="technology/web"/>
    <x v="592"/>
    <d v="2014-12-03T05:34:20"/>
    <x v="3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b v="0"/>
    <n v="7"/>
    <b v="0"/>
    <s v="technology/web"/>
    <x v="593"/>
    <d v="2015-04-06T15:15:45"/>
    <x v="0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x v="594"/>
    <b v="0"/>
    <n v="2"/>
    <b v="0"/>
    <s v="technology/web"/>
    <x v="594"/>
    <d v="2016-04-16T18:43:26"/>
    <x v="2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595"/>
    <b v="0"/>
    <n v="8"/>
    <b v="0"/>
    <s v="technology/web"/>
    <x v="595"/>
    <d v="2015-05-04T01:40:38"/>
    <x v="0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596"/>
    <b v="0"/>
    <n v="2"/>
    <b v="0"/>
    <s v="technology/web"/>
    <x v="596"/>
    <d v="2016-11-02T21:31:32"/>
    <x v="2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597"/>
    <b v="0"/>
    <n v="2"/>
    <b v="0"/>
    <s v="technology/web"/>
    <x v="597"/>
    <d v="2016-07-31T16:00:00"/>
    <x v="2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x v="598"/>
    <b v="0"/>
    <n v="7"/>
    <b v="0"/>
    <s v="technology/web"/>
    <x v="598"/>
    <d v="2014-12-05T00:03:01"/>
    <x v="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599"/>
    <b v="0"/>
    <n v="2"/>
    <b v="0"/>
    <s v="technology/web"/>
    <x v="599"/>
    <d v="2015-03-08T15:16:00"/>
    <x v="0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600"/>
    <b v="0"/>
    <n v="1"/>
    <b v="0"/>
    <s v="technology/web"/>
    <x v="600"/>
    <d v="2015-05-09T19:09:22"/>
    <x v="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601"/>
    <b v="0"/>
    <n v="6"/>
    <b v="0"/>
    <s v="technology/web"/>
    <x v="601"/>
    <d v="2014-12-26T20:35:39"/>
    <x v="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602"/>
    <b v="0"/>
    <n v="0"/>
    <b v="0"/>
    <s v="technology/web"/>
    <x v="602"/>
    <d v="2015-06-18T19:03:35"/>
    <x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603"/>
    <b v="0"/>
    <n v="13"/>
    <b v="0"/>
    <s v="technology/web"/>
    <x v="603"/>
    <d v="2014-08-14T15:20:23"/>
    <x v="3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604"/>
    <b v="0"/>
    <n v="0"/>
    <b v="0"/>
    <s v="technology/web"/>
    <x v="604"/>
    <d v="2014-08-28T00:50:56"/>
    <x v="3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x v="605"/>
    <b v="0"/>
    <n v="8"/>
    <b v="0"/>
    <s v="technology/web"/>
    <x v="605"/>
    <d v="2015-08-23T08:35:08"/>
    <x v="0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b v="0"/>
    <n v="1"/>
    <b v="0"/>
    <s v="technology/web"/>
    <x v="606"/>
    <d v="2015-05-24T15:00:00"/>
    <x v="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607"/>
    <b v="0"/>
    <n v="0"/>
    <b v="0"/>
    <s v="technology/web"/>
    <x v="607"/>
    <d v="2015-11-22T20:48:56"/>
    <x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608"/>
    <b v="0"/>
    <n v="5"/>
    <b v="0"/>
    <s v="technology/web"/>
    <x v="608"/>
    <d v="2015-06-15T22:06:20"/>
    <x v="0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609"/>
    <b v="0"/>
    <n v="1"/>
    <b v="0"/>
    <s v="technology/web"/>
    <x v="609"/>
    <d v="2015-11-29T01:49:04"/>
    <x v="0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610"/>
    <b v="0"/>
    <n v="0"/>
    <b v="0"/>
    <s v="technology/web"/>
    <x v="610"/>
    <d v="2015-04-22T19:56:26"/>
    <x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b v="0"/>
    <n v="0"/>
    <b v="0"/>
    <s v="technology/web"/>
    <x v="611"/>
    <d v="2016-01-19T13:27:17"/>
    <x v="0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x v="612"/>
    <b v="0"/>
    <n v="0"/>
    <b v="0"/>
    <s v="technology/web"/>
    <x v="612"/>
    <d v="2016-09-02T00:45:46"/>
    <x v="2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b v="0"/>
    <n v="121"/>
    <b v="0"/>
    <s v="technology/web"/>
    <x v="613"/>
    <d v="2015-10-01T04:59:00"/>
    <x v="0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614"/>
    <b v="0"/>
    <n v="0"/>
    <b v="0"/>
    <s v="technology/web"/>
    <x v="614"/>
    <d v="2016-06-24T01:29:00"/>
    <x v="2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615"/>
    <b v="0"/>
    <n v="0"/>
    <b v="0"/>
    <s v="technology/web"/>
    <x v="615"/>
    <d v="2015-09-25T02:55:59"/>
    <x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b v="0"/>
    <n v="0"/>
    <b v="0"/>
    <s v="technology/web"/>
    <x v="616"/>
    <d v="2017-02-25T09:01:47"/>
    <x v="1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b v="0"/>
    <n v="3"/>
    <b v="0"/>
    <s v="technology/web"/>
    <x v="617"/>
    <d v="2015-05-08T08:14:03"/>
    <x v="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618"/>
    <b v="0"/>
    <n v="0"/>
    <b v="0"/>
    <s v="technology/web"/>
    <x v="618"/>
    <d v="2015-12-09T19:26:43"/>
    <x v="0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x v="619"/>
    <b v="0"/>
    <n v="1"/>
    <b v="0"/>
    <s v="technology/web"/>
    <x v="619"/>
    <d v="2014-11-25T16:36:30"/>
    <x v="3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620"/>
    <b v="0"/>
    <n v="1"/>
    <b v="0"/>
    <s v="technology/web"/>
    <x v="620"/>
    <d v="2014-08-25T17:12:18"/>
    <x v="3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621"/>
    <b v="0"/>
    <n v="3"/>
    <b v="0"/>
    <s v="technology/web"/>
    <x v="621"/>
    <d v="2016-07-07T23:42:17"/>
    <x v="2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b v="0"/>
    <n v="9"/>
    <b v="0"/>
    <s v="technology/web"/>
    <x v="622"/>
    <d v="2016-07-01T18:35:38"/>
    <x v="2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b v="0"/>
    <n v="0"/>
    <b v="0"/>
    <s v="technology/web"/>
    <x v="623"/>
    <d v="2015-05-28T00:13:17"/>
    <x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624"/>
    <b v="0"/>
    <n v="0"/>
    <b v="0"/>
    <s v="technology/web"/>
    <x v="624"/>
    <d v="2015-05-14T23:44:01"/>
    <x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625"/>
    <b v="0"/>
    <n v="0"/>
    <b v="0"/>
    <s v="technology/web"/>
    <x v="625"/>
    <d v="2017-03-26T20:29:37"/>
    <x v="1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b v="0"/>
    <n v="39"/>
    <b v="0"/>
    <s v="technology/web"/>
    <x v="626"/>
    <d v="2015-08-15T13:22:00"/>
    <x v="0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b v="0"/>
    <n v="1"/>
    <b v="0"/>
    <s v="technology/web"/>
    <x v="627"/>
    <d v="2016-03-14T23:00:00"/>
    <x v="2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628"/>
    <b v="0"/>
    <n v="0"/>
    <b v="0"/>
    <s v="technology/web"/>
    <x v="628"/>
    <d v="2014-07-13T16:37:37"/>
    <x v="3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b v="0"/>
    <n v="3"/>
    <b v="0"/>
    <s v="technology/web"/>
    <x v="629"/>
    <d v="2016-05-14T15:18:28"/>
    <x v="2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b v="0"/>
    <n v="1"/>
    <b v="0"/>
    <s v="technology/web"/>
    <x v="630"/>
    <d v="2015-09-06T05:10:00"/>
    <x v="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631"/>
    <b v="0"/>
    <n v="9"/>
    <b v="0"/>
    <s v="technology/web"/>
    <x v="631"/>
    <d v="2016-05-28T18:32:09"/>
    <x v="2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632"/>
    <b v="0"/>
    <n v="0"/>
    <b v="0"/>
    <s v="technology/web"/>
    <x v="632"/>
    <d v="2015-11-25T16:49:25"/>
    <x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633"/>
    <b v="0"/>
    <n v="25"/>
    <b v="0"/>
    <s v="technology/web"/>
    <x v="633"/>
    <d v="2016-06-17T23:00:00"/>
    <x v="2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634"/>
    <b v="0"/>
    <n v="1"/>
    <b v="0"/>
    <s v="technology/web"/>
    <x v="634"/>
    <d v="2015-02-26T22:17:09"/>
    <x v="0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635"/>
    <b v="0"/>
    <n v="1"/>
    <b v="0"/>
    <s v="technology/web"/>
    <x v="635"/>
    <d v="2015-04-12T02:12:42"/>
    <x v="0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636"/>
    <b v="0"/>
    <n v="1"/>
    <b v="0"/>
    <s v="technology/web"/>
    <x v="636"/>
    <d v="2015-06-06T10:47:00"/>
    <x v="0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b v="0"/>
    <n v="0"/>
    <b v="0"/>
    <s v="technology/web"/>
    <x v="637"/>
    <d v="2017-02-25T23:04:00"/>
    <x v="1"/>
    <x v="2"/>
    <s v="web"/>
  </r>
  <r>
    <n v="638"/>
    <s v="W (Canceled)"/>
    <s v="O0"/>
    <n v="200000"/>
    <n v="18"/>
    <x v="1"/>
    <s v="DE"/>
    <s v="EUR"/>
    <n v="1490447662"/>
    <x v="638"/>
    <b v="0"/>
    <n v="6"/>
    <b v="0"/>
    <s v="technology/web"/>
    <x v="638"/>
    <d v="2017-03-25T13:14:22"/>
    <x v="1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639"/>
    <b v="0"/>
    <n v="1"/>
    <b v="0"/>
    <s v="technology/web"/>
    <x v="639"/>
    <d v="2014-10-13T13:59:55"/>
    <x v="3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640"/>
    <b v="0"/>
    <n v="2"/>
    <b v="1"/>
    <s v="technology/wearables"/>
    <x v="640"/>
    <d v="2016-11-24T23:00:00"/>
    <x v="2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641"/>
    <b v="0"/>
    <n v="315"/>
    <b v="1"/>
    <s v="technology/wearables"/>
    <x v="641"/>
    <d v="2015-08-13T13:40:48"/>
    <x v="0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b v="0"/>
    <n v="2174"/>
    <b v="1"/>
    <s v="technology/wearables"/>
    <x v="642"/>
    <d v="2015-08-19T15:37:54"/>
    <x v="0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643"/>
    <b v="0"/>
    <n v="152"/>
    <b v="1"/>
    <s v="technology/wearables"/>
    <x v="643"/>
    <d v="2015-05-31T15:24:35"/>
    <x v="0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b v="0"/>
    <n v="1021"/>
    <b v="1"/>
    <s v="technology/wearables"/>
    <x v="644"/>
    <d v="2014-10-29T01:00:00"/>
    <x v="3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x v="645"/>
    <b v="0"/>
    <n v="237"/>
    <b v="1"/>
    <s v="technology/wearables"/>
    <x v="645"/>
    <d v="2016-08-12T00:37:54"/>
    <x v="2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646"/>
    <b v="0"/>
    <n v="27"/>
    <b v="1"/>
    <s v="technology/wearables"/>
    <x v="646"/>
    <d v="2014-08-11T20:27:47"/>
    <x v="3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b v="0"/>
    <n v="17"/>
    <b v="1"/>
    <s v="technology/wearables"/>
    <x v="647"/>
    <d v="2016-03-17T17:25:49"/>
    <x v="2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x v="648"/>
    <b v="0"/>
    <n v="27"/>
    <b v="1"/>
    <s v="technology/wearables"/>
    <x v="648"/>
    <d v="2014-10-14T16:38:28"/>
    <x v="3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b v="0"/>
    <n v="82"/>
    <b v="1"/>
    <s v="technology/wearables"/>
    <x v="649"/>
    <d v="2014-09-16T21:53:33"/>
    <x v="3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b v="0"/>
    <n v="48"/>
    <b v="1"/>
    <s v="technology/wearables"/>
    <x v="650"/>
    <d v="2014-12-19T01:53:04"/>
    <x v="3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651"/>
    <b v="0"/>
    <n v="105"/>
    <b v="1"/>
    <s v="technology/wearables"/>
    <x v="651"/>
    <d v="2014-12-13T00:25:11"/>
    <x v="3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b v="0"/>
    <n v="28"/>
    <b v="1"/>
    <s v="technology/wearables"/>
    <x v="652"/>
    <d v="2016-12-01T17:34:10"/>
    <x v="2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b v="0"/>
    <n v="1107"/>
    <b v="1"/>
    <s v="technology/wearables"/>
    <x v="653"/>
    <d v="2015-08-20T14:50:40"/>
    <x v="0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654"/>
    <b v="0"/>
    <n v="1013"/>
    <b v="1"/>
    <s v="technology/wearables"/>
    <x v="654"/>
    <d v="2015-07-08T22:58:33"/>
    <x v="0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55"/>
    <b v="0"/>
    <n v="274"/>
    <b v="1"/>
    <s v="technology/wearables"/>
    <x v="655"/>
    <d v="2015-03-12T21:58:32"/>
    <x v="0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56"/>
    <b v="0"/>
    <n v="87"/>
    <b v="1"/>
    <s v="technology/wearables"/>
    <x v="656"/>
    <d v="2016-04-17T18:18:39"/>
    <x v="2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b v="0"/>
    <n v="99"/>
    <b v="1"/>
    <s v="technology/wearables"/>
    <x v="657"/>
    <d v="2015-12-23T20:17:52"/>
    <x v="0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b v="0"/>
    <n v="276"/>
    <b v="1"/>
    <s v="technology/wearables"/>
    <x v="658"/>
    <d v="2015-07-26T18:00:00"/>
    <x v="0"/>
    <x v="2"/>
    <s v="wearables"/>
  </r>
  <r>
    <n v="659"/>
    <s v="Lulu Watch Designs - Apple Watch"/>
    <s v="Sync up your lifestyle"/>
    <n v="3000"/>
    <n v="3017"/>
    <x v="0"/>
    <s v="US"/>
    <s v="USD"/>
    <n v="1440339295"/>
    <x v="659"/>
    <b v="0"/>
    <n v="21"/>
    <b v="1"/>
    <s v="technology/wearables"/>
    <x v="659"/>
    <d v="2015-08-23T14:14:55"/>
    <x v="0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b v="0"/>
    <n v="18"/>
    <b v="0"/>
    <s v="technology/wearables"/>
    <x v="660"/>
    <d v="2014-11-09T18:47:59"/>
    <x v="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661"/>
    <b v="0"/>
    <n v="9"/>
    <b v="0"/>
    <s v="technology/wearables"/>
    <x v="661"/>
    <d v="2016-10-23T15:29:19"/>
    <x v="2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662"/>
    <b v="0"/>
    <n v="4"/>
    <b v="0"/>
    <s v="technology/wearables"/>
    <x v="662"/>
    <d v="2015-01-16T10:30:47"/>
    <x v="3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b v="0"/>
    <n v="7"/>
    <b v="0"/>
    <s v="technology/wearables"/>
    <x v="663"/>
    <d v="2015-07-18T20:14:16"/>
    <x v="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664"/>
    <b v="0"/>
    <n v="29"/>
    <b v="0"/>
    <s v="technology/wearables"/>
    <x v="664"/>
    <d v="2015-04-13T15:59:35"/>
    <x v="0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b v="0"/>
    <n v="12"/>
    <b v="0"/>
    <s v="technology/wearables"/>
    <x v="665"/>
    <d v="2017-01-13T17:04:21"/>
    <x v="2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666"/>
    <b v="0"/>
    <n v="4"/>
    <b v="0"/>
    <s v="technology/wearables"/>
    <x v="666"/>
    <d v="2014-08-17T19:58:18"/>
    <x v="3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b v="0"/>
    <n v="28"/>
    <b v="0"/>
    <s v="technology/wearables"/>
    <x v="667"/>
    <d v="2016-10-29T08:57:43"/>
    <x v="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668"/>
    <b v="0"/>
    <n v="25"/>
    <b v="0"/>
    <s v="technology/wearables"/>
    <x v="668"/>
    <d v="2015-05-11T19:57:02"/>
    <x v="0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669"/>
    <b v="0"/>
    <n v="28"/>
    <b v="0"/>
    <s v="technology/wearables"/>
    <x v="669"/>
    <d v="2016-07-06T15:00:58"/>
    <x v="2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b v="0"/>
    <n v="310"/>
    <b v="0"/>
    <s v="technology/wearables"/>
    <x v="670"/>
    <d v="2016-06-19T08:10:00"/>
    <x v="2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b v="0"/>
    <n v="15"/>
    <b v="0"/>
    <s v="technology/wearables"/>
    <x v="671"/>
    <d v="2015-01-14T04:00:00"/>
    <x v="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b v="0"/>
    <n v="215"/>
    <b v="0"/>
    <s v="technology/wearables"/>
    <x v="672"/>
    <d v="2015-01-01T04:59:00"/>
    <x v="3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673"/>
    <b v="0"/>
    <n v="3"/>
    <b v="0"/>
    <s v="technology/wearables"/>
    <x v="673"/>
    <d v="2014-09-01T20:10:17"/>
    <x v="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674"/>
    <b v="0"/>
    <n v="2"/>
    <b v="0"/>
    <s v="technology/wearables"/>
    <x v="674"/>
    <d v="2014-08-12T02:47:07"/>
    <x v="3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675"/>
    <b v="0"/>
    <n v="26"/>
    <b v="0"/>
    <s v="technology/wearables"/>
    <x v="675"/>
    <d v="2015-01-01T06:59:00"/>
    <x v="3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b v="0"/>
    <n v="24"/>
    <b v="0"/>
    <s v="technology/wearables"/>
    <x v="676"/>
    <d v="2015-02-07T18:26:21"/>
    <x v="0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b v="0"/>
    <n v="96"/>
    <b v="0"/>
    <s v="technology/wearables"/>
    <x v="677"/>
    <d v="2016-06-28T09:41:35"/>
    <x v="2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b v="0"/>
    <n v="17"/>
    <b v="0"/>
    <s v="technology/wearables"/>
    <x v="678"/>
    <d v="2016-05-21T09:02:18"/>
    <x v="2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b v="0"/>
    <n v="94"/>
    <b v="0"/>
    <s v="technology/wearables"/>
    <x v="679"/>
    <d v="2016-09-03T16:41:49"/>
    <x v="2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b v="0"/>
    <n v="129"/>
    <b v="0"/>
    <s v="technology/wearables"/>
    <x v="680"/>
    <d v="2014-09-17T12:02:11"/>
    <x v="3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b v="0"/>
    <n v="1"/>
    <b v="0"/>
    <s v="technology/wearables"/>
    <x v="681"/>
    <d v="2016-10-26T19:20:04"/>
    <x v="2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682"/>
    <b v="0"/>
    <n v="4"/>
    <b v="0"/>
    <s v="technology/wearables"/>
    <x v="682"/>
    <d v="2017-03-14T17:22:02"/>
    <x v="1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683"/>
    <b v="0"/>
    <n v="3"/>
    <b v="0"/>
    <s v="technology/wearables"/>
    <x v="683"/>
    <d v="2016-10-31T21:36:04"/>
    <x v="2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x v="684"/>
    <b v="0"/>
    <n v="135"/>
    <b v="0"/>
    <s v="technology/wearables"/>
    <x v="684"/>
    <d v="2014-07-25T03:00:00"/>
    <x v="3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685"/>
    <b v="0"/>
    <n v="10"/>
    <b v="0"/>
    <s v="technology/wearables"/>
    <x v="685"/>
    <d v="2015-01-12T20:47:52"/>
    <x v="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686"/>
    <b v="0"/>
    <n v="0"/>
    <b v="0"/>
    <s v="technology/wearables"/>
    <x v="686"/>
    <d v="2015-08-03T16:09:30"/>
    <x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687"/>
    <b v="0"/>
    <n v="6"/>
    <b v="0"/>
    <s v="technology/wearables"/>
    <x v="687"/>
    <d v="2017-02-05T18:00:53"/>
    <x v="2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b v="0"/>
    <n v="36"/>
    <b v="0"/>
    <s v="technology/wearables"/>
    <x v="688"/>
    <d v="2015-10-15T02:30:53"/>
    <x v="0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b v="0"/>
    <n v="336"/>
    <b v="0"/>
    <s v="technology/wearables"/>
    <x v="689"/>
    <d v="2016-12-08T04:59:00"/>
    <x v="2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x v="690"/>
    <b v="0"/>
    <n v="34"/>
    <b v="0"/>
    <s v="technology/wearables"/>
    <x v="690"/>
    <d v="2016-09-09T06:00:00"/>
    <x v="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691"/>
    <b v="0"/>
    <n v="10"/>
    <b v="0"/>
    <s v="technology/wearables"/>
    <x v="691"/>
    <d v="2015-07-01T00:40:46"/>
    <x v="0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b v="0"/>
    <n v="201"/>
    <b v="0"/>
    <s v="technology/wearables"/>
    <x v="692"/>
    <d v="2016-12-22T09:01:03"/>
    <x v="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693"/>
    <b v="0"/>
    <n v="296"/>
    <b v="0"/>
    <s v="technology/wearables"/>
    <x v="693"/>
    <d v="2015-04-30T19:23:47"/>
    <x v="0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b v="0"/>
    <n v="7"/>
    <b v="0"/>
    <s v="technology/wearables"/>
    <x v="694"/>
    <d v="2017-02-01T15:55:59"/>
    <x v="1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b v="0"/>
    <n v="7"/>
    <b v="0"/>
    <s v="technology/wearables"/>
    <x v="695"/>
    <d v="2014-10-31T12:30:20"/>
    <x v="3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x v="696"/>
    <b v="0"/>
    <n v="1"/>
    <b v="0"/>
    <s v="technology/wearables"/>
    <x v="696"/>
    <d v="2014-07-25T22:15:02"/>
    <x v="3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b v="0"/>
    <n v="114"/>
    <b v="0"/>
    <s v="technology/wearables"/>
    <x v="697"/>
    <d v="2016-02-03T12:33:09"/>
    <x v="2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b v="0"/>
    <n v="29"/>
    <b v="0"/>
    <s v="technology/wearables"/>
    <x v="698"/>
    <d v="2014-09-18T02:00:00"/>
    <x v="3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b v="0"/>
    <n v="890"/>
    <b v="0"/>
    <s v="technology/wearables"/>
    <x v="699"/>
    <d v="2013-11-22T16:00:00"/>
    <x v="4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b v="0"/>
    <n v="31"/>
    <b v="0"/>
    <s v="technology/wearables"/>
    <x v="700"/>
    <d v="2017-01-10T16:31:21"/>
    <x v="2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701"/>
    <b v="0"/>
    <n v="21"/>
    <b v="0"/>
    <s v="technology/wearables"/>
    <x v="701"/>
    <d v="2014-07-23T15:54:40"/>
    <x v="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b v="0"/>
    <n v="37"/>
    <b v="0"/>
    <s v="technology/wearables"/>
    <x v="702"/>
    <d v="2016-11-24T18:26:27"/>
    <x v="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703"/>
    <b v="0"/>
    <n v="7"/>
    <b v="0"/>
    <s v="technology/wearables"/>
    <x v="703"/>
    <d v="2017-01-31T23:32:00"/>
    <x v="2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704"/>
    <b v="0"/>
    <n v="4"/>
    <b v="0"/>
    <s v="technology/wearables"/>
    <x v="704"/>
    <d v="2017-02-20T04:37:48"/>
    <x v="2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x v="705"/>
    <b v="0"/>
    <n v="5"/>
    <b v="0"/>
    <s v="technology/wearables"/>
    <x v="705"/>
    <d v="2017-01-21T11:47:58"/>
    <x v="2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b v="0"/>
    <n v="0"/>
    <b v="0"/>
    <s v="technology/wearables"/>
    <x v="706"/>
    <d v="2016-12-14T18:39:00"/>
    <x v="2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b v="0"/>
    <n v="456"/>
    <b v="0"/>
    <s v="technology/wearables"/>
    <x v="707"/>
    <d v="2017-01-01T15:55:27"/>
    <x v="2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08"/>
    <b v="0"/>
    <n v="369"/>
    <b v="0"/>
    <s v="technology/wearables"/>
    <x v="708"/>
    <d v="2014-09-13T13:56:40"/>
    <x v="3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x v="709"/>
    <b v="0"/>
    <n v="2"/>
    <b v="0"/>
    <s v="technology/wearables"/>
    <x v="709"/>
    <d v="2014-12-05T00:59:19"/>
    <x v="3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710"/>
    <b v="0"/>
    <n v="0"/>
    <b v="0"/>
    <s v="technology/wearables"/>
    <x v="710"/>
    <d v="2014-08-20T00:44:00"/>
    <x v="3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b v="0"/>
    <n v="338"/>
    <b v="0"/>
    <s v="technology/wearables"/>
    <x v="711"/>
    <d v="2016-12-14T12:01:08"/>
    <x v="2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712"/>
    <b v="0"/>
    <n v="4"/>
    <b v="0"/>
    <s v="technology/wearables"/>
    <x v="712"/>
    <d v="2016-02-14T16:20:32"/>
    <x v="2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b v="0"/>
    <n v="1"/>
    <b v="0"/>
    <s v="technology/wearables"/>
    <x v="713"/>
    <d v="2016-06-05T12:42:12"/>
    <x v="2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714"/>
    <b v="0"/>
    <n v="28"/>
    <b v="0"/>
    <s v="technology/wearables"/>
    <x v="714"/>
    <d v="2017-02-28T18:54:42"/>
    <x v="2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b v="0"/>
    <n v="12"/>
    <b v="0"/>
    <s v="technology/wearables"/>
    <x v="715"/>
    <d v="2015-11-05T03:10:40"/>
    <x v="0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716"/>
    <b v="0"/>
    <n v="16"/>
    <b v="0"/>
    <s v="technology/wearables"/>
    <x v="716"/>
    <d v="2014-12-01T00:00:00"/>
    <x v="3"/>
    <x v="2"/>
    <s v="wearables"/>
  </r>
  <r>
    <n v="717"/>
    <s v="cool air belt"/>
    <s v="Cool air flowing under clothing keeps you cool."/>
    <n v="100000"/>
    <n v="305"/>
    <x v="2"/>
    <s v="US"/>
    <s v="USD"/>
    <n v="1409949002"/>
    <x v="717"/>
    <b v="0"/>
    <n v="4"/>
    <b v="0"/>
    <s v="technology/wearables"/>
    <x v="717"/>
    <d v="2014-09-05T20:30:02"/>
    <x v="3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718"/>
    <b v="0"/>
    <n v="4"/>
    <b v="0"/>
    <s v="technology/wearables"/>
    <x v="718"/>
    <d v="2017-02-18T05:59:00"/>
    <x v="1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b v="0"/>
    <n v="10"/>
    <b v="0"/>
    <s v="technology/wearables"/>
    <x v="719"/>
    <d v="2016-02-23T00:57:56"/>
    <x v="2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720"/>
    <b v="0"/>
    <n v="41"/>
    <b v="1"/>
    <s v="publishing/nonfiction"/>
    <x v="720"/>
    <d v="2012-01-29T15:34:51"/>
    <x v="5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b v="0"/>
    <n v="119"/>
    <b v="1"/>
    <s v="publishing/nonfiction"/>
    <x v="721"/>
    <d v="2014-08-01T13:43:27"/>
    <x v="3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b v="0"/>
    <n v="153"/>
    <b v="1"/>
    <s v="publishing/nonfiction"/>
    <x v="722"/>
    <d v="2012-04-08T18:19:38"/>
    <x v="5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723"/>
    <b v="0"/>
    <n v="100"/>
    <b v="1"/>
    <s v="publishing/nonfiction"/>
    <x v="723"/>
    <d v="2015-07-30T03:59:00"/>
    <x v="0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724"/>
    <b v="0"/>
    <n v="143"/>
    <b v="1"/>
    <s v="publishing/nonfiction"/>
    <x v="724"/>
    <d v="2011-06-30T15:19:23"/>
    <x v="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725"/>
    <b v="0"/>
    <n v="140"/>
    <b v="1"/>
    <s v="publishing/nonfiction"/>
    <x v="725"/>
    <d v="2015-12-13T15:01:52"/>
    <x v="0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b v="0"/>
    <n v="35"/>
    <b v="1"/>
    <s v="publishing/nonfiction"/>
    <x v="726"/>
    <d v="2013-04-12T01:01:27"/>
    <x v="4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b v="0"/>
    <n v="149"/>
    <b v="1"/>
    <s v="publishing/nonfiction"/>
    <x v="727"/>
    <d v="2013-01-14T21:20:00"/>
    <x v="5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728"/>
    <b v="0"/>
    <n v="130"/>
    <b v="1"/>
    <s v="publishing/nonfiction"/>
    <x v="728"/>
    <d v="2011-08-21T20:05:57"/>
    <x v="6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b v="0"/>
    <n v="120"/>
    <b v="1"/>
    <s v="publishing/nonfiction"/>
    <x v="729"/>
    <d v="2012-09-19T04:27:41"/>
    <x v="5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x v="730"/>
    <b v="0"/>
    <n v="265"/>
    <b v="1"/>
    <s v="publishing/nonfiction"/>
    <x v="730"/>
    <d v="2011-12-07T17:53:11"/>
    <x v="6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731"/>
    <b v="0"/>
    <n v="71"/>
    <b v="1"/>
    <s v="publishing/nonfiction"/>
    <x v="731"/>
    <d v="2012-01-22T06:00:00"/>
    <x v="6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732"/>
    <b v="0"/>
    <n v="13"/>
    <b v="1"/>
    <s v="publishing/nonfiction"/>
    <x v="732"/>
    <d v="2013-09-29T10:11:01"/>
    <x v="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b v="0"/>
    <n v="169"/>
    <b v="1"/>
    <s v="publishing/nonfiction"/>
    <x v="733"/>
    <d v="2013-12-20T10:04:52"/>
    <x v="4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734"/>
    <b v="0"/>
    <n v="57"/>
    <b v="1"/>
    <s v="publishing/nonfiction"/>
    <x v="734"/>
    <d v="2015-05-09T05:00:00"/>
    <x v="0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735"/>
    <b v="0"/>
    <n v="229"/>
    <b v="1"/>
    <s v="publishing/nonfiction"/>
    <x v="735"/>
    <d v="2014-12-04T00:39:00"/>
    <x v="3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736"/>
    <b v="0"/>
    <n v="108"/>
    <b v="1"/>
    <s v="publishing/nonfiction"/>
    <x v="736"/>
    <d v="2013-11-21T04:59:00"/>
    <x v="4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b v="0"/>
    <n v="108"/>
    <b v="1"/>
    <s v="publishing/nonfiction"/>
    <x v="737"/>
    <d v="2014-02-14T20:00:00"/>
    <x v="3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738"/>
    <b v="0"/>
    <n v="41"/>
    <b v="1"/>
    <s v="publishing/nonfiction"/>
    <x v="738"/>
    <d v="2014-12-01T04:59:00"/>
    <x v="3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b v="0"/>
    <n v="139"/>
    <b v="1"/>
    <s v="publishing/nonfiction"/>
    <x v="739"/>
    <d v="2014-08-11T12:03:49"/>
    <x v="3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b v="0"/>
    <n v="19"/>
    <b v="1"/>
    <s v="publishing/nonfiction"/>
    <x v="740"/>
    <d v="2015-06-21T03:31:22"/>
    <x v="0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x v="741"/>
    <b v="0"/>
    <n v="94"/>
    <b v="1"/>
    <s v="publishing/nonfiction"/>
    <x v="741"/>
    <d v="2013-06-11T15:33:26"/>
    <x v="4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b v="0"/>
    <n v="23"/>
    <b v="1"/>
    <s v="publishing/nonfiction"/>
    <x v="742"/>
    <d v="2014-03-21T21:01:52"/>
    <x v="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743"/>
    <b v="0"/>
    <n v="15"/>
    <b v="1"/>
    <s v="publishing/nonfiction"/>
    <x v="743"/>
    <d v="2012-04-16T21:00:00"/>
    <x v="5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744"/>
    <b v="0"/>
    <n v="62"/>
    <b v="1"/>
    <s v="publishing/nonfiction"/>
    <x v="744"/>
    <d v="2012-12-13T22:58:23"/>
    <x v="5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b v="0"/>
    <n v="74"/>
    <b v="1"/>
    <s v="publishing/nonfiction"/>
    <x v="745"/>
    <d v="2013-05-03T13:44:05"/>
    <x v="4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x v="746"/>
    <b v="0"/>
    <n v="97"/>
    <b v="1"/>
    <s v="publishing/nonfiction"/>
    <x v="746"/>
    <d v="2012-09-23T03:59:00"/>
    <x v="5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b v="0"/>
    <n v="55"/>
    <b v="1"/>
    <s v="publishing/nonfiction"/>
    <x v="747"/>
    <d v="2015-01-15T10:54:00"/>
    <x v="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748"/>
    <b v="0"/>
    <n v="44"/>
    <b v="1"/>
    <s v="publishing/nonfiction"/>
    <x v="748"/>
    <d v="2014-08-10T20:19:26"/>
    <x v="3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749"/>
    <b v="0"/>
    <n v="110"/>
    <b v="1"/>
    <s v="publishing/nonfiction"/>
    <x v="749"/>
    <d v="2017-01-28T22:35:30"/>
    <x v="2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750"/>
    <b v="0"/>
    <n v="59"/>
    <b v="1"/>
    <s v="publishing/nonfiction"/>
    <x v="750"/>
    <d v="2013-02-24T21:04:32"/>
    <x v="4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751"/>
    <b v="0"/>
    <n v="62"/>
    <b v="1"/>
    <s v="publishing/nonfiction"/>
    <x v="751"/>
    <d v="2011-08-04T15:07:55"/>
    <x v="6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b v="0"/>
    <n v="105"/>
    <b v="1"/>
    <s v="publishing/nonfiction"/>
    <x v="752"/>
    <d v="2016-10-16T11:00:00"/>
    <x v="2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b v="0"/>
    <n v="26"/>
    <b v="1"/>
    <s v="publishing/nonfiction"/>
    <x v="753"/>
    <d v="2015-02-14T14:09:51"/>
    <x v="0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b v="0"/>
    <n v="49"/>
    <b v="1"/>
    <s v="publishing/nonfiction"/>
    <x v="754"/>
    <d v="2013-01-05T17:58:41"/>
    <x v="5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755"/>
    <b v="0"/>
    <n v="68"/>
    <b v="1"/>
    <s v="publishing/nonfiction"/>
    <x v="755"/>
    <d v="2013-05-20T00:41:00"/>
    <x v="4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756"/>
    <b v="0"/>
    <n v="22"/>
    <b v="1"/>
    <s v="publishing/nonfiction"/>
    <x v="756"/>
    <d v="2011-04-18T17:24:19"/>
    <x v="6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757"/>
    <b v="0"/>
    <n v="18"/>
    <b v="1"/>
    <s v="publishing/nonfiction"/>
    <x v="757"/>
    <d v="2012-12-06T01:18:34"/>
    <x v="5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758"/>
    <b v="0"/>
    <n v="19"/>
    <b v="1"/>
    <s v="publishing/nonfiction"/>
    <x v="758"/>
    <d v="2010-10-08T20:04:28"/>
    <x v="7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759"/>
    <b v="0"/>
    <n v="99"/>
    <b v="1"/>
    <s v="publishing/nonfiction"/>
    <x v="759"/>
    <d v="2014-07-09T07:55:39"/>
    <x v="3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760"/>
    <b v="0"/>
    <n v="0"/>
    <b v="0"/>
    <s v="publishing/fiction"/>
    <x v="760"/>
    <d v="2016-11-26T19:20:13"/>
    <x v="2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761"/>
    <b v="0"/>
    <n v="6"/>
    <b v="0"/>
    <s v="publishing/fiction"/>
    <x v="761"/>
    <d v="2014-02-02T18:02:06"/>
    <x v="3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762"/>
    <b v="0"/>
    <n v="0"/>
    <b v="0"/>
    <s v="publishing/fiction"/>
    <x v="762"/>
    <d v="2016-12-04T06:00:00"/>
    <x v="2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763"/>
    <b v="0"/>
    <n v="1"/>
    <b v="0"/>
    <s v="publishing/fiction"/>
    <x v="763"/>
    <d v="2013-08-15T10:43:28"/>
    <x v="4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764"/>
    <b v="0"/>
    <n v="0"/>
    <b v="0"/>
    <s v="publishing/fiction"/>
    <x v="764"/>
    <d v="2015-09-10T04:09:21"/>
    <x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b v="0"/>
    <n v="44"/>
    <b v="0"/>
    <s v="publishing/fiction"/>
    <x v="765"/>
    <d v="2014-10-19T13:01:24"/>
    <x v="3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766"/>
    <b v="0"/>
    <n v="0"/>
    <b v="0"/>
    <s v="publishing/fiction"/>
    <x v="766"/>
    <d v="2015-02-16T18:48:03"/>
    <x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b v="0"/>
    <n v="3"/>
    <b v="0"/>
    <s v="publishing/fiction"/>
    <x v="767"/>
    <d v="2015-05-21T03:26:50"/>
    <x v="0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768"/>
    <b v="0"/>
    <n v="0"/>
    <b v="0"/>
    <s v="publishing/fiction"/>
    <x v="768"/>
    <d v="2013-12-16T04:58:10"/>
    <x v="4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b v="0"/>
    <n v="52"/>
    <b v="0"/>
    <s v="publishing/fiction"/>
    <x v="769"/>
    <d v="2013-12-26T23:54:54"/>
    <x v="4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b v="0"/>
    <n v="0"/>
    <b v="0"/>
    <s v="publishing/fiction"/>
    <x v="770"/>
    <d v="2013-02-24T23:59:29"/>
    <x v="4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771"/>
    <b v="0"/>
    <n v="1"/>
    <b v="0"/>
    <s v="publishing/fiction"/>
    <x v="771"/>
    <d v="2016-01-30T19:46:42"/>
    <x v="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b v="0"/>
    <n v="1"/>
    <b v="0"/>
    <s v="publishing/fiction"/>
    <x v="772"/>
    <d v="2009-11-01T03:59:00"/>
    <x v="8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773"/>
    <b v="0"/>
    <n v="2"/>
    <b v="0"/>
    <s v="publishing/fiction"/>
    <x v="773"/>
    <d v="2015-05-10T23:01:00"/>
    <x v="0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774"/>
    <b v="0"/>
    <n v="9"/>
    <b v="0"/>
    <s v="publishing/fiction"/>
    <x v="774"/>
    <d v="2014-02-23T18:43:38"/>
    <x v="3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775"/>
    <b v="0"/>
    <n v="5"/>
    <b v="0"/>
    <s v="publishing/fiction"/>
    <x v="775"/>
    <d v="2011-12-16T01:26:35"/>
    <x v="6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776"/>
    <b v="0"/>
    <n v="57"/>
    <b v="0"/>
    <s v="publishing/fiction"/>
    <x v="776"/>
    <d v="2015-10-11T05:00:00"/>
    <x v="0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777"/>
    <b v="0"/>
    <n v="3"/>
    <b v="0"/>
    <s v="publishing/fiction"/>
    <x v="777"/>
    <d v="2013-07-31T23:32:57"/>
    <x v="4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778"/>
    <b v="0"/>
    <n v="1"/>
    <b v="0"/>
    <s v="publishing/fiction"/>
    <x v="778"/>
    <d v="2014-04-30T16:51:20"/>
    <x v="3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b v="0"/>
    <n v="6"/>
    <b v="0"/>
    <s v="publishing/fiction"/>
    <x v="779"/>
    <d v="2010-10-15T04:00:00"/>
    <x v="7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780"/>
    <b v="0"/>
    <n v="27"/>
    <b v="1"/>
    <s v="music/rock"/>
    <x v="780"/>
    <d v="2011-05-03T16:10:25"/>
    <x v="6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781"/>
    <b v="0"/>
    <n v="25"/>
    <b v="1"/>
    <s v="music/rock"/>
    <x v="781"/>
    <d v="2013-06-08T00:01:14"/>
    <x v="4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782"/>
    <b v="0"/>
    <n v="14"/>
    <b v="1"/>
    <s v="music/rock"/>
    <x v="782"/>
    <d v="2012-08-25T18:11:42"/>
    <x v="5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b v="0"/>
    <n v="35"/>
    <b v="1"/>
    <s v="music/rock"/>
    <x v="783"/>
    <d v="2012-04-27T22:00:00"/>
    <x v="5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b v="0"/>
    <n v="10"/>
    <b v="1"/>
    <s v="music/rock"/>
    <x v="784"/>
    <d v="2014-03-17T02:35:19"/>
    <x v="3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b v="0"/>
    <n v="29"/>
    <b v="1"/>
    <s v="music/rock"/>
    <x v="785"/>
    <d v="2013-02-28T14:15:15"/>
    <x v="4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786"/>
    <b v="0"/>
    <n v="44"/>
    <b v="1"/>
    <s v="music/rock"/>
    <x v="786"/>
    <d v="2012-05-11T15:47:00"/>
    <x v="5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787"/>
    <b v="0"/>
    <n v="17"/>
    <b v="1"/>
    <s v="music/rock"/>
    <x v="787"/>
    <d v="2013-11-01T15:03:46"/>
    <x v="4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788"/>
    <b v="0"/>
    <n v="34"/>
    <b v="1"/>
    <s v="music/rock"/>
    <x v="788"/>
    <d v="2012-07-07T03:59:00"/>
    <x v="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789"/>
    <b v="0"/>
    <n v="14"/>
    <b v="1"/>
    <s v="music/rock"/>
    <x v="789"/>
    <d v="2013-01-21T07:59:00"/>
    <x v="4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b v="0"/>
    <n v="156"/>
    <b v="1"/>
    <s v="music/rock"/>
    <x v="790"/>
    <d v="2013-02-01T01:08:59"/>
    <x v="4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b v="0"/>
    <n v="128"/>
    <b v="1"/>
    <s v="music/rock"/>
    <x v="791"/>
    <d v="2013-11-13T05:59:00"/>
    <x v="4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792"/>
    <b v="0"/>
    <n v="60"/>
    <b v="1"/>
    <s v="music/rock"/>
    <x v="792"/>
    <d v="2013-11-07T21:58:03"/>
    <x v="4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b v="0"/>
    <n v="32"/>
    <b v="1"/>
    <s v="music/rock"/>
    <x v="793"/>
    <d v="2013-07-03T04:59:00"/>
    <x v="4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4"/>
    <b v="0"/>
    <n v="53"/>
    <b v="1"/>
    <s v="music/rock"/>
    <x v="794"/>
    <d v="2011-09-05T17:06:00"/>
    <x v="6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b v="0"/>
    <n v="184"/>
    <b v="1"/>
    <s v="music/rock"/>
    <x v="795"/>
    <d v="2012-04-07T04:59:00"/>
    <x v="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96"/>
    <b v="0"/>
    <n v="90"/>
    <b v="1"/>
    <s v="music/rock"/>
    <x v="796"/>
    <d v="2013-09-15T21:10:00"/>
    <x v="4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b v="0"/>
    <n v="71"/>
    <b v="1"/>
    <s v="music/rock"/>
    <x v="797"/>
    <d v="2012-04-29T04:00:00"/>
    <x v="5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798"/>
    <b v="0"/>
    <n v="87"/>
    <b v="1"/>
    <s v="music/rock"/>
    <x v="798"/>
    <d v="2014-09-30T14:09:47"/>
    <x v="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799"/>
    <b v="0"/>
    <n v="28"/>
    <b v="1"/>
    <s v="music/rock"/>
    <x v="799"/>
    <d v="2012-04-27T16:00:46"/>
    <x v="5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800"/>
    <b v="0"/>
    <n v="56"/>
    <b v="1"/>
    <s v="music/rock"/>
    <x v="800"/>
    <d v="2014-09-11T10:24:14"/>
    <x v="3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801"/>
    <b v="0"/>
    <n v="51"/>
    <b v="1"/>
    <s v="music/rock"/>
    <x v="801"/>
    <d v="2011-07-01T19:05:20"/>
    <x v="6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b v="0"/>
    <n v="75"/>
    <b v="1"/>
    <s v="music/rock"/>
    <x v="802"/>
    <d v="2012-09-17T04:05:00"/>
    <x v="5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803"/>
    <b v="0"/>
    <n v="38"/>
    <b v="1"/>
    <s v="music/rock"/>
    <x v="803"/>
    <d v="2011-05-29T01:00:00"/>
    <x v="6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804"/>
    <b v="0"/>
    <n v="18"/>
    <b v="1"/>
    <s v="music/rock"/>
    <x v="804"/>
    <d v="2011-07-23T03:59:00"/>
    <x v="6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805"/>
    <b v="0"/>
    <n v="54"/>
    <b v="1"/>
    <s v="music/rock"/>
    <x v="805"/>
    <d v="2011-07-16T23:00:00"/>
    <x v="6"/>
    <x v="4"/>
    <s v="rock"/>
  </r>
  <r>
    <n v="806"/>
    <s v="Golden Animals NEW Album!"/>
    <s v="Help Golden Animals finish their NEW Album!"/>
    <n v="8000"/>
    <n v="8355"/>
    <x v="0"/>
    <s v="US"/>
    <s v="USD"/>
    <n v="1315413339"/>
    <x v="806"/>
    <b v="0"/>
    <n v="71"/>
    <b v="1"/>
    <s v="music/rock"/>
    <x v="806"/>
    <d v="2011-09-07T16:35:39"/>
    <x v="6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x v="807"/>
    <b v="0"/>
    <n v="57"/>
    <b v="1"/>
    <s v="music/rock"/>
    <x v="807"/>
    <d v="2017-03-01T02:00:00"/>
    <x v="1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b v="0"/>
    <n v="43"/>
    <b v="1"/>
    <s v="music/rock"/>
    <x v="808"/>
    <d v="2014-12-22T04:59:00"/>
    <x v="3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809"/>
    <b v="0"/>
    <n v="52"/>
    <b v="1"/>
    <s v="music/rock"/>
    <x v="809"/>
    <d v="2014-01-19T20:00:30"/>
    <x v="4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b v="0"/>
    <n v="27"/>
    <b v="1"/>
    <s v="music/rock"/>
    <x v="810"/>
    <d v="2012-09-01T01:21:02"/>
    <x v="5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811"/>
    <b v="0"/>
    <n v="12"/>
    <b v="1"/>
    <s v="music/rock"/>
    <x v="811"/>
    <d v="2013-07-10T16:52:00"/>
    <x v="4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b v="0"/>
    <n v="33"/>
    <b v="1"/>
    <s v="music/rock"/>
    <x v="812"/>
    <d v="2013-03-01T13:58:00"/>
    <x v="4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813"/>
    <b v="0"/>
    <n v="96"/>
    <b v="1"/>
    <s v="music/rock"/>
    <x v="813"/>
    <d v="2012-07-20T23:02:45"/>
    <x v="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b v="0"/>
    <n v="28"/>
    <b v="1"/>
    <s v="music/rock"/>
    <x v="814"/>
    <d v="2011-05-31T18:04:00"/>
    <x v="6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x v="815"/>
    <b v="0"/>
    <n v="43"/>
    <b v="1"/>
    <s v="music/rock"/>
    <x v="815"/>
    <d v="2014-11-01T22:01:43"/>
    <x v="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16"/>
    <b v="0"/>
    <n v="205"/>
    <b v="1"/>
    <s v="music/rock"/>
    <x v="816"/>
    <d v="2013-04-09T06:30:00"/>
    <x v="4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817"/>
    <b v="0"/>
    <n v="23"/>
    <b v="1"/>
    <s v="music/rock"/>
    <x v="817"/>
    <d v="2012-03-11T04:59:00"/>
    <x v="5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b v="0"/>
    <n v="19"/>
    <b v="1"/>
    <s v="music/rock"/>
    <x v="818"/>
    <d v="2012-08-07T17:01:00"/>
    <x v="5"/>
    <x v="4"/>
    <s v="rock"/>
  </r>
  <r>
    <n v="819"/>
    <s v="Winter Tour"/>
    <s v="We are touring the Southeast in support of our new EP"/>
    <n v="400"/>
    <n v="435"/>
    <x v="0"/>
    <s v="US"/>
    <s v="USD"/>
    <n v="1387601040"/>
    <x v="819"/>
    <b v="0"/>
    <n v="14"/>
    <b v="1"/>
    <s v="music/rock"/>
    <x v="819"/>
    <d v="2013-12-21T04:44:00"/>
    <x v="4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820"/>
    <b v="0"/>
    <n v="38"/>
    <b v="1"/>
    <s v="music/rock"/>
    <x v="820"/>
    <d v="2014-06-09T05:00:00"/>
    <x v="3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821"/>
    <b v="0"/>
    <n v="78"/>
    <b v="1"/>
    <s v="music/rock"/>
    <x v="821"/>
    <d v="2015-05-04T04:01:00"/>
    <x v="0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822"/>
    <b v="0"/>
    <n v="69"/>
    <b v="1"/>
    <s v="music/rock"/>
    <x v="822"/>
    <d v="2012-10-05T22:44:10"/>
    <x v="5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823"/>
    <b v="0"/>
    <n v="33"/>
    <b v="1"/>
    <s v="music/rock"/>
    <x v="823"/>
    <d v="2015-03-22T22:20:52"/>
    <x v="0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b v="0"/>
    <n v="54"/>
    <b v="1"/>
    <s v="music/rock"/>
    <x v="824"/>
    <d v="2010-04-18T06:59:00"/>
    <x v="7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825"/>
    <b v="0"/>
    <n v="99"/>
    <b v="1"/>
    <s v="music/rock"/>
    <x v="825"/>
    <d v="2012-10-29T07:21:24"/>
    <x v="5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826"/>
    <b v="0"/>
    <n v="49"/>
    <b v="1"/>
    <s v="music/rock"/>
    <x v="826"/>
    <d v="2012-03-25T23:55:30"/>
    <x v="5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b v="0"/>
    <n v="11"/>
    <b v="1"/>
    <s v="music/rock"/>
    <x v="827"/>
    <d v="2012-02-14T19:49:00"/>
    <x v="5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828"/>
    <b v="0"/>
    <n v="38"/>
    <b v="1"/>
    <s v="music/rock"/>
    <x v="828"/>
    <d v="2012-06-25T16:24:00"/>
    <x v="5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b v="0"/>
    <n v="16"/>
    <b v="1"/>
    <s v="music/rock"/>
    <x v="829"/>
    <d v="2016-07-13T19:14:00"/>
    <x v="2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830"/>
    <b v="0"/>
    <n v="32"/>
    <b v="1"/>
    <s v="music/rock"/>
    <x v="830"/>
    <d v="2013-03-22T11:37:05"/>
    <x v="4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831"/>
    <b v="0"/>
    <n v="20"/>
    <b v="1"/>
    <s v="music/rock"/>
    <x v="831"/>
    <d v="2012-04-27T15:31:34"/>
    <x v="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b v="0"/>
    <n v="154"/>
    <b v="1"/>
    <s v="music/rock"/>
    <x v="832"/>
    <d v="2012-01-21T08:13:00"/>
    <x v="6"/>
    <x v="4"/>
    <s v="rock"/>
  </r>
  <r>
    <n v="833"/>
    <s v="Ragman Rolls"/>
    <s v="This is an American rock album."/>
    <n v="6000"/>
    <n v="6100"/>
    <x v="0"/>
    <s v="US"/>
    <s v="USD"/>
    <n v="1397941475"/>
    <x v="833"/>
    <b v="0"/>
    <n v="41"/>
    <b v="1"/>
    <s v="music/rock"/>
    <x v="833"/>
    <d v="2014-04-19T21:04:35"/>
    <x v="3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b v="0"/>
    <n v="75"/>
    <b v="1"/>
    <s v="music/rock"/>
    <x v="834"/>
    <d v="2013-07-01T03:59:00"/>
    <x v="4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835"/>
    <b v="0"/>
    <n v="40"/>
    <b v="1"/>
    <s v="music/rock"/>
    <x v="835"/>
    <d v="2012-05-19T03:00:00"/>
    <x v="5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x v="836"/>
    <b v="0"/>
    <n v="46"/>
    <b v="1"/>
    <s v="music/rock"/>
    <x v="836"/>
    <d v="2013-10-07T01:21:58"/>
    <x v="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837"/>
    <b v="0"/>
    <n v="62"/>
    <b v="1"/>
    <s v="music/rock"/>
    <x v="837"/>
    <d v="2014-05-01T23:57:42"/>
    <x v="3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838"/>
    <b v="0"/>
    <n v="61"/>
    <b v="1"/>
    <s v="music/rock"/>
    <x v="838"/>
    <d v="2012-01-17T21:33:05"/>
    <x v="6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839"/>
    <b v="0"/>
    <n v="96"/>
    <b v="1"/>
    <s v="music/rock"/>
    <x v="839"/>
    <d v="2012-09-22T18:19:16"/>
    <x v="5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840"/>
    <b v="0"/>
    <n v="190"/>
    <b v="1"/>
    <s v="music/metal"/>
    <x v="840"/>
    <d v="2016-09-24T05:26:27"/>
    <x v="2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b v="1"/>
    <n v="94"/>
    <b v="1"/>
    <s v="music/metal"/>
    <x v="841"/>
    <d v="2014-11-10T21:07:43"/>
    <x v="3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b v="1"/>
    <n v="39"/>
    <b v="1"/>
    <s v="music/metal"/>
    <x v="842"/>
    <d v="2013-10-14T03:59:00"/>
    <x v="4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s v="music/metal"/>
    <x v="843"/>
    <d v="2016-12-08T08:00:00"/>
    <x v="2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844"/>
    <b v="1"/>
    <n v="159"/>
    <b v="1"/>
    <s v="music/metal"/>
    <x v="844"/>
    <d v="2014-11-01T04:59:00"/>
    <x v="3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845"/>
    <b v="0"/>
    <n v="177"/>
    <b v="1"/>
    <s v="music/metal"/>
    <x v="845"/>
    <d v="2016-09-05T03:59:00"/>
    <x v="2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846"/>
    <b v="0"/>
    <n v="47"/>
    <b v="1"/>
    <s v="music/metal"/>
    <x v="846"/>
    <d v="2014-03-10T14:00:00"/>
    <x v="3"/>
    <x v="4"/>
    <s v="metal"/>
  </r>
  <r>
    <n v="847"/>
    <s v="CENTROPYMUSIC"/>
    <s v="MUSIC WITH MEANING!  MUSIC THAT MATTERS!!!"/>
    <n v="10"/>
    <n v="10"/>
    <x v="0"/>
    <s v="US"/>
    <s v="USD"/>
    <n v="1436555376"/>
    <x v="847"/>
    <b v="0"/>
    <n v="1"/>
    <b v="1"/>
    <s v="music/metal"/>
    <x v="847"/>
    <d v="2015-07-10T19:09:36"/>
    <x v="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848"/>
    <b v="0"/>
    <n v="16"/>
    <b v="1"/>
    <s v="music/metal"/>
    <x v="848"/>
    <d v="2015-04-14T19:00:33"/>
    <x v="0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b v="0"/>
    <n v="115"/>
    <b v="1"/>
    <s v="music/metal"/>
    <x v="849"/>
    <d v="2015-03-16T02:34:24"/>
    <x v="0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850"/>
    <b v="0"/>
    <n v="133"/>
    <b v="1"/>
    <s v="music/metal"/>
    <x v="850"/>
    <d v="2016-04-25T04:59:00"/>
    <x v="2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851"/>
    <b v="0"/>
    <n v="70"/>
    <b v="1"/>
    <s v="music/metal"/>
    <x v="851"/>
    <d v="2016-07-31T19:45:00"/>
    <x v="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852"/>
    <b v="0"/>
    <n v="62"/>
    <b v="1"/>
    <s v="music/metal"/>
    <x v="852"/>
    <d v="2016-10-24T21:00:00"/>
    <x v="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853"/>
    <b v="0"/>
    <n v="10"/>
    <b v="1"/>
    <s v="music/metal"/>
    <x v="853"/>
    <d v="2015-02-16T19:58:29"/>
    <x v="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854"/>
    <b v="0"/>
    <n v="499"/>
    <b v="1"/>
    <s v="music/metal"/>
    <x v="854"/>
    <d v="2016-12-28T05:05:46"/>
    <x v="2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855"/>
    <b v="0"/>
    <n v="47"/>
    <b v="1"/>
    <s v="music/metal"/>
    <x v="855"/>
    <d v="2016-07-24T03:00:17"/>
    <x v="2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b v="0"/>
    <n v="28"/>
    <b v="1"/>
    <s v="music/metal"/>
    <x v="856"/>
    <d v="2016-10-25T19:00:00"/>
    <x v="2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857"/>
    <b v="0"/>
    <n v="24"/>
    <b v="1"/>
    <s v="music/metal"/>
    <x v="857"/>
    <d v="2015-11-25T14:57:11"/>
    <x v="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b v="0"/>
    <n v="76"/>
    <b v="1"/>
    <s v="music/metal"/>
    <x v="858"/>
    <d v="2015-04-15T22:59:00"/>
    <x v="0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859"/>
    <b v="0"/>
    <n v="98"/>
    <b v="1"/>
    <s v="music/metal"/>
    <x v="859"/>
    <d v="2015-06-04T00:00:00"/>
    <x v="0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b v="0"/>
    <n v="48"/>
    <b v="0"/>
    <s v="music/jazz"/>
    <x v="860"/>
    <d v="2013-11-22T12:35:13"/>
    <x v="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b v="0"/>
    <n v="2"/>
    <b v="0"/>
    <s v="music/jazz"/>
    <x v="861"/>
    <d v="2016-09-16T23:10:04"/>
    <x v="2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862"/>
    <b v="0"/>
    <n v="4"/>
    <b v="0"/>
    <s v="music/jazz"/>
    <x v="862"/>
    <d v="2013-11-11T14:19:08"/>
    <x v="4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863"/>
    <b v="0"/>
    <n v="5"/>
    <b v="0"/>
    <s v="music/jazz"/>
    <x v="863"/>
    <d v="2012-02-12T02:49:26"/>
    <x v="5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864"/>
    <b v="0"/>
    <n v="79"/>
    <b v="0"/>
    <s v="music/jazz"/>
    <x v="864"/>
    <d v="2013-10-16T09:59:00"/>
    <x v="4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b v="0"/>
    <n v="2"/>
    <b v="0"/>
    <s v="music/jazz"/>
    <x v="865"/>
    <d v="2013-01-16T18:33:17"/>
    <x v="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866"/>
    <b v="0"/>
    <n v="11"/>
    <b v="0"/>
    <s v="music/jazz"/>
    <x v="866"/>
    <d v="2015-02-28T15:10:00"/>
    <x v="0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b v="0"/>
    <n v="11"/>
    <b v="0"/>
    <s v="music/jazz"/>
    <x v="867"/>
    <d v="2009-12-01T04:59:00"/>
    <x v="8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b v="0"/>
    <n v="1"/>
    <b v="0"/>
    <s v="music/jazz"/>
    <x v="868"/>
    <d v="2014-01-07T00:39:58"/>
    <x v="4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869"/>
    <b v="0"/>
    <n v="3"/>
    <b v="0"/>
    <s v="music/jazz"/>
    <x v="869"/>
    <d v="2013-04-08T19:17:37"/>
    <x v="4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870"/>
    <b v="0"/>
    <n v="5"/>
    <b v="0"/>
    <s v="music/jazz"/>
    <x v="870"/>
    <d v="2013-09-01T00:32:03"/>
    <x v="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b v="0"/>
    <n v="12"/>
    <b v="0"/>
    <s v="music/jazz"/>
    <x v="871"/>
    <d v="2013-11-29T14:28:15"/>
    <x v="4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872"/>
    <b v="0"/>
    <n v="2"/>
    <b v="0"/>
    <s v="music/jazz"/>
    <x v="872"/>
    <d v="2011-03-10T19:48:47"/>
    <x v="6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873"/>
    <b v="0"/>
    <n v="5"/>
    <b v="0"/>
    <s v="music/jazz"/>
    <x v="873"/>
    <d v="2012-11-11T05:00:40"/>
    <x v="5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b v="0"/>
    <n v="21"/>
    <b v="0"/>
    <s v="music/jazz"/>
    <x v="874"/>
    <d v="2013-05-04T14:00:34"/>
    <x v="4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875"/>
    <b v="0"/>
    <n v="0"/>
    <b v="0"/>
    <s v="music/jazz"/>
    <x v="875"/>
    <d v="2015-09-21T17:22:11"/>
    <x v="0"/>
    <x v="4"/>
    <s v="jazz"/>
  </r>
  <r>
    <n v="876"/>
    <s v="Sound Of Dobells"/>
    <s v="What was the greatest record shop ever?  DOBELLS!"/>
    <n v="3152"/>
    <n v="1286"/>
    <x v="2"/>
    <s v="GB"/>
    <s v="GBP"/>
    <n v="1359978927"/>
    <x v="876"/>
    <b v="0"/>
    <n v="45"/>
    <b v="0"/>
    <s v="music/jazz"/>
    <x v="876"/>
    <d v="2013-02-04T11:55:27"/>
    <x v="4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b v="0"/>
    <n v="29"/>
    <b v="0"/>
    <s v="music/jazz"/>
    <x v="877"/>
    <d v="2013-12-19T18:56:00"/>
    <x v="4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878"/>
    <b v="0"/>
    <n v="2"/>
    <b v="0"/>
    <s v="music/jazz"/>
    <x v="878"/>
    <d v="2010-12-23T05:35:24"/>
    <x v="7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b v="0"/>
    <n v="30"/>
    <b v="0"/>
    <s v="music/jazz"/>
    <x v="879"/>
    <d v="2012-05-29T19:55:05"/>
    <x v="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b v="0"/>
    <n v="8"/>
    <b v="0"/>
    <s v="music/indie rock"/>
    <x v="880"/>
    <d v="2012-10-30T07:42:18"/>
    <x v="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881"/>
    <b v="0"/>
    <n v="1"/>
    <b v="0"/>
    <s v="music/indie rock"/>
    <x v="881"/>
    <d v="2012-01-14T06:01:26"/>
    <x v="6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882"/>
    <b v="0"/>
    <n v="14"/>
    <b v="0"/>
    <s v="music/indie rock"/>
    <x v="882"/>
    <d v="2011-09-06T20:39:10"/>
    <x v="6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b v="0"/>
    <n v="24"/>
    <b v="0"/>
    <s v="music/indie rock"/>
    <x v="883"/>
    <d v="2016-03-02T22:27:15"/>
    <x v="2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884"/>
    <b v="0"/>
    <n v="2"/>
    <b v="0"/>
    <s v="music/indie rock"/>
    <x v="884"/>
    <d v="2012-05-12T02:31:00"/>
    <x v="5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885"/>
    <b v="0"/>
    <n v="21"/>
    <b v="0"/>
    <s v="music/indie rock"/>
    <x v="885"/>
    <d v="2016-12-30T22:35:11"/>
    <x v="2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b v="0"/>
    <n v="7"/>
    <b v="0"/>
    <s v="music/indie rock"/>
    <x v="886"/>
    <d v="2016-09-15T20:53:33"/>
    <x v="2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b v="0"/>
    <n v="0"/>
    <b v="0"/>
    <s v="music/indie rock"/>
    <x v="887"/>
    <d v="2012-05-27T23:00:55"/>
    <x v="5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b v="0"/>
    <n v="4"/>
    <b v="0"/>
    <s v="music/indie rock"/>
    <x v="888"/>
    <d v="2011-09-01T06:00:00"/>
    <x v="6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b v="0"/>
    <n v="32"/>
    <b v="0"/>
    <s v="music/indie rock"/>
    <x v="889"/>
    <d v="2014-10-05T18:49:03"/>
    <x v="3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b v="0"/>
    <n v="4"/>
    <b v="0"/>
    <s v="music/indie rock"/>
    <x v="890"/>
    <d v="2013-11-21T17:46:19"/>
    <x v="4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891"/>
    <b v="0"/>
    <n v="9"/>
    <b v="0"/>
    <s v="music/indie rock"/>
    <x v="891"/>
    <d v="2014-08-21T00:45:30"/>
    <x v="3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892"/>
    <b v="0"/>
    <n v="17"/>
    <b v="0"/>
    <s v="music/indie rock"/>
    <x v="892"/>
    <d v="2010-08-01T04:00:00"/>
    <x v="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893"/>
    <b v="0"/>
    <n v="5"/>
    <b v="0"/>
    <s v="music/indie rock"/>
    <x v="893"/>
    <d v="2015-04-01T20:32:43"/>
    <x v="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94"/>
    <b v="0"/>
    <n v="53"/>
    <b v="0"/>
    <s v="music/indie rock"/>
    <x v="894"/>
    <d v="2016-06-05T23:33:30"/>
    <x v="2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b v="0"/>
    <n v="7"/>
    <b v="0"/>
    <s v="music/indie rock"/>
    <x v="895"/>
    <d v="2010-10-25T03:03:49"/>
    <x v="7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896"/>
    <b v="0"/>
    <n v="72"/>
    <b v="0"/>
    <s v="music/indie rock"/>
    <x v="896"/>
    <d v="2015-08-28T04:00:00"/>
    <x v="0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b v="0"/>
    <n v="0"/>
    <b v="0"/>
    <s v="music/indie rock"/>
    <x v="897"/>
    <d v="2012-11-28T17:31:48"/>
    <x v="5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898"/>
    <b v="0"/>
    <n v="2"/>
    <b v="0"/>
    <s v="music/indie rock"/>
    <x v="898"/>
    <d v="2012-01-15T18:11:50"/>
    <x v="6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899"/>
    <b v="0"/>
    <n v="8"/>
    <b v="0"/>
    <s v="music/indie rock"/>
    <x v="899"/>
    <d v="2011-05-28T02:22:42"/>
    <x v="6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900"/>
    <b v="0"/>
    <n v="2"/>
    <b v="0"/>
    <s v="music/jazz"/>
    <x v="900"/>
    <d v="2016-03-30T19:23:22"/>
    <x v="2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b v="0"/>
    <n v="0"/>
    <b v="0"/>
    <s v="music/jazz"/>
    <x v="901"/>
    <d v="2010-06-08T19:11:00"/>
    <x v="7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902"/>
    <b v="0"/>
    <n v="3"/>
    <b v="0"/>
    <s v="music/jazz"/>
    <x v="902"/>
    <d v="2014-08-30T15:30:00"/>
    <x v="3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903"/>
    <b v="0"/>
    <n v="4"/>
    <b v="0"/>
    <s v="music/jazz"/>
    <x v="903"/>
    <d v="2012-09-23T02:25:00"/>
    <x v="5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904"/>
    <b v="0"/>
    <n v="3"/>
    <b v="0"/>
    <s v="music/jazz"/>
    <x v="904"/>
    <d v="2016-01-03T01:55:37"/>
    <x v="0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905"/>
    <b v="0"/>
    <n v="6"/>
    <b v="0"/>
    <s v="music/jazz"/>
    <x v="905"/>
    <d v="2011-01-24T05:45:26"/>
    <x v="7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906"/>
    <b v="0"/>
    <n v="0"/>
    <b v="0"/>
    <s v="music/jazz"/>
    <x v="906"/>
    <d v="2014-03-13T03:33:10"/>
    <x v="3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907"/>
    <b v="0"/>
    <n v="0"/>
    <b v="0"/>
    <s v="music/jazz"/>
    <x v="907"/>
    <d v="2011-09-11T04:37:03"/>
    <x v="6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908"/>
    <b v="0"/>
    <n v="0"/>
    <b v="0"/>
    <s v="music/jazz"/>
    <x v="908"/>
    <d v="2010-07-27T04:59:00"/>
    <x v="7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b v="0"/>
    <n v="8"/>
    <b v="0"/>
    <s v="music/jazz"/>
    <x v="909"/>
    <d v="2012-07-23T04:00:00"/>
    <x v="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b v="0"/>
    <n v="5"/>
    <b v="0"/>
    <s v="music/jazz"/>
    <x v="910"/>
    <d v="2017-03-03T13:05:19"/>
    <x v="1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b v="0"/>
    <n v="0"/>
    <b v="0"/>
    <s v="music/jazz"/>
    <x v="911"/>
    <d v="2014-01-24T00:07:25"/>
    <x v="3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912"/>
    <b v="0"/>
    <n v="2"/>
    <b v="0"/>
    <s v="music/jazz"/>
    <x v="912"/>
    <d v="2012-12-11T03:37:27"/>
    <x v="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b v="0"/>
    <n v="24"/>
    <b v="0"/>
    <s v="music/jazz"/>
    <x v="913"/>
    <d v="2012-05-05T03:20:19"/>
    <x v="5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914"/>
    <b v="0"/>
    <n v="0"/>
    <b v="0"/>
    <s v="music/jazz"/>
    <x v="914"/>
    <d v="2012-08-25T18:19:07"/>
    <x v="5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915"/>
    <b v="0"/>
    <n v="9"/>
    <b v="0"/>
    <s v="music/jazz"/>
    <x v="915"/>
    <d v="2012-03-01T04:59:00"/>
    <x v="5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916"/>
    <b v="0"/>
    <n v="0"/>
    <b v="0"/>
    <s v="music/jazz"/>
    <x v="916"/>
    <d v="2010-10-22T05:00:00"/>
    <x v="7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b v="0"/>
    <n v="1"/>
    <b v="0"/>
    <s v="music/jazz"/>
    <x v="917"/>
    <d v="2014-07-14T02:30:00"/>
    <x v="3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b v="0"/>
    <n v="10"/>
    <b v="0"/>
    <s v="music/jazz"/>
    <x v="918"/>
    <d v="2014-12-01T22:59:21"/>
    <x v="3"/>
    <x v="4"/>
    <s v="jazz"/>
  </r>
  <r>
    <n v="919"/>
    <s v="Jazz CD:  Out of The Blue"/>
    <s v="Cool jazz with a New Orleans flavor."/>
    <n v="20000"/>
    <n v="100"/>
    <x v="2"/>
    <s v="US"/>
    <s v="USD"/>
    <n v="1355930645"/>
    <x v="919"/>
    <b v="0"/>
    <n v="1"/>
    <b v="0"/>
    <s v="music/jazz"/>
    <x v="919"/>
    <d v="2012-12-19T15:24:05"/>
    <x v="5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920"/>
    <b v="0"/>
    <n v="0"/>
    <b v="0"/>
    <s v="music/jazz"/>
    <x v="920"/>
    <d v="2013-11-14T17:07:02"/>
    <x v="4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b v="0"/>
    <n v="20"/>
    <b v="0"/>
    <s v="music/jazz"/>
    <x v="921"/>
    <d v="2011-12-12T05:06:16"/>
    <x v="6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922"/>
    <b v="0"/>
    <n v="30"/>
    <b v="0"/>
    <s v="music/jazz"/>
    <x v="922"/>
    <d v="2014-10-01T12:43:13"/>
    <x v="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b v="0"/>
    <n v="6"/>
    <b v="0"/>
    <s v="music/jazz"/>
    <x v="923"/>
    <d v="2014-11-22T00:02:03"/>
    <x v="3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b v="0"/>
    <n v="15"/>
    <b v="0"/>
    <s v="music/jazz"/>
    <x v="924"/>
    <d v="2013-02-13T22:37:49"/>
    <x v="4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925"/>
    <b v="0"/>
    <n v="5"/>
    <b v="0"/>
    <s v="music/jazz"/>
    <x v="925"/>
    <d v="2013-11-27T22:08:31"/>
    <x v="4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b v="0"/>
    <n v="0"/>
    <b v="0"/>
    <s v="music/jazz"/>
    <x v="926"/>
    <d v="2010-07-08T22:40:00"/>
    <x v="7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x v="927"/>
    <b v="0"/>
    <n v="0"/>
    <b v="0"/>
    <s v="music/jazz"/>
    <x v="927"/>
    <d v="2012-05-14T19:44:55"/>
    <x v="5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928"/>
    <b v="0"/>
    <n v="28"/>
    <b v="0"/>
    <s v="music/jazz"/>
    <x v="928"/>
    <d v="2012-11-18T00:00:00"/>
    <x v="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929"/>
    <b v="0"/>
    <n v="0"/>
    <b v="0"/>
    <s v="music/jazz"/>
    <x v="929"/>
    <d v="2012-04-09T04:42:49"/>
    <x v="5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b v="0"/>
    <n v="5"/>
    <b v="0"/>
    <s v="music/jazz"/>
    <x v="930"/>
    <d v="2010-06-25T21:32:00"/>
    <x v="7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931"/>
    <b v="0"/>
    <n v="7"/>
    <b v="0"/>
    <s v="music/jazz"/>
    <x v="931"/>
    <d v="2014-03-16T22:00:00"/>
    <x v="3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932"/>
    <b v="0"/>
    <n v="30"/>
    <b v="0"/>
    <s v="music/jazz"/>
    <x v="932"/>
    <d v="2013-03-22T22:15:45"/>
    <x v="4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933"/>
    <b v="0"/>
    <n v="2"/>
    <b v="0"/>
    <s v="music/jazz"/>
    <x v="933"/>
    <d v="2014-05-12T04:03:29"/>
    <x v="3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934"/>
    <b v="0"/>
    <n v="30"/>
    <b v="0"/>
    <s v="music/jazz"/>
    <x v="934"/>
    <d v="2014-05-04T06:00:00"/>
    <x v="3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b v="0"/>
    <n v="2"/>
    <b v="0"/>
    <s v="music/jazz"/>
    <x v="935"/>
    <d v="2016-01-29T08:00:29"/>
    <x v="0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936"/>
    <b v="0"/>
    <n v="0"/>
    <b v="0"/>
    <s v="music/jazz"/>
    <x v="936"/>
    <d v="2012-01-18T20:00:00"/>
    <x v="6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937"/>
    <b v="0"/>
    <n v="2"/>
    <b v="0"/>
    <s v="music/jazz"/>
    <x v="937"/>
    <d v="2013-11-03T20:09:17"/>
    <x v="4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938"/>
    <b v="0"/>
    <n v="1"/>
    <b v="0"/>
    <s v="music/jazz"/>
    <x v="938"/>
    <d v="2012-09-02T11:30:48"/>
    <x v="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b v="0"/>
    <n v="2"/>
    <b v="0"/>
    <s v="music/jazz"/>
    <x v="939"/>
    <d v="2013-06-30T19:58:00"/>
    <x v="4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940"/>
    <b v="0"/>
    <n v="14"/>
    <b v="0"/>
    <s v="technology/wearables"/>
    <x v="940"/>
    <d v="2015-08-11T00:12:06"/>
    <x v="0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b v="0"/>
    <n v="31"/>
    <b v="0"/>
    <s v="technology/wearables"/>
    <x v="941"/>
    <d v="2017-02-10T02:19:05"/>
    <x v="1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942"/>
    <b v="0"/>
    <n v="16"/>
    <b v="0"/>
    <s v="technology/wearables"/>
    <x v="942"/>
    <d v="2016-02-18T20:14:20"/>
    <x v="2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x v="943"/>
    <b v="0"/>
    <n v="12"/>
    <b v="0"/>
    <s v="technology/wearables"/>
    <x v="943"/>
    <d v="2016-11-29T17:01:45"/>
    <x v="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44"/>
    <b v="0"/>
    <n v="96"/>
    <b v="0"/>
    <s v="technology/wearables"/>
    <x v="944"/>
    <d v="2016-04-18T14:00:00"/>
    <x v="2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945"/>
    <b v="0"/>
    <n v="16"/>
    <b v="0"/>
    <s v="technology/wearables"/>
    <x v="945"/>
    <d v="2017-02-18T23:59:00"/>
    <x v="2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946"/>
    <b v="0"/>
    <n v="5"/>
    <b v="0"/>
    <s v="technology/wearables"/>
    <x v="946"/>
    <d v="2016-09-09T18:00:48"/>
    <x v="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b v="0"/>
    <n v="0"/>
    <b v="0"/>
    <s v="technology/wearables"/>
    <x v="947"/>
    <d v="2016-06-30T18:45:06"/>
    <x v="2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948"/>
    <b v="0"/>
    <n v="8"/>
    <b v="0"/>
    <s v="technology/wearables"/>
    <x v="948"/>
    <d v="2016-03-12T19:52:44"/>
    <x v="2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949"/>
    <b v="0"/>
    <n v="7"/>
    <b v="0"/>
    <s v="technology/wearables"/>
    <x v="949"/>
    <d v="2016-02-21T01:02:56"/>
    <x v="0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950"/>
    <b v="0"/>
    <n v="24"/>
    <b v="0"/>
    <s v="technology/wearables"/>
    <x v="950"/>
    <d v="2016-01-17T18:01:01"/>
    <x v="0"/>
    <x v="2"/>
    <s v="wearables"/>
  </r>
  <r>
    <n v="951"/>
    <s v="Smart Harness"/>
    <s v="Revolutionizing the way we walk our dogs!"/>
    <n v="50000"/>
    <n v="19195"/>
    <x v="2"/>
    <s v="US"/>
    <s v="USD"/>
    <n v="1465054872"/>
    <x v="951"/>
    <b v="0"/>
    <n v="121"/>
    <b v="0"/>
    <s v="technology/wearables"/>
    <x v="951"/>
    <d v="2016-06-04T15:41:12"/>
    <x v="2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952"/>
    <b v="0"/>
    <n v="196"/>
    <b v="0"/>
    <s v="technology/wearables"/>
    <x v="952"/>
    <d v="2016-11-18T15:43:32"/>
    <x v="2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953"/>
    <b v="0"/>
    <n v="5"/>
    <b v="0"/>
    <s v="technology/wearables"/>
    <x v="953"/>
    <d v="2015-01-25T03:56:39"/>
    <x v="3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54"/>
    <b v="0"/>
    <n v="73"/>
    <b v="0"/>
    <s v="technology/wearables"/>
    <x v="954"/>
    <d v="2015-08-20T20:00:39"/>
    <x v="0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955"/>
    <b v="0"/>
    <n v="93"/>
    <b v="0"/>
    <s v="technology/wearables"/>
    <x v="955"/>
    <d v="2016-09-13T07:05:00"/>
    <x v="2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b v="0"/>
    <n v="17"/>
    <b v="0"/>
    <s v="technology/wearables"/>
    <x v="956"/>
    <d v="2015-04-26T20:55:59"/>
    <x v="0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957"/>
    <b v="0"/>
    <n v="7"/>
    <b v="0"/>
    <s v="technology/wearables"/>
    <x v="957"/>
    <d v="2016-11-17T14:15:33"/>
    <x v="2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b v="0"/>
    <n v="17"/>
    <b v="0"/>
    <s v="technology/wearables"/>
    <x v="958"/>
    <d v="2015-04-10T04:59:00"/>
    <x v="0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b v="0"/>
    <n v="171"/>
    <b v="0"/>
    <s v="technology/wearables"/>
    <x v="959"/>
    <d v="2015-01-19T04:11:05"/>
    <x v="3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960"/>
    <b v="0"/>
    <n v="188"/>
    <b v="0"/>
    <s v="technology/wearables"/>
    <x v="960"/>
    <d v="2017-03-14T14:02:35"/>
    <x v="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961"/>
    <b v="0"/>
    <n v="110"/>
    <b v="0"/>
    <s v="technology/wearables"/>
    <x v="961"/>
    <d v="2017-02-20T19:00:00"/>
    <x v="1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b v="0"/>
    <n v="37"/>
    <b v="0"/>
    <s v="technology/wearables"/>
    <x v="962"/>
    <d v="2016-02-11T17:05:53"/>
    <x v="2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x v="963"/>
    <b v="0"/>
    <n v="9"/>
    <b v="0"/>
    <s v="technology/wearables"/>
    <x v="963"/>
    <d v="2016-10-17T15:15:19"/>
    <x v="2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b v="0"/>
    <n v="29"/>
    <b v="0"/>
    <s v="technology/wearables"/>
    <x v="964"/>
    <d v="2015-09-01T15:05:19"/>
    <x v="0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b v="0"/>
    <n v="6"/>
    <b v="0"/>
    <s v="technology/wearables"/>
    <x v="965"/>
    <d v="2016-10-26T03:59:00"/>
    <x v="2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966"/>
    <b v="0"/>
    <n v="30"/>
    <b v="0"/>
    <s v="technology/wearables"/>
    <x v="966"/>
    <d v="2016-10-06T15:15:32"/>
    <x v="2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967"/>
    <b v="0"/>
    <n v="81"/>
    <b v="0"/>
    <s v="technology/wearables"/>
    <x v="967"/>
    <d v="2016-04-22T05:06:14"/>
    <x v="2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968"/>
    <b v="0"/>
    <n v="4"/>
    <b v="0"/>
    <s v="technology/wearables"/>
    <x v="968"/>
    <d v="2014-08-15T20:20:34"/>
    <x v="3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969"/>
    <b v="0"/>
    <n v="11"/>
    <b v="0"/>
    <s v="technology/wearables"/>
    <x v="969"/>
    <d v="2017-02-09T07:16:47"/>
    <x v="1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970"/>
    <b v="0"/>
    <n v="14"/>
    <b v="0"/>
    <s v="technology/wearables"/>
    <x v="970"/>
    <d v="2017-01-23T04:59:00"/>
    <x v="2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971"/>
    <b v="0"/>
    <n v="5"/>
    <b v="0"/>
    <s v="technology/wearables"/>
    <x v="971"/>
    <d v="2015-06-01T17:01:00"/>
    <x v="0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72"/>
    <b v="0"/>
    <n v="45"/>
    <b v="0"/>
    <s v="technology/wearables"/>
    <x v="972"/>
    <d v="2014-09-04T06:59:00"/>
    <x v="3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b v="0"/>
    <n v="8"/>
    <b v="0"/>
    <s v="technology/wearables"/>
    <x v="973"/>
    <d v="2015-11-09T01:21:33"/>
    <x v="0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974"/>
    <b v="0"/>
    <n v="3"/>
    <b v="0"/>
    <s v="technology/wearables"/>
    <x v="974"/>
    <d v="2016-03-25T16:59:16"/>
    <x v="2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b v="0"/>
    <n v="24"/>
    <b v="0"/>
    <s v="technology/wearables"/>
    <x v="975"/>
    <d v="2016-06-28T16:43:05"/>
    <x v="2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b v="0"/>
    <n v="18"/>
    <b v="0"/>
    <s v="technology/wearables"/>
    <x v="976"/>
    <d v="2015-08-14T01:24:57"/>
    <x v="0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977"/>
    <b v="0"/>
    <n v="12"/>
    <b v="0"/>
    <s v="technology/wearables"/>
    <x v="977"/>
    <d v="2016-02-21T22:36:37"/>
    <x v="2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978"/>
    <b v="0"/>
    <n v="123"/>
    <b v="0"/>
    <s v="technology/wearables"/>
    <x v="978"/>
    <d v="2016-02-25T07:25:01"/>
    <x v="2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b v="0"/>
    <n v="96"/>
    <b v="0"/>
    <s v="technology/wearables"/>
    <x v="979"/>
    <d v="2016-06-20T18:59:00"/>
    <x v="2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b v="0"/>
    <n v="31"/>
    <b v="0"/>
    <s v="technology/wearables"/>
    <x v="980"/>
    <d v="2014-11-30T22:42:02"/>
    <x v="3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b v="0"/>
    <n v="4"/>
    <b v="0"/>
    <s v="technology/wearables"/>
    <x v="981"/>
    <d v="2014-08-09T22:43:42"/>
    <x v="3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982"/>
    <b v="0"/>
    <n v="3"/>
    <b v="0"/>
    <s v="technology/wearables"/>
    <x v="982"/>
    <d v="2016-10-02T18:04:46"/>
    <x v="2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b v="0"/>
    <n v="179"/>
    <b v="0"/>
    <s v="technology/wearables"/>
    <x v="983"/>
    <d v="2016-08-23T20:54:00"/>
    <x v="2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b v="0"/>
    <n v="3"/>
    <b v="0"/>
    <s v="technology/wearables"/>
    <x v="984"/>
    <d v="2015-03-28T01:46:48"/>
    <x v="0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985"/>
    <b v="0"/>
    <n v="23"/>
    <b v="0"/>
    <s v="technology/wearables"/>
    <x v="985"/>
    <d v="2015-12-31T23:00:00"/>
    <x v="0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b v="0"/>
    <n v="23"/>
    <b v="0"/>
    <s v="technology/wearables"/>
    <x v="986"/>
    <d v="2016-01-10T00:00:00"/>
    <x v="0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87"/>
    <b v="0"/>
    <n v="41"/>
    <b v="0"/>
    <s v="technology/wearables"/>
    <x v="987"/>
    <d v="2014-06-23T07:04:10"/>
    <x v="3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b v="0"/>
    <n v="0"/>
    <b v="0"/>
    <s v="technology/wearables"/>
    <x v="988"/>
    <d v="2016-10-01T08:33:45"/>
    <x v="2"/>
    <x v="2"/>
    <s v="wearables"/>
  </r>
  <r>
    <n v="989"/>
    <s v="Power Rope"/>
    <s v="The most useful phone charger you will ever buy"/>
    <n v="10000"/>
    <n v="1677"/>
    <x v="2"/>
    <s v="US"/>
    <s v="USD"/>
    <n v="1475101495"/>
    <x v="989"/>
    <b v="0"/>
    <n v="32"/>
    <b v="0"/>
    <s v="technology/wearables"/>
    <x v="989"/>
    <d v="2016-09-28T22:24:55"/>
    <x v="2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b v="0"/>
    <n v="2"/>
    <b v="0"/>
    <s v="technology/wearables"/>
    <x v="990"/>
    <d v="2014-09-03T18:49:24"/>
    <x v="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b v="0"/>
    <n v="7"/>
    <b v="0"/>
    <s v="technology/wearables"/>
    <x v="991"/>
    <d v="2016-07-12T18:51:00"/>
    <x v="2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992"/>
    <b v="0"/>
    <n v="4"/>
    <b v="0"/>
    <s v="technology/wearables"/>
    <x v="992"/>
    <d v="2016-05-07T21:11:59"/>
    <x v="2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993"/>
    <b v="0"/>
    <n v="196"/>
    <b v="0"/>
    <s v="technology/wearables"/>
    <x v="993"/>
    <d v="2016-11-12T05:00:00"/>
    <x v="2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b v="0"/>
    <n v="11"/>
    <b v="0"/>
    <s v="technology/wearables"/>
    <x v="994"/>
    <d v="2014-11-30T22:59:00"/>
    <x v="3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995"/>
    <b v="0"/>
    <n v="9"/>
    <b v="0"/>
    <s v="technology/wearables"/>
    <x v="995"/>
    <d v="2014-11-29T16:00:00"/>
    <x v="3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996"/>
    <b v="0"/>
    <n v="5"/>
    <b v="0"/>
    <s v="technology/wearables"/>
    <x v="996"/>
    <d v="2014-07-27T15:27:00"/>
    <x v="3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x v="997"/>
    <b v="0"/>
    <n v="8"/>
    <b v="0"/>
    <s v="technology/wearables"/>
    <x v="997"/>
    <d v="2014-11-28T03:28:17"/>
    <x v="3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998"/>
    <b v="0"/>
    <n v="229"/>
    <b v="0"/>
    <s v="technology/wearables"/>
    <x v="998"/>
    <d v="2015-11-19T05:03:21"/>
    <x v="0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999"/>
    <b v="0"/>
    <n v="40"/>
    <b v="0"/>
    <s v="technology/wearables"/>
    <x v="999"/>
    <d v="2014-11-13T08:02:00"/>
    <x v="3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1000"/>
    <b v="0"/>
    <n v="6"/>
    <b v="0"/>
    <s v="technology/wearables"/>
    <x v="1000"/>
    <d v="2017-03-15T00:26:00"/>
    <x v="1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b v="0"/>
    <n v="4"/>
    <b v="0"/>
    <s v="technology/wearables"/>
    <x v="1001"/>
    <d v="2017-01-30T17:16:53"/>
    <x v="2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b v="0"/>
    <n v="22"/>
    <b v="0"/>
    <s v="technology/wearables"/>
    <x v="1002"/>
    <d v="2015-12-17T05:59:00"/>
    <x v="0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003"/>
    <b v="0"/>
    <n v="15"/>
    <b v="0"/>
    <s v="technology/wearables"/>
    <x v="1003"/>
    <d v="2017-03-16T16:01:01"/>
    <x v="1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1004"/>
    <b v="0"/>
    <n v="95"/>
    <b v="0"/>
    <s v="technology/wearables"/>
    <x v="1004"/>
    <d v="2016-02-18T17:00:27"/>
    <x v="2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1005"/>
    <b v="0"/>
    <n v="161"/>
    <b v="0"/>
    <s v="technology/wearables"/>
    <x v="1005"/>
    <d v="2015-10-30T14:59:43"/>
    <x v="0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1006"/>
    <b v="0"/>
    <n v="8"/>
    <b v="0"/>
    <s v="technology/wearables"/>
    <x v="1006"/>
    <d v="2014-12-12T07:11:00"/>
    <x v="3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1007"/>
    <b v="0"/>
    <n v="76"/>
    <b v="0"/>
    <s v="technology/wearables"/>
    <x v="1007"/>
    <d v="2016-12-14T15:00:23"/>
    <x v="2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b v="0"/>
    <n v="1"/>
    <b v="0"/>
    <s v="technology/wearables"/>
    <x v="1008"/>
    <d v="2016-12-28T19:25:15"/>
    <x v="2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b v="0"/>
    <n v="101"/>
    <b v="0"/>
    <s v="technology/wearables"/>
    <x v="1009"/>
    <d v="2016-06-19T14:30:46"/>
    <x v="2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b v="0"/>
    <n v="4"/>
    <b v="0"/>
    <s v="technology/wearables"/>
    <x v="1010"/>
    <d v="2016-09-05T02:59:00"/>
    <x v="2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1011"/>
    <b v="0"/>
    <n v="1"/>
    <b v="0"/>
    <s v="technology/wearables"/>
    <x v="1011"/>
    <d v="2014-12-18T21:33:15"/>
    <x v="3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b v="0"/>
    <n v="775"/>
    <b v="0"/>
    <s v="technology/wearables"/>
    <x v="1012"/>
    <d v="2017-01-24T10:34:12"/>
    <x v="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b v="0"/>
    <n v="90"/>
    <b v="0"/>
    <s v="technology/wearables"/>
    <x v="1013"/>
    <d v="2015-12-29T20:00:00"/>
    <x v="0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014"/>
    <b v="0"/>
    <n v="16"/>
    <b v="0"/>
    <s v="technology/wearables"/>
    <x v="1014"/>
    <d v="2015-01-01T00:03:35"/>
    <x v="3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1015"/>
    <b v="0"/>
    <n v="6"/>
    <b v="0"/>
    <s v="technology/wearables"/>
    <x v="1015"/>
    <d v="2015-11-25T22:04:55"/>
    <x v="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016"/>
    <b v="0"/>
    <n v="38"/>
    <b v="0"/>
    <s v="technology/wearables"/>
    <x v="1016"/>
    <d v="2016-04-07T01:34:16"/>
    <x v="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b v="0"/>
    <n v="355"/>
    <b v="0"/>
    <s v="technology/wearables"/>
    <x v="1017"/>
    <d v="2015-11-21T17:12:15"/>
    <x v="0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1018"/>
    <b v="0"/>
    <n v="7"/>
    <b v="0"/>
    <s v="technology/wearables"/>
    <x v="1018"/>
    <d v="2016-07-14T11:48:53"/>
    <x v="2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1019"/>
    <b v="0"/>
    <n v="400"/>
    <b v="0"/>
    <s v="technology/wearables"/>
    <x v="1019"/>
    <d v="2015-02-04T23:22:29"/>
    <x v="0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b v="0"/>
    <n v="30"/>
    <b v="1"/>
    <s v="music/electronic music"/>
    <x v="1020"/>
    <d v="2015-06-02T00:47:00"/>
    <x v="0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1021"/>
    <b v="1"/>
    <n v="478"/>
    <b v="1"/>
    <s v="music/electronic music"/>
    <x v="1021"/>
    <d v="2015-10-17T04:00:00"/>
    <x v="0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022"/>
    <b v="1"/>
    <n v="74"/>
    <b v="1"/>
    <s v="music/electronic music"/>
    <x v="1022"/>
    <d v="2015-05-17T15:31:17"/>
    <x v="0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023"/>
    <b v="0"/>
    <n v="131"/>
    <b v="1"/>
    <s v="music/electronic music"/>
    <x v="1023"/>
    <d v="2015-06-20T22:04:21"/>
    <x v="0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1024"/>
    <b v="1"/>
    <n v="61"/>
    <b v="1"/>
    <s v="music/electronic music"/>
    <x v="1024"/>
    <d v="2016-01-31T13:56:03"/>
    <x v="2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25"/>
    <b v="1"/>
    <n v="1071"/>
    <b v="1"/>
    <s v="music/electronic music"/>
    <x v="1025"/>
    <d v="2015-03-16T19:00:37"/>
    <x v="0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b v="1"/>
    <n v="122"/>
    <b v="1"/>
    <s v="music/electronic music"/>
    <x v="1026"/>
    <d v="2016-03-31T08:46:56"/>
    <x v="2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b v="1"/>
    <n v="111"/>
    <b v="1"/>
    <s v="music/electronic music"/>
    <x v="1027"/>
    <d v="2014-10-23T00:49:07"/>
    <x v="3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b v="1"/>
    <n v="255"/>
    <b v="1"/>
    <s v="music/electronic music"/>
    <x v="1028"/>
    <d v="2017-03-06T20:00:00"/>
    <x v="1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1029"/>
    <b v="0"/>
    <n v="141"/>
    <b v="1"/>
    <s v="music/electronic music"/>
    <x v="1029"/>
    <d v="2015-04-04T21:59:00"/>
    <x v="0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x v="1030"/>
    <b v="0"/>
    <n v="159"/>
    <b v="1"/>
    <s v="music/electronic music"/>
    <x v="1030"/>
    <d v="2016-09-12T11:35:49"/>
    <x v="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b v="0"/>
    <n v="99"/>
    <b v="1"/>
    <s v="music/electronic music"/>
    <x v="1031"/>
    <d v="2015-12-16T18:20:10"/>
    <x v="0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x v="1032"/>
    <b v="0"/>
    <n v="96"/>
    <b v="1"/>
    <s v="music/electronic music"/>
    <x v="1032"/>
    <d v="2016-06-23T16:00:25"/>
    <x v="2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b v="0"/>
    <n v="27"/>
    <b v="1"/>
    <s v="music/electronic music"/>
    <x v="1033"/>
    <d v="2016-12-12T17:34:40"/>
    <x v="2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1034"/>
    <b v="0"/>
    <n v="166"/>
    <b v="1"/>
    <s v="music/electronic music"/>
    <x v="1034"/>
    <d v="2016-08-05T03:59:00"/>
    <x v="2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035"/>
    <b v="0"/>
    <n v="76"/>
    <b v="1"/>
    <s v="music/electronic music"/>
    <x v="1035"/>
    <d v="2015-02-11T15:23:40"/>
    <x v="0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036"/>
    <b v="0"/>
    <n v="211"/>
    <b v="1"/>
    <s v="music/electronic music"/>
    <x v="1036"/>
    <d v="2013-01-07T08:00:00"/>
    <x v="5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b v="0"/>
    <n v="21"/>
    <b v="1"/>
    <s v="music/electronic music"/>
    <x v="1037"/>
    <d v="2015-05-18T05:00:00"/>
    <x v="0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038"/>
    <b v="0"/>
    <n v="61"/>
    <b v="1"/>
    <s v="music/electronic music"/>
    <x v="1038"/>
    <d v="2016-03-19T04:33:43"/>
    <x v="2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b v="0"/>
    <n v="30"/>
    <b v="1"/>
    <s v="music/electronic music"/>
    <x v="1039"/>
    <d v="2016-12-13T07:59:00"/>
    <x v="2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b v="0"/>
    <n v="1"/>
    <b v="0"/>
    <s v="journalism/audio"/>
    <x v="1040"/>
    <d v="2016-08-27T17:00:09"/>
    <x v="2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1041"/>
    <b v="0"/>
    <n v="0"/>
    <b v="0"/>
    <s v="journalism/audio"/>
    <x v="1041"/>
    <d v="2014-07-31T01:26:32"/>
    <x v="3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1042"/>
    <b v="0"/>
    <n v="1"/>
    <b v="0"/>
    <s v="journalism/audio"/>
    <x v="1042"/>
    <d v="2014-09-12T10:00:00"/>
    <x v="3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1043"/>
    <b v="0"/>
    <n v="292"/>
    <b v="0"/>
    <s v="journalism/audio"/>
    <x v="1043"/>
    <d v="2015-05-20T06:04:15"/>
    <x v="0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b v="0"/>
    <n v="2"/>
    <b v="0"/>
    <s v="journalism/audio"/>
    <x v="1044"/>
    <d v="2015-03-05T20:27:00"/>
    <x v="0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1045"/>
    <b v="0"/>
    <n v="8"/>
    <b v="0"/>
    <s v="journalism/audio"/>
    <x v="1045"/>
    <d v="2014-08-23T20:59:10"/>
    <x v="3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1046"/>
    <b v="0"/>
    <n v="0"/>
    <b v="0"/>
    <s v="journalism/audio"/>
    <x v="1046"/>
    <d v="2015-12-26T20:26:00"/>
    <x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1047"/>
    <b v="0"/>
    <n v="1"/>
    <b v="0"/>
    <s v="journalism/audio"/>
    <x v="1047"/>
    <d v="2014-11-05T20:38:35"/>
    <x v="3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b v="0"/>
    <n v="4"/>
    <b v="0"/>
    <s v="journalism/audio"/>
    <x v="1048"/>
    <d v="2016-09-25T01:16:29"/>
    <x v="2"/>
    <x v="5"/>
    <s v="audio"/>
  </r>
  <r>
    <n v="1049"/>
    <s v="J1 (Canceled)"/>
    <s v="------"/>
    <n v="12000"/>
    <n v="0"/>
    <x v="1"/>
    <s v="US"/>
    <s v="USD"/>
    <n v="1455272445"/>
    <x v="1049"/>
    <b v="0"/>
    <n v="0"/>
    <b v="0"/>
    <s v="journalism/audio"/>
    <x v="1049"/>
    <d v="2016-02-12T10:20:45"/>
    <x v="2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x v="1050"/>
    <b v="0"/>
    <n v="0"/>
    <b v="0"/>
    <s v="journalism/audio"/>
    <x v="1050"/>
    <d v="2015-09-14T19:07:57"/>
    <x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1051"/>
    <b v="0"/>
    <n v="0"/>
    <b v="0"/>
    <s v="journalism/audio"/>
    <x v="1051"/>
    <d v="2014-08-27T00:20:25"/>
    <x v="3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b v="0"/>
    <n v="0"/>
    <b v="0"/>
    <s v="journalism/audio"/>
    <x v="1052"/>
    <d v="2016-06-06T20:09:00"/>
    <x v="2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1053"/>
    <b v="0"/>
    <n v="1"/>
    <b v="0"/>
    <s v="journalism/audio"/>
    <x v="1053"/>
    <d v="2017-03-06T04:08:52"/>
    <x v="1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b v="0"/>
    <n v="0"/>
    <b v="0"/>
    <s v="journalism/audio"/>
    <x v="1054"/>
    <d v="2014-08-10T22:00:00"/>
    <x v="3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1055"/>
    <b v="0"/>
    <n v="0"/>
    <b v="0"/>
    <s v="journalism/audio"/>
    <x v="1055"/>
    <d v="2016-03-07T23:49:05"/>
    <x v="2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b v="0"/>
    <n v="0"/>
    <b v="0"/>
    <s v="journalism/audio"/>
    <x v="1056"/>
    <d v="2015-04-24T16:16:17"/>
    <x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1057"/>
    <b v="0"/>
    <n v="0"/>
    <b v="0"/>
    <s v="journalism/audio"/>
    <x v="1057"/>
    <d v="2016-12-04T21:54:43"/>
    <x v="2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1058"/>
    <b v="0"/>
    <n v="0"/>
    <b v="0"/>
    <s v="journalism/audio"/>
    <x v="1058"/>
    <d v="2015-03-26T00:00:00"/>
    <x v="0"/>
    <x v="5"/>
    <s v="audio"/>
  </r>
  <r>
    <n v="1059"/>
    <s v="Voice Over Artist (Canceled)"/>
    <s v="Turning myself into a vocal artist."/>
    <n v="1100"/>
    <n v="0"/>
    <x v="1"/>
    <s v="US"/>
    <s v="USD"/>
    <n v="1426269456"/>
    <x v="1059"/>
    <b v="0"/>
    <n v="0"/>
    <b v="0"/>
    <s v="journalism/audio"/>
    <x v="1059"/>
    <d v="2015-03-13T17:57:36"/>
    <x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1060"/>
    <b v="0"/>
    <n v="1"/>
    <b v="0"/>
    <s v="journalism/audio"/>
    <x v="1060"/>
    <d v="2015-04-15T21:54:53"/>
    <x v="0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1061"/>
    <b v="0"/>
    <n v="0"/>
    <b v="0"/>
    <s v="journalism/audio"/>
    <x v="1061"/>
    <d v="2016-05-02T01:00:00"/>
    <x v="2"/>
    <x v="5"/>
    <s v="audio"/>
  </r>
  <r>
    <n v="1062"/>
    <s v="RETURNING AT A LATER DATE"/>
    <s v="SEE US ON PATREON www.badgirlartwork.com"/>
    <n v="199"/>
    <n v="190"/>
    <x v="1"/>
    <s v="US"/>
    <s v="USD"/>
    <n v="1468351341"/>
    <x v="1062"/>
    <b v="0"/>
    <n v="4"/>
    <b v="0"/>
    <s v="journalism/audio"/>
    <x v="1062"/>
    <d v="2016-07-12T19:22:21"/>
    <x v="2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b v="0"/>
    <n v="0"/>
    <b v="0"/>
    <s v="journalism/audio"/>
    <x v="1063"/>
    <d v="2016-08-31T00:44:22"/>
    <x v="2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b v="0"/>
    <n v="123"/>
    <b v="0"/>
    <s v="games/video games"/>
    <x v="1064"/>
    <d v="2013-07-07T05:28:23"/>
    <x v="4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b v="0"/>
    <n v="5"/>
    <b v="0"/>
    <s v="games/video games"/>
    <x v="1065"/>
    <d v="2014-02-19T09:08:42"/>
    <x v="3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066"/>
    <b v="0"/>
    <n v="148"/>
    <b v="0"/>
    <s v="games/video games"/>
    <x v="1066"/>
    <d v="2013-08-04T23:06:22"/>
    <x v="4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1067"/>
    <b v="0"/>
    <n v="10"/>
    <b v="0"/>
    <s v="games/video games"/>
    <x v="1067"/>
    <d v="2013-12-21T20:32:11"/>
    <x v="4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b v="0"/>
    <n v="4"/>
    <b v="0"/>
    <s v="games/video games"/>
    <x v="1068"/>
    <d v="2016-04-10T07:54:24"/>
    <x v="2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1069"/>
    <b v="0"/>
    <n v="21"/>
    <b v="0"/>
    <s v="games/video games"/>
    <x v="1069"/>
    <d v="2013-11-26T06:30:59"/>
    <x v="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1070"/>
    <b v="0"/>
    <n v="2"/>
    <b v="0"/>
    <s v="games/video games"/>
    <x v="1070"/>
    <d v="2012-10-01T00:17:02"/>
    <x v="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1071"/>
    <b v="0"/>
    <n v="0"/>
    <b v="0"/>
    <s v="games/video games"/>
    <x v="1071"/>
    <d v="2015-11-17T19:04:53"/>
    <x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b v="0"/>
    <n v="4"/>
    <b v="0"/>
    <s v="games/video games"/>
    <x v="1072"/>
    <d v="2014-02-05T19:58:17"/>
    <x v="3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1073"/>
    <b v="0"/>
    <n v="1"/>
    <b v="0"/>
    <s v="games/video games"/>
    <x v="1073"/>
    <d v="2011-10-16T23:09:01"/>
    <x v="6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b v="0"/>
    <n v="30"/>
    <b v="0"/>
    <s v="games/video games"/>
    <x v="1074"/>
    <d v="2014-01-04T04:09:05"/>
    <x v="4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1075"/>
    <b v="0"/>
    <n v="3"/>
    <b v="0"/>
    <s v="games/video games"/>
    <x v="1075"/>
    <d v="2012-05-06T21:41:56"/>
    <x v="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076"/>
    <b v="0"/>
    <n v="975"/>
    <b v="0"/>
    <s v="games/video games"/>
    <x v="1076"/>
    <d v="2014-09-11T09:04:10"/>
    <x v="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1077"/>
    <b v="0"/>
    <n v="167"/>
    <b v="0"/>
    <s v="games/video games"/>
    <x v="1077"/>
    <d v="2016-01-14T04:00:11"/>
    <x v="0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1078"/>
    <b v="0"/>
    <n v="5"/>
    <b v="0"/>
    <s v="games/video games"/>
    <x v="1078"/>
    <d v="2011-07-22T04:42:01"/>
    <x v="6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1079"/>
    <b v="0"/>
    <n v="18"/>
    <b v="0"/>
    <s v="games/video games"/>
    <x v="1079"/>
    <d v="2016-05-14T13:35:36"/>
    <x v="2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080"/>
    <b v="0"/>
    <n v="98"/>
    <b v="0"/>
    <s v="games/video games"/>
    <x v="1080"/>
    <d v="2014-05-11T03:18:53"/>
    <x v="3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1081"/>
    <b v="0"/>
    <n v="4"/>
    <b v="0"/>
    <s v="games/video games"/>
    <x v="1081"/>
    <d v="2015-01-28T22:14:52"/>
    <x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1082"/>
    <b v="0"/>
    <n v="3"/>
    <b v="0"/>
    <s v="games/video games"/>
    <x v="1082"/>
    <d v="2012-08-10T21:44:48"/>
    <x v="5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1083"/>
    <b v="0"/>
    <n v="1"/>
    <b v="0"/>
    <s v="games/video games"/>
    <x v="1083"/>
    <d v="2014-08-02T15:49:43"/>
    <x v="3"/>
    <x v="6"/>
    <s v="video games"/>
  </r>
  <r>
    <n v="1084"/>
    <s v="My own channel"/>
    <s v="I want to start my own channel for gaming"/>
    <n v="550"/>
    <n v="0"/>
    <x v="2"/>
    <s v="US"/>
    <s v="USD"/>
    <n v="1407534804"/>
    <x v="1084"/>
    <b v="0"/>
    <n v="0"/>
    <b v="0"/>
    <s v="games/video games"/>
    <x v="1084"/>
    <d v="2014-08-08T21:53:24"/>
    <x v="3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1085"/>
    <b v="0"/>
    <n v="9"/>
    <b v="0"/>
    <s v="games/video games"/>
    <x v="1085"/>
    <d v="2016-03-14T15:06:15"/>
    <x v="2"/>
    <x v="6"/>
    <s v="video games"/>
  </r>
  <r>
    <n v="1086"/>
    <s v="Cyber Universe Online"/>
    <s v="Humanity's future in the Galaxy"/>
    <n v="18000"/>
    <n v="15"/>
    <x v="2"/>
    <s v="US"/>
    <s v="USD"/>
    <n v="1408913291"/>
    <x v="1086"/>
    <b v="0"/>
    <n v="2"/>
    <b v="0"/>
    <s v="games/video games"/>
    <x v="1086"/>
    <d v="2014-08-24T20:48:11"/>
    <x v="3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1087"/>
    <b v="0"/>
    <n v="0"/>
    <b v="0"/>
    <s v="games/video games"/>
    <x v="1087"/>
    <d v="2014-06-15T17:08:07"/>
    <x v="3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1088"/>
    <b v="0"/>
    <n v="147"/>
    <b v="0"/>
    <s v="games/video games"/>
    <x v="1088"/>
    <d v="2014-04-24T19:11:07"/>
    <x v="3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x v="1089"/>
    <b v="0"/>
    <n v="49"/>
    <b v="0"/>
    <s v="games/video games"/>
    <x v="1089"/>
    <d v="2015-06-26T04:32:55"/>
    <x v="0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1090"/>
    <b v="0"/>
    <n v="1"/>
    <b v="0"/>
    <s v="games/video games"/>
    <x v="1090"/>
    <d v="2015-05-29T04:27:33"/>
    <x v="0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1091"/>
    <b v="0"/>
    <n v="2"/>
    <b v="0"/>
    <s v="games/video games"/>
    <x v="1091"/>
    <d v="2016-04-10T18:41:12"/>
    <x v="2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b v="0"/>
    <n v="7"/>
    <b v="0"/>
    <s v="games/video games"/>
    <x v="1092"/>
    <d v="2013-01-06T00:37:18"/>
    <x v="5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1093"/>
    <b v="0"/>
    <n v="4"/>
    <b v="0"/>
    <s v="games/video games"/>
    <x v="1093"/>
    <d v="2016-02-11T23:22:17"/>
    <x v="2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b v="0"/>
    <n v="27"/>
    <b v="0"/>
    <s v="games/video games"/>
    <x v="1094"/>
    <d v="2011-10-09T17:07:13"/>
    <x v="6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1095"/>
    <b v="0"/>
    <n v="94"/>
    <b v="0"/>
    <s v="games/video games"/>
    <x v="1095"/>
    <d v="2013-08-30T12:53:40"/>
    <x v="4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b v="0"/>
    <n v="29"/>
    <b v="0"/>
    <s v="games/video games"/>
    <x v="1096"/>
    <d v="2014-10-04T03:30:00"/>
    <x v="3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1097"/>
    <b v="0"/>
    <n v="7"/>
    <b v="0"/>
    <s v="games/video games"/>
    <x v="1097"/>
    <d v="2014-03-02T19:01:17"/>
    <x v="3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098"/>
    <b v="0"/>
    <n v="22"/>
    <b v="0"/>
    <s v="games/video games"/>
    <x v="1098"/>
    <d v="2014-04-13T18:18:15"/>
    <x v="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1099"/>
    <b v="0"/>
    <n v="1"/>
    <b v="0"/>
    <s v="games/video games"/>
    <x v="1099"/>
    <d v="2015-05-13T20:04:28"/>
    <x v="0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1100"/>
    <b v="0"/>
    <n v="10"/>
    <b v="0"/>
    <s v="games/video games"/>
    <x v="1100"/>
    <d v="2016-02-14T02:39:31"/>
    <x v="2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1101"/>
    <b v="0"/>
    <n v="6"/>
    <b v="0"/>
    <s v="games/video games"/>
    <x v="1101"/>
    <d v="2016-07-14T18:12:00"/>
    <x v="2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1102"/>
    <b v="0"/>
    <n v="24"/>
    <b v="0"/>
    <s v="games/video games"/>
    <x v="1102"/>
    <d v="2013-12-09T05:59:00"/>
    <x v="4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1103"/>
    <b v="0"/>
    <n v="15"/>
    <b v="0"/>
    <s v="games/video games"/>
    <x v="1103"/>
    <d v="2016-06-18T05:19:50"/>
    <x v="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b v="0"/>
    <n v="37"/>
    <b v="0"/>
    <s v="games/video games"/>
    <x v="1104"/>
    <d v="2014-06-11T09:50:21"/>
    <x v="3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b v="0"/>
    <n v="20"/>
    <b v="0"/>
    <s v="games/video games"/>
    <x v="1105"/>
    <d v="2014-03-24T02:15:27"/>
    <x v="3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1106"/>
    <b v="0"/>
    <n v="7"/>
    <b v="0"/>
    <s v="games/video games"/>
    <x v="1106"/>
    <d v="2012-04-04T16:46:15"/>
    <x v="5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b v="0"/>
    <n v="0"/>
    <b v="0"/>
    <s v="games/video games"/>
    <x v="1107"/>
    <d v="2014-07-23T20:40:24"/>
    <x v="3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b v="0"/>
    <n v="21"/>
    <b v="0"/>
    <s v="games/video games"/>
    <x v="1108"/>
    <d v="2012-04-13T14:17:15"/>
    <x v="5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b v="0"/>
    <n v="3"/>
    <b v="0"/>
    <s v="games/video games"/>
    <x v="1109"/>
    <d v="2016-11-18T19:03:10"/>
    <x v="2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1110"/>
    <b v="0"/>
    <n v="11"/>
    <b v="0"/>
    <s v="games/video games"/>
    <x v="1110"/>
    <d v="2012-12-07T22:23:42"/>
    <x v="5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1111"/>
    <b v="0"/>
    <n v="1"/>
    <b v="0"/>
    <s v="games/video games"/>
    <x v="1111"/>
    <d v="2016-01-08T04:53:10"/>
    <x v="0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1112"/>
    <b v="0"/>
    <n v="312"/>
    <b v="0"/>
    <s v="games/video games"/>
    <x v="1112"/>
    <d v="2015-01-19T08:30:00"/>
    <x v="3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1113"/>
    <b v="0"/>
    <n v="1"/>
    <b v="0"/>
    <s v="games/video games"/>
    <x v="1113"/>
    <d v="2014-08-14T23:27:00"/>
    <x v="3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b v="0"/>
    <n v="3"/>
    <b v="0"/>
    <s v="games/video games"/>
    <x v="1114"/>
    <d v="2013-10-09T08:18:07"/>
    <x v="4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b v="0"/>
    <n v="4"/>
    <b v="0"/>
    <s v="games/video games"/>
    <x v="1115"/>
    <d v="2016-03-30T15:41:35"/>
    <x v="2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1116"/>
    <b v="0"/>
    <n v="10"/>
    <b v="0"/>
    <s v="games/video games"/>
    <x v="1116"/>
    <d v="2012-06-09T20:20:08"/>
    <x v="5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1117"/>
    <b v="0"/>
    <n v="8"/>
    <b v="0"/>
    <s v="games/video games"/>
    <x v="1117"/>
    <d v="2015-12-25T14:21:53"/>
    <x v="0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b v="0"/>
    <n v="3"/>
    <b v="0"/>
    <s v="games/video games"/>
    <x v="1118"/>
    <d v="2014-04-05T02:59:39"/>
    <x v="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b v="0"/>
    <n v="1"/>
    <b v="0"/>
    <s v="games/video games"/>
    <x v="1119"/>
    <d v="2014-04-06T19:01:04"/>
    <x v="3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1120"/>
    <b v="0"/>
    <n v="0"/>
    <b v="0"/>
    <s v="games/video games"/>
    <x v="1120"/>
    <d v="2011-10-28T20:56:40"/>
    <x v="6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1121"/>
    <b v="0"/>
    <n v="5"/>
    <b v="0"/>
    <s v="games/video games"/>
    <x v="1121"/>
    <d v="2016-03-13T21:25:16"/>
    <x v="2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b v="0"/>
    <n v="0"/>
    <b v="0"/>
    <s v="games/video games"/>
    <x v="1122"/>
    <d v="2013-05-30T16:53:45"/>
    <x v="4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1123"/>
    <b v="0"/>
    <n v="3"/>
    <b v="0"/>
    <s v="games/video games"/>
    <x v="1123"/>
    <d v="2014-04-19T12:34:08"/>
    <x v="3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b v="0"/>
    <n v="7"/>
    <b v="0"/>
    <s v="games/mobile games"/>
    <x v="1124"/>
    <d v="2015-04-30T16:00:51"/>
    <x v="0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1125"/>
    <b v="0"/>
    <n v="0"/>
    <b v="0"/>
    <s v="games/mobile games"/>
    <x v="1125"/>
    <d v="2015-09-25T14:58:50"/>
    <x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1126"/>
    <b v="0"/>
    <n v="2"/>
    <b v="0"/>
    <s v="games/mobile games"/>
    <x v="1126"/>
    <d v="2016-07-14T07:51:34"/>
    <x v="2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b v="0"/>
    <n v="23"/>
    <b v="0"/>
    <s v="games/mobile games"/>
    <x v="1127"/>
    <d v="2014-11-14T21:30:00"/>
    <x v="3"/>
    <x v="6"/>
    <s v="mobile games"/>
  </r>
  <r>
    <n v="1128"/>
    <s v="Flying Turds"/>
    <s v="#havingfunFTW"/>
    <n v="1000"/>
    <n v="1"/>
    <x v="2"/>
    <s v="GB"/>
    <s v="GBP"/>
    <n v="1407425717"/>
    <x v="1128"/>
    <b v="0"/>
    <n v="1"/>
    <b v="0"/>
    <s v="games/mobile games"/>
    <x v="1128"/>
    <d v="2014-08-07T15:35:17"/>
    <x v="3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1129"/>
    <b v="0"/>
    <n v="2"/>
    <b v="0"/>
    <s v="games/mobile games"/>
    <x v="1129"/>
    <d v="2016-06-05T06:21:33"/>
    <x v="2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b v="0"/>
    <n v="3"/>
    <b v="0"/>
    <s v="games/mobile games"/>
    <x v="1130"/>
    <d v="2014-11-26T00:55:00"/>
    <x v="3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b v="0"/>
    <n v="0"/>
    <b v="0"/>
    <s v="games/mobile games"/>
    <x v="1131"/>
    <d v="2015-12-24T21:47:48"/>
    <x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1132"/>
    <b v="0"/>
    <n v="13"/>
    <b v="0"/>
    <s v="games/mobile games"/>
    <x v="1132"/>
    <d v="2017-01-01T02:46:11"/>
    <x v="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1133"/>
    <b v="0"/>
    <n v="1"/>
    <b v="0"/>
    <s v="games/mobile games"/>
    <x v="1133"/>
    <d v="2014-07-31T09:46:21"/>
    <x v="3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1134"/>
    <b v="0"/>
    <n v="1"/>
    <b v="0"/>
    <s v="games/mobile games"/>
    <x v="1134"/>
    <d v="2014-11-29T04:33:00"/>
    <x v="3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b v="0"/>
    <n v="1"/>
    <b v="0"/>
    <s v="games/mobile games"/>
    <x v="1135"/>
    <d v="2016-08-06T23:44:54"/>
    <x v="2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1136"/>
    <b v="0"/>
    <n v="6"/>
    <b v="0"/>
    <s v="games/mobile games"/>
    <x v="1136"/>
    <d v="2015-12-19T16:07:09"/>
    <x v="0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b v="0"/>
    <n v="39"/>
    <b v="0"/>
    <s v="games/mobile games"/>
    <x v="1137"/>
    <d v="2016-04-23T19:40:21"/>
    <x v="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1138"/>
    <b v="0"/>
    <n v="4"/>
    <b v="0"/>
    <s v="games/mobile games"/>
    <x v="1138"/>
    <d v="2017-01-21T21:45:31"/>
    <x v="1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b v="0"/>
    <n v="1"/>
    <b v="0"/>
    <s v="games/mobile games"/>
    <x v="1139"/>
    <d v="2015-01-01T08:20:26"/>
    <x v="3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1140"/>
    <b v="0"/>
    <n v="0"/>
    <b v="0"/>
    <s v="games/mobile games"/>
    <x v="1140"/>
    <d v="2015-08-06T11:05:21"/>
    <x v="0"/>
    <x v="6"/>
    <s v="mobile games"/>
  </r>
  <r>
    <n v="1141"/>
    <s v="Arena Z - Zombie Survival"/>
    <s v="I think this will be a great game!"/>
    <n v="500"/>
    <n v="0"/>
    <x v="2"/>
    <s v="DE"/>
    <s v="EUR"/>
    <n v="1436460450"/>
    <x v="1141"/>
    <b v="0"/>
    <n v="0"/>
    <b v="0"/>
    <s v="games/mobile games"/>
    <x v="1141"/>
    <d v="2015-07-09T16:47:30"/>
    <x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1142"/>
    <b v="0"/>
    <n v="0"/>
    <b v="0"/>
    <s v="games/mobile games"/>
    <x v="1142"/>
    <d v="2015-02-17T00:08:47"/>
    <x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1143"/>
    <b v="0"/>
    <n v="8"/>
    <b v="0"/>
    <s v="games/mobile games"/>
    <x v="1143"/>
    <d v="2015-12-17T04:38:46"/>
    <x v="0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1144"/>
    <b v="0"/>
    <n v="0"/>
    <b v="0"/>
    <s v="food/food trucks"/>
    <x v="1144"/>
    <d v="2015-04-29T04:22:00"/>
    <x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1145"/>
    <b v="0"/>
    <n v="1"/>
    <b v="0"/>
    <s v="food/food trucks"/>
    <x v="1145"/>
    <d v="2014-10-02T17:56:32"/>
    <x v="3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1146"/>
    <b v="0"/>
    <n v="12"/>
    <b v="0"/>
    <s v="food/food trucks"/>
    <x v="1146"/>
    <d v="2014-05-02T22:52:53"/>
    <x v="3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1147"/>
    <b v="0"/>
    <n v="0"/>
    <b v="0"/>
    <s v="food/food trucks"/>
    <x v="1147"/>
    <d v="2014-10-19T23:19:43"/>
    <x v="3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1148"/>
    <b v="0"/>
    <n v="3"/>
    <b v="0"/>
    <s v="food/food trucks"/>
    <x v="1148"/>
    <d v="2016-12-01T05:06:21"/>
    <x v="2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x v="1149"/>
    <b v="0"/>
    <n v="2"/>
    <b v="0"/>
    <s v="food/food trucks"/>
    <x v="1149"/>
    <d v="2016-06-16T17:02:46"/>
    <x v="2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x v="1150"/>
    <b v="0"/>
    <n v="6"/>
    <b v="0"/>
    <s v="food/food trucks"/>
    <x v="1150"/>
    <d v="2016-01-08T22:54:35"/>
    <x v="0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b v="0"/>
    <n v="0"/>
    <b v="0"/>
    <s v="food/food trucks"/>
    <x v="1151"/>
    <d v="2015-09-07T02:27:43"/>
    <x v="0"/>
    <x v="7"/>
    <s v="food trucks"/>
  </r>
  <r>
    <n v="1152"/>
    <s v="Peruvian King Food Truck"/>
    <s v="Peruvian food truck with an LA twist."/>
    <n v="16000"/>
    <n v="911"/>
    <x v="2"/>
    <s v="US"/>
    <s v="USD"/>
    <n v="1431709312"/>
    <x v="1152"/>
    <b v="0"/>
    <n v="15"/>
    <b v="0"/>
    <s v="food/food trucks"/>
    <x v="1152"/>
    <d v="2015-05-15T17:01:52"/>
    <x v="0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1153"/>
    <b v="0"/>
    <n v="1"/>
    <b v="0"/>
    <s v="food/food trucks"/>
    <x v="1153"/>
    <d v="2015-06-18T17:08:25"/>
    <x v="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1154"/>
    <b v="0"/>
    <n v="3"/>
    <b v="0"/>
    <s v="food/food trucks"/>
    <x v="1154"/>
    <d v="2015-09-06T02:36:46"/>
    <x v="0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b v="0"/>
    <n v="8"/>
    <b v="0"/>
    <s v="food/food trucks"/>
    <x v="1155"/>
    <d v="2014-08-14T18:20:08"/>
    <x v="3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1156"/>
    <b v="0"/>
    <n v="0"/>
    <b v="0"/>
    <s v="food/food trucks"/>
    <x v="1156"/>
    <d v="2015-02-24T01:42:42"/>
    <x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b v="0"/>
    <n v="3"/>
    <b v="0"/>
    <s v="food/food trucks"/>
    <x v="1157"/>
    <d v="2014-12-05T16:04:40"/>
    <x v="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1158"/>
    <b v="0"/>
    <n v="3"/>
    <b v="0"/>
    <s v="food/food trucks"/>
    <x v="1158"/>
    <d v="2014-12-09T02:12:08"/>
    <x v="3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1159"/>
    <b v="0"/>
    <n v="0"/>
    <b v="0"/>
    <s v="food/food trucks"/>
    <x v="1159"/>
    <d v="2015-06-30T15:45:00"/>
    <x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1160"/>
    <b v="0"/>
    <n v="19"/>
    <b v="0"/>
    <s v="food/food trucks"/>
    <x v="1160"/>
    <d v="2015-03-28T02:43:06"/>
    <x v="0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b v="0"/>
    <n v="0"/>
    <b v="0"/>
    <s v="food/food trucks"/>
    <x v="1161"/>
    <d v="2015-05-19T15:06:29"/>
    <x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b v="0"/>
    <n v="2"/>
    <b v="0"/>
    <s v="food/food trucks"/>
    <x v="1162"/>
    <d v="2014-09-25T16:24:24"/>
    <x v="3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1163"/>
    <b v="0"/>
    <n v="0"/>
    <b v="0"/>
    <s v="food/food trucks"/>
    <x v="1163"/>
    <d v="2014-08-09T17:22:00"/>
    <x v="3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b v="0"/>
    <n v="0"/>
    <b v="0"/>
    <s v="food/food trucks"/>
    <x v="1164"/>
    <d v="2016-06-18T17:23:02"/>
    <x v="2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b v="0"/>
    <n v="25"/>
    <b v="0"/>
    <s v="food/food trucks"/>
    <x v="1165"/>
    <d v="2014-07-06T05:08:50"/>
    <x v="3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b v="0"/>
    <n v="8"/>
    <b v="0"/>
    <s v="food/food trucks"/>
    <x v="1166"/>
    <d v="2015-06-26T04:00:00"/>
    <x v="0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1167"/>
    <b v="0"/>
    <n v="16"/>
    <b v="0"/>
    <s v="food/food trucks"/>
    <x v="1167"/>
    <d v="2014-09-12T17:38:15"/>
    <x v="3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1168"/>
    <b v="0"/>
    <n v="3"/>
    <b v="0"/>
    <s v="food/food trucks"/>
    <x v="1168"/>
    <d v="2016-09-22T01:17:45"/>
    <x v="2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1169"/>
    <b v="0"/>
    <n v="3"/>
    <b v="0"/>
    <s v="food/food trucks"/>
    <x v="1169"/>
    <d v="2015-02-22T08:29:23"/>
    <x v="0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1170"/>
    <b v="0"/>
    <n v="2"/>
    <b v="0"/>
    <s v="food/food trucks"/>
    <x v="1170"/>
    <d v="2015-05-30T21:26:11"/>
    <x v="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1171"/>
    <b v="0"/>
    <n v="1"/>
    <b v="0"/>
    <s v="food/food trucks"/>
    <x v="1171"/>
    <d v="2014-11-13T20:18:47"/>
    <x v="3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x v="1172"/>
    <b v="0"/>
    <n v="0"/>
    <b v="0"/>
    <s v="food/food trucks"/>
    <x v="1172"/>
    <d v="2014-08-20T16:22:32"/>
    <x v="3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b v="0"/>
    <n v="1"/>
    <b v="0"/>
    <s v="food/food trucks"/>
    <x v="1173"/>
    <d v="2015-08-03T04:27:37"/>
    <x v="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1174"/>
    <b v="0"/>
    <n v="19"/>
    <b v="0"/>
    <s v="food/food trucks"/>
    <x v="1174"/>
    <d v="2016-05-08T20:12:07"/>
    <x v="2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1175"/>
    <b v="0"/>
    <n v="9"/>
    <b v="0"/>
    <s v="food/food trucks"/>
    <x v="1175"/>
    <d v="2015-07-15T17:28:59"/>
    <x v="0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b v="0"/>
    <n v="1"/>
    <b v="0"/>
    <s v="food/food trucks"/>
    <x v="1176"/>
    <d v="2017-03-06T13:00:00"/>
    <x v="1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b v="0"/>
    <n v="0"/>
    <b v="0"/>
    <s v="food/food trucks"/>
    <x v="1177"/>
    <d v="2014-10-15T15:51:36"/>
    <x v="3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1178"/>
    <b v="0"/>
    <n v="1"/>
    <b v="0"/>
    <s v="food/food trucks"/>
    <x v="1178"/>
    <d v="2014-08-16T21:44:12"/>
    <x v="3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179"/>
    <b v="0"/>
    <n v="5"/>
    <b v="0"/>
    <s v="food/food trucks"/>
    <x v="1179"/>
    <d v="2015-10-28T17:17:07"/>
    <x v="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180"/>
    <b v="0"/>
    <n v="85"/>
    <b v="0"/>
    <s v="food/food trucks"/>
    <x v="1180"/>
    <d v="2014-06-28T19:21:54"/>
    <x v="3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x v="1181"/>
    <b v="0"/>
    <n v="3"/>
    <b v="0"/>
    <s v="food/food trucks"/>
    <x v="1181"/>
    <d v="2015-03-01T08:08:41"/>
    <x v="0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b v="0"/>
    <n v="4"/>
    <b v="0"/>
    <s v="food/food trucks"/>
    <x v="1182"/>
    <d v="2017-01-12T16:42:00"/>
    <x v="2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1183"/>
    <b v="0"/>
    <n v="3"/>
    <b v="0"/>
    <s v="food/food trucks"/>
    <x v="1183"/>
    <d v="2016-11-02T03:59:00"/>
    <x v="2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b v="0"/>
    <n v="375"/>
    <b v="1"/>
    <s v="photography/photobooks"/>
    <x v="1184"/>
    <d v="2017-02-06T14:23:31"/>
    <x v="1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b v="0"/>
    <n v="111"/>
    <b v="1"/>
    <s v="photography/photobooks"/>
    <x v="1185"/>
    <d v="2015-06-08T04:00:00"/>
    <x v="0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b v="0"/>
    <n v="123"/>
    <b v="1"/>
    <s v="photography/photobooks"/>
    <x v="1186"/>
    <d v="2015-06-01T22:42:00"/>
    <x v="0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b v="0"/>
    <n v="70"/>
    <b v="1"/>
    <s v="photography/photobooks"/>
    <x v="1187"/>
    <d v="2015-05-17T18:00:00"/>
    <x v="0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188"/>
    <b v="0"/>
    <n v="85"/>
    <b v="1"/>
    <s v="photography/photobooks"/>
    <x v="1188"/>
    <d v="2016-12-28T16:49:00"/>
    <x v="2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1189"/>
    <b v="0"/>
    <n v="86"/>
    <b v="1"/>
    <s v="photography/photobooks"/>
    <x v="1189"/>
    <d v="2016-06-29T23:29:55"/>
    <x v="2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1190"/>
    <b v="0"/>
    <n v="13"/>
    <b v="1"/>
    <s v="photography/photobooks"/>
    <x v="1190"/>
    <d v="2014-08-31T15:58:45"/>
    <x v="3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b v="0"/>
    <n v="33"/>
    <b v="1"/>
    <s v="photography/photobooks"/>
    <x v="1191"/>
    <d v="2016-03-20T13:29:20"/>
    <x v="2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1192"/>
    <b v="0"/>
    <n v="15"/>
    <b v="1"/>
    <s v="photography/photobooks"/>
    <x v="1192"/>
    <d v="2017-02-11T12:09:38"/>
    <x v="1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b v="0"/>
    <n v="273"/>
    <b v="1"/>
    <s v="photography/photobooks"/>
    <x v="1193"/>
    <d v="2016-04-09T17:37:33"/>
    <x v="2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1194"/>
    <b v="0"/>
    <n v="714"/>
    <b v="1"/>
    <s v="photography/photobooks"/>
    <x v="1194"/>
    <d v="2015-04-08T11:42:59"/>
    <x v="0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b v="0"/>
    <n v="170"/>
    <b v="1"/>
    <s v="photography/photobooks"/>
    <x v="1195"/>
    <d v="2015-12-20T09:00:00"/>
    <x v="0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1196"/>
    <b v="0"/>
    <n v="512"/>
    <b v="1"/>
    <s v="photography/photobooks"/>
    <x v="1196"/>
    <d v="2015-12-18T19:38:59"/>
    <x v="0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b v="0"/>
    <n v="314"/>
    <b v="1"/>
    <s v="photography/photobooks"/>
    <x v="1197"/>
    <d v="2016-06-13T05:59:00"/>
    <x v="2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1198"/>
    <b v="0"/>
    <n v="167"/>
    <b v="1"/>
    <s v="photography/photobooks"/>
    <x v="1198"/>
    <d v="2015-12-31T03:00:00"/>
    <x v="0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b v="0"/>
    <n v="9"/>
    <b v="1"/>
    <s v="photography/photobooks"/>
    <x v="1199"/>
    <d v="2015-07-08T18:30:00"/>
    <x v="0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200"/>
    <b v="0"/>
    <n v="103"/>
    <b v="1"/>
    <s v="photography/photobooks"/>
    <x v="1200"/>
    <d v="2015-04-16T11:27:36"/>
    <x v="0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1201"/>
    <b v="0"/>
    <n v="111"/>
    <b v="1"/>
    <s v="photography/photobooks"/>
    <x v="1201"/>
    <d v="2016-07-15T14:34:06"/>
    <x v="2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b v="0"/>
    <n v="271"/>
    <b v="1"/>
    <s v="photography/photobooks"/>
    <x v="1202"/>
    <d v="2015-06-27T06:55:54"/>
    <x v="0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1203"/>
    <b v="0"/>
    <n v="101"/>
    <b v="1"/>
    <s v="photography/photobooks"/>
    <x v="1203"/>
    <d v="2015-05-31T14:45:27"/>
    <x v="0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1204"/>
    <b v="0"/>
    <n v="57"/>
    <b v="1"/>
    <s v="photography/photobooks"/>
    <x v="1204"/>
    <d v="2015-12-04T05:00:00"/>
    <x v="0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b v="0"/>
    <n v="62"/>
    <b v="1"/>
    <s v="photography/photobooks"/>
    <x v="1205"/>
    <d v="2015-06-13T12:09:11"/>
    <x v="0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1206"/>
    <b v="0"/>
    <n v="32"/>
    <b v="1"/>
    <s v="photography/photobooks"/>
    <x v="1206"/>
    <d v="2017-03-11T13:29:00"/>
    <x v="1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x v="1207"/>
    <b v="0"/>
    <n v="141"/>
    <b v="1"/>
    <s v="photography/photobooks"/>
    <x v="1207"/>
    <d v="2016-03-31T10:00:00"/>
    <x v="2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1208"/>
    <b v="0"/>
    <n v="75"/>
    <b v="1"/>
    <s v="photography/photobooks"/>
    <x v="1208"/>
    <d v="2016-03-24T16:01:04"/>
    <x v="2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1209"/>
    <b v="0"/>
    <n v="46"/>
    <b v="1"/>
    <s v="photography/photobooks"/>
    <x v="1209"/>
    <d v="2017-02-25T20:18:25"/>
    <x v="1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x v="1210"/>
    <b v="0"/>
    <n v="103"/>
    <b v="1"/>
    <s v="photography/photobooks"/>
    <x v="1210"/>
    <d v="2015-05-31T21:00:00"/>
    <x v="0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1211"/>
    <b v="0"/>
    <n v="6"/>
    <b v="1"/>
    <s v="photography/photobooks"/>
    <x v="1211"/>
    <d v="2016-06-09T20:47:41"/>
    <x v="2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b v="0"/>
    <n v="83"/>
    <b v="1"/>
    <s v="photography/photobooks"/>
    <x v="1212"/>
    <d v="2015-11-27T01:00:00"/>
    <x v="0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1213"/>
    <b v="0"/>
    <n v="108"/>
    <b v="1"/>
    <s v="photography/photobooks"/>
    <x v="1213"/>
    <d v="2017-01-31T18:08:20"/>
    <x v="2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b v="0"/>
    <n v="25"/>
    <b v="1"/>
    <s v="photography/photobooks"/>
    <x v="1214"/>
    <d v="2015-06-09T20:10:05"/>
    <x v="0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b v="0"/>
    <n v="549"/>
    <b v="1"/>
    <s v="photography/photobooks"/>
    <x v="1215"/>
    <d v="2014-05-30T22:09:16"/>
    <x v="3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1216"/>
    <b v="0"/>
    <n v="222"/>
    <b v="1"/>
    <s v="photography/photobooks"/>
    <x v="1216"/>
    <d v="2015-10-02T23:03:00"/>
    <x v="0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b v="0"/>
    <n v="183"/>
    <b v="1"/>
    <s v="photography/photobooks"/>
    <x v="1217"/>
    <d v="2016-07-14T19:25:40"/>
    <x v="2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1218"/>
    <b v="0"/>
    <n v="89"/>
    <b v="1"/>
    <s v="photography/photobooks"/>
    <x v="1218"/>
    <d v="2015-11-01T03:00:00"/>
    <x v="0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x v="1219"/>
    <b v="0"/>
    <n v="253"/>
    <b v="1"/>
    <s v="photography/photobooks"/>
    <x v="1219"/>
    <d v="2016-10-20T11:05:13"/>
    <x v="2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1220"/>
    <b v="0"/>
    <n v="140"/>
    <b v="1"/>
    <s v="photography/photobooks"/>
    <x v="1220"/>
    <d v="2015-08-25T15:05:12"/>
    <x v="0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b v="0"/>
    <n v="103"/>
    <b v="1"/>
    <s v="photography/photobooks"/>
    <x v="1221"/>
    <d v="2016-12-04T00:00:00"/>
    <x v="2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x v="1222"/>
    <b v="0"/>
    <n v="138"/>
    <b v="1"/>
    <s v="photography/photobooks"/>
    <x v="1222"/>
    <d v="2016-04-01T04:00:00"/>
    <x v="2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1223"/>
    <b v="0"/>
    <n v="191"/>
    <b v="1"/>
    <s v="photography/photobooks"/>
    <x v="1223"/>
    <d v="2016-11-10T05:15:09"/>
    <x v="2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1224"/>
    <b v="0"/>
    <n v="18"/>
    <b v="0"/>
    <s v="music/world music"/>
    <x v="1224"/>
    <d v="2014-06-06T13:11:42"/>
    <x v="3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1225"/>
    <b v="0"/>
    <n v="3"/>
    <b v="0"/>
    <s v="music/world music"/>
    <x v="1225"/>
    <d v="2013-10-22T21:44:38"/>
    <x v="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226"/>
    <b v="0"/>
    <n v="40"/>
    <b v="0"/>
    <s v="music/world music"/>
    <x v="1226"/>
    <d v="2014-04-21T01:00:00"/>
    <x v="3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1227"/>
    <b v="0"/>
    <n v="0"/>
    <b v="0"/>
    <s v="music/world music"/>
    <x v="1227"/>
    <d v="2014-08-07T07:00:00"/>
    <x v="3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1228"/>
    <b v="0"/>
    <n v="24"/>
    <b v="0"/>
    <s v="music/world music"/>
    <x v="1228"/>
    <d v="2011-09-28T17:30:08"/>
    <x v="6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b v="0"/>
    <n v="1"/>
    <b v="0"/>
    <s v="music/world music"/>
    <x v="1229"/>
    <d v="2012-04-16T16:00:00"/>
    <x v="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b v="0"/>
    <n v="0"/>
    <b v="0"/>
    <s v="music/world music"/>
    <x v="1230"/>
    <d v="2011-02-24T23:20:30"/>
    <x v="6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1231"/>
    <b v="0"/>
    <n v="0"/>
    <b v="0"/>
    <s v="music/world music"/>
    <x v="1231"/>
    <d v="2015-08-28T01:00:00"/>
    <x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b v="0"/>
    <n v="1"/>
    <b v="0"/>
    <s v="music/world music"/>
    <x v="1232"/>
    <d v="2013-10-06T20:21:10"/>
    <x v="4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b v="0"/>
    <n v="6"/>
    <b v="0"/>
    <s v="music/world music"/>
    <x v="1233"/>
    <d v="2012-02-21T22:46:14"/>
    <x v="5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1234"/>
    <b v="0"/>
    <n v="0"/>
    <b v="0"/>
    <s v="music/world music"/>
    <x v="1234"/>
    <d v="2015-02-02T18:55:42"/>
    <x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1235"/>
    <b v="0"/>
    <n v="6"/>
    <b v="0"/>
    <s v="music/world music"/>
    <x v="1235"/>
    <d v="2013-12-15T03:14:59"/>
    <x v="4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x v="1236"/>
    <b v="0"/>
    <n v="0"/>
    <b v="0"/>
    <s v="music/world music"/>
    <x v="1236"/>
    <d v="2012-07-28T16:00:00"/>
    <x v="5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b v="0"/>
    <n v="0"/>
    <b v="0"/>
    <s v="music/world music"/>
    <x v="1237"/>
    <d v="2012-08-24T06:47:45"/>
    <x v="5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b v="0"/>
    <n v="3"/>
    <b v="0"/>
    <s v="music/world music"/>
    <x v="1238"/>
    <d v="2011-08-06T14:38:56"/>
    <x v="6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1239"/>
    <b v="0"/>
    <n v="0"/>
    <b v="0"/>
    <s v="music/world music"/>
    <x v="1239"/>
    <d v="2012-01-05T23:06:07"/>
    <x v="6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1240"/>
    <b v="0"/>
    <n v="8"/>
    <b v="0"/>
    <s v="music/world music"/>
    <x v="1240"/>
    <d v="2013-07-12T21:51:00"/>
    <x v="4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b v="0"/>
    <n v="34"/>
    <b v="0"/>
    <s v="music/world music"/>
    <x v="1241"/>
    <d v="2014-11-03T05:59:00"/>
    <x v="3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1242"/>
    <b v="0"/>
    <n v="1"/>
    <b v="0"/>
    <s v="music/world music"/>
    <x v="1242"/>
    <d v="2011-09-11T13:18:00"/>
    <x v="6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1243"/>
    <b v="0"/>
    <n v="38"/>
    <b v="0"/>
    <s v="music/world music"/>
    <x v="1243"/>
    <d v="2011-07-08T21:00:00"/>
    <x v="6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244"/>
    <b v="1"/>
    <n v="45"/>
    <b v="1"/>
    <s v="music/rock"/>
    <x v="1244"/>
    <d v="2013-04-22T21:00:00"/>
    <x v="4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245"/>
    <b v="1"/>
    <n v="17"/>
    <b v="1"/>
    <s v="music/rock"/>
    <x v="1245"/>
    <d v="2014-06-14T14:23:54"/>
    <x v="3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246"/>
    <b v="1"/>
    <n v="31"/>
    <b v="1"/>
    <s v="music/rock"/>
    <x v="1246"/>
    <d v="2011-12-06T02:02:29"/>
    <x v="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47"/>
    <b v="1"/>
    <n v="50"/>
    <b v="1"/>
    <s v="music/rock"/>
    <x v="1247"/>
    <d v="2013-05-06T07:00:55"/>
    <x v="4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248"/>
    <b v="1"/>
    <n v="59"/>
    <b v="1"/>
    <s v="music/rock"/>
    <x v="1248"/>
    <d v="2014-06-13T06:59:00"/>
    <x v="3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249"/>
    <b v="1"/>
    <n v="81"/>
    <b v="1"/>
    <s v="music/rock"/>
    <x v="1249"/>
    <d v="2012-07-07T17:46:51"/>
    <x v="5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b v="1"/>
    <n v="508"/>
    <b v="1"/>
    <s v="music/rock"/>
    <x v="1250"/>
    <d v="2014-09-06T15:25:31"/>
    <x v="3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1251"/>
    <b v="1"/>
    <n v="74"/>
    <b v="1"/>
    <s v="music/rock"/>
    <x v="1251"/>
    <d v="2011-09-25T19:32:47"/>
    <x v="6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b v="1"/>
    <n v="141"/>
    <b v="1"/>
    <s v="music/rock"/>
    <x v="1252"/>
    <d v="2013-10-24T23:42:49"/>
    <x v="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b v="1"/>
    <n v="711"/>
    <b v="1"/>
    <s v="music/rock"/>
    <x v="1253"/>
    <d v="2014-09-03T18:48:27"/>
    <x v="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b v="1"/>
    <n v="141"/>
    <b v="1"/>
    <s v="music/rock"/>
    <x v="1254"/>
    <d v="2011-01-01T04:59:00"/>
    <x v="7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1255"/>
    <b v="1"/>
    <n v="109"/>
    <b v="1"/>
    <s v="music/rock"/>
    <x v="1255"/>
    <d v="2013-12-01T21:17:32"/>
    <x v="4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b v="1"/>
    <n v="361"/>
    <b v="1"/>
    <s v="music/rock"/>
    <x v="1256"/>
    <d v="2012-02-12T22:03:51"/>
    <x v="5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b v="1"/>
    <n v="176"/>
    <b v="1"/>
    <s v="music/rock"/>
    <x v="1257"/>
    <d v="2011-04-03T01:03:10"/>
    <x v="6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1258"/>
    <b v="1"/>
    <n v="670"/>
    <b v="1"/>
    <s v="music/rock"/>
    <x v="1258"/>
    <d v="2013-08-31T14:40:12"/>
    <x v="4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259"/>
    <b v="1"/>
    <n v="96"/>
    <b v="1"/>
    <s v="music/rock"/>
    <x v="1259"/>
    <d v="2014-06-09T03:59:00"/>
    <x v="3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260"/>
    <b v="1"/>
    <n v="74"/>
    <b v="1"/>
    <s v="music/rock"/>
    <x v="1260"/>
    <d v="2014-02-26T20:13:40"/>
    <x v="3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261"/>
    <b v="1"/>
    <n v="52"/>
    <b v="1"/>
    <s v="music/rock"/>
    <x v="1261"/>
    <d v="2014-01-29T08:13:47"/>
    <x v="4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1262"/>
    <b v="1"/>
    <n v="105"/>
    <b v="1"/>
    <s v="music/rock"/>
    <x v="1262"/>
    <d v="2014-02-16T18:18:12"/>
    <x v="3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263"/>
    <b v="1"/>
    <n v="41"/>
    <b v="1"/>
    <s v="music/rock"/>
    <x v="1263"/>
    <d v="2014-03-29T01:00:00"/>
    <x v="3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b v="1"/>
    <n v="34"/>
    <b v="1"/>
    <s v="music/rock"/>
    <x v="1264"/>
    <d v="2013-10-29T15:54:43"/>
    <x v="4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b v="1"/>
    <n v="66"/>
    <b v="1"/>
    <s v="music/rock"/>
    <x v="1265"/>
    <d v="2010-11-30T15:43:35"/>
    <x v="7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1266"/>
    <b v="1"/>
    <n v="50"/>
    <b v="1"/>
    <s v="music/rock"/>
    <x v="1266"/>
    <d v="2014-01-11T21:02:25"/>
    <x v="4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1267"/>
    <b v="1"/>
    <n v="159"/>
    <b v="1"/>
    <s v="music/rock"/>
    <x v="1267"/>
    <d v="2013-07-24T14:02:38"/>
    <x v="4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1268"/>
    <b v="1"/>
    <n v="182"/>
    <b v="1"/>
    <s v="music/rock"/>
    <x v="1268"/>
    <d v="2013-09-20T20:17:27"/>
    <x v="4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b v="1"/>
    <n v="206"/>
    <b v="1"/>
    <s v="music/rock"/>
    <x v="1269"/>
    <d v="2016-04-16T00:00:00"/>
    <x v="2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1270"/>
    <b v="1"/>
    <n v="169"/>
    <b v="1"/>
    <s v="music/rock"/>
    <x v="1270"/>
    <d v="2012-03-25T19:34:02"/>
    <x v="5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b v="1"/>
    <n v="31"/>
    <b v="1"/>
    <s v="music/rock"/>
    <x v="1271"/>
    <d v="2013-11-13T17:24:19"/>
    <x v="4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b v="1"/>
    <n v="28"/>
    <b v="1"/>
    <s v="music/rock"/>
    <x v="1272"/>
    <d v="2010-06-15T04:00:00"/>
    <x v="7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73"/>
    <b v="1"/>
    <n v="54"/>
    <b v="1"/>
    <s v="music/rock"/>
    <x v="1273"/>
    <d v="2014-08-31T17:31:31"/>
    <x v="3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b v="1"/>
    <n v="467"/>
    <b v="1"/>
    <s v="music/rock"/>
    <x v="1274"/>
    <d v="2012-08-30T16:33:45"/>
    <x v="5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1275"/>
    <b v="1"/>
    <n v="389"/>
    <b v="1"/>
    <s v="music/rock"/>
    <x v="1275"/>
    <d v="2013-08-07T20:49:47"/>
    <x v="4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276"/>
    <b v="1"/>
    <n v="68"/>
    <b v="1"/>
    <s v="music/rock"/>
    <x v="1276"/>
    <d v="2009-09-01T04:00:00"/>
    <x v="8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b v="1"/>
    <n v="413"/>
    <b v="1"/>
    <s v="music/rock"/>
    <x v="1277"/>
    <d v="2012-09-04T13:29:07"/>
    <x v="5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b v="1"/>
    <n v="190"/>
    <b v="1"/>
    <s v="music/rock"/>
    <x v="1278"/>
    <d v="2014-06-25T02:00:00"/>
    <x v="3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b v="1"/>
    <n v="189"/>
    <b v="1"/>
    <s v="music/rock"/>
    <x v="1279"/>
    <d v="2014-03-24T01:22:50"/>
    <x v="3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1280"/>
    <b v="1"/>
    <n v="130"/>
    <b v="1"/>
    <s v="music/rock"/>
    <x v="1280"/>
    <d v="2011-03-01T18:10:54"/>
    <x v="7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b v="1"/>
    <n v="74"/>
    <b v="1"/>
    <s v="music/rock"/>
    <x v="1281"/>
    <d v="2013-07-28T17:50:36"/>
    <x v="4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b v="1"/>
    <n v="274"/>
    <b v="1"/>
    <s v="music/rock"/>
    <x v="1282"/>
    <d v="2013-12-09T04:59:00"/>
    <x v="4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283"/>
    <b v="1"/>
    <n v="22"/>
    <b v="1"/>
    <s v="music/rock"/>
    <x v="1283"/>
    <d v="2013-03-11T04:00:00"/>
    <x v="4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284"/>
    <b v="0"/>
    <n v="31"/>
    <b v="1"/>
    <s v="theater/plays"/>
    <x v="1284"/>
    <d v="2016-12-31T16:59:00"/>
    <x v="2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285"/>
    <b v="0"/>
    <n v="63"/>
    <b v="1"/>
    <s v="theater/plays"/>
    <x v="1285"/>
    <d v="2015-06-20T13:59:35"/>
    <x v="0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1286"/>
    <b v="0"/>
    <n v="20"/>
    <b v="1"/>
    <s v="theater/plays"/>
    <x v="1286"/>
    <d v="2015-02-17T14:00:00"/>
    <x v="0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b v="0"/>
    <n v="25"/>
    <b v="1"/>
    <s v="theater/plays"/>
    <x v="1287"/>
    <d v="2015-06-12T14:54:16"/>
    <x v="0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b v="0"/>
    <n v="61"/>
    <b v="1"/>
    <s v="theater/plays"/>
    <x v="1288"/>
    <d v="2016-08-10T04:00:00"/>
    <x v="2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289"/>
    <b v="0"/>
    <n v="52"/>
    <b v="1"/>
    <s v="theater/plays"/>
    <x v="1289"/>
    <d v="2017-01-04T03:14:05"/>
    <x v="2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x v="1290"/>
    <b v="0"/>
    <n v="86"/>
    <b v="1"/>
    <s v="theater/plays"/>
    <x v="1290"/>
    <d v="2015-04-23T06:59:00"/>
    <x v="0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b v="0"/>
    <n v="42"/>
    <b v="1"/>
    <s v="theater/plays"/>
    <x v="1291"/>
    <d v="2015-04-07T07:00:00"/>
    <x v="0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b v="0"/>
    <n v="52"/>
    <b v="1"/>
    <s v="theater/plays"/>
    <x v="1292"/>
    <d v="2015-10-06T22:59:00"/>
    <x v="0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b v="0"/>
    <n v="120"/>
    <b v="1"/>
    <s v="theater/plays"/>
    <x v="1293"/>
    <d v="2015-11-14T17:49:31"/>
    <x v="0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1294"/>
    <b v="0"/>
    <n v="22"/>
    <b v="1"/>
    <s v="theater/plays"/>
    <x v="1294"/>
    <d v="2015-10-19T11:00:00"/>
    <x v="0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b v="0"/>
    <n v="64"/>
    <b v="1"/>
    <s v="theater/plays"/>
    <x v="1295"/>
    <d v="2015-07-29T17:00:00"/>
    <x v="0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b v="0"/>
    <n v="23"/>
    <b v="1"/>
    <s v="theater/plays"/>
    <x v="1296"/>
    <d v="2016-03-14T00:12:53"/>
    <x v="2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1297"/>
    <b v="0"/>
    <n v="238"/>
    <b v="1"/>
    <s v="theater/plays"/>
    <x v="1297"/>
    <d v="2016-05-01T17:55:58"/>
    <x v="2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298"/>
    <b v="0"/>
    <n v="33"/>
    <b v="1"/>
    <s v="theater/plays"/>
    <x v="1298"/>
    <d v="2016-04-28T16:20:32"/>
    <x v="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99"/>
    <b v="0"/>
    <n v="32"/>
    <b v="1"/>
    <s v="theater/plays"/>
    <x v="1299"/>
    <d v="2015-07-14T19:32:39"/>
    <x v="0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b v="0"/>
    <n v="24"/>
    <b v="1"/>
    <s v="theater/plays"/>
    <x v="1300"/>
    <d v="2016-06-01T18:57:00"/>
    <x v="2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301"/>
    <b v="0"/>
    <n v="29"/>
    <b v="1"/>
    <s v="theater/plays"/>
    <x v="1301"/>
    <d v="2015-07-21T03:00:00"/>
    <x v="0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302"/>
    <b v="0"/>
    <n v="50"/>
    <b v="1"/>
    <s v="theater/plays"/>
    <x v="1302"/>
    <d v="2016-12-01T02:23:31"/>
    <x v="2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x v="1303"/>
    <b v="0"/>
    <n v="108"/>
    <b v="1"/>
    <s v="theater/plays"/>
    <x v="1303"/>
    <d v="2016-07-31T11:00:00"/>
    <x v="2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1304"/>
    <b v="0"/>
    <n v="104"/>
    <b v="0"/>
    <s v="technology/wearables"/>
    <x v="1304"/>
    <d v="2017-03-13T03:40:05"/>
    <x v="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1305"/>
    <b v="0"/>
    <n v="86"/>
    <b v="0"/>
    <s v="technology/wearables"/>
    <x v="1305"/>
    <d v="2016-07-21T17:30:00"/>
    <x v="2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b v="0"/>
    <n v="356"/>
    <b v="0"/>
    <s v="technology/wearables"/>
    <x v="1306"/>
    <d v="2014-12-04T10:58:54"/>
    <x v="3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307"/>
    <b v="0"/>
    <n v="45"/>
    <b v="0"/>
    <s v="technology/wearables"/>
    <x v="1307"/>
    <d v="2016-02-17T12:04:39"/>
    <x v="2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x v="1308"/>
    <b v="0"/>
    <n v="38"/>
    <b v="0"/>
    <s v="technology/wearables"/>
    <x v="1308"/>
    <d v="2016-10-08T14:43:32"/>
    <x v="2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1309"/>
    <b v="0"/>
    <n v="35"/>
    <b v="0"/>
    <s v="technology/wearables"/>
    <x v="1309"/>
    <d v="2015-10-15T21:11:08"/>
    <x v="0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310"/>
    <b v="0"/>
    <n v="24"/>
    <b v="0"/>
    <s v="technology/wearables"/>
    <x v="1310"/>
    <d v="2016-08-19T16:00:50"/>
    <x v="2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b v="0"/>
    <n v="100"/>
    <b v="0"/>
    <s v="technology/wearables"/>
    <x v="1311"/>
    <d v="2016-11-30T20:15:19"/>
    <x v="2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1312"/>
    <b v="0"/>
    <n v="1"/>
    <b v="0"/>
    <s v="technology/wearables"/>
    <x v="1312"/>
    <d v="2015-04-18T16:52:02"/>
    <x v="0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b v="0"/>
    <n v="122"/>
    <b v="0"/>
    <s v="technology/wearables"/>
    <x v="1313"/>
    <d v="2016-03-03T17:01:54"/>
    <x v="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b v="0"/>
    <n v="11"/>
    <b v="0"/>
    <s v="technology/wearables"/>
    <x v="1314"/>
    <d v="2016-10-21T16:04:20"/>
    <x v="2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315"/>
    <b v="0"/>
    <n v="248"/>
    <b v="0"/>
    <s v="technology/wearables"/>
    <x v="1315"/>
    <d v="2015-11-06T01:00:00"/>
    <x v="0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1316"/>
    <b v="0"/>
    <n v="1"/>
    <b v="0"/>
    <s v="technology/wearables"/>
    <x v="1316"/>
    <d v="2016-02-28T23:05:09"/>
    <x v="2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b v="0"/>
    <n v="19"/>
    <b v="0"/>
    <s v="technology/wearables"/>
    <x v="1317"/>
    <d v="2016-07-21T14:00:00"/>
    <x v="2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1318"/>
    <b v="0"/>
    <n v="135"/>
    <b v="0"/>
    <s v="technology/wearables"/>
    <x v="1318"/>
    <d v="2015-01-11T01:02:52"/>
    <x v="3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1319"/>
    <b v="0"/>
    <n v="9"/>
    <b v="0"/>
    <s v="technology/wearables"/>
    <x v="1319"/>
    <d v="2014-07-11T16:00:00"/>
    <x v="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b v="0"/>
    <n v="3"/>
    <b v="0"/>
    <s v="technology/wearables"/>
    <x v="1320"/>
    <d v="2016-12-30T23:00:00"/>
    <x v="2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b v="0"/>
    <n v="7"/>
    <b v="0"/>
    <s v="technology/wearables"/>
    <x v="1321"/>
    <d v="2016-12-23T17:58:57"/>
    <x v="2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b v="0"/>
    <n v="4"/>
    <b v="0"/>
    <s v="technology/wearables"/>
    <x v="1322"/>
    <d v="2015-05-21T15:45:25"/>
    <x v="0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b v="0"/>
    <n v="44"/>
    <b v="0"/>
    <s v="technology/wearables"/>
    <x v="1323"/>
    <d v="2016-04-26T06:55:00"/>
    <x v="2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b v="0"/>
    <n v="90"/>
    <b v="0"/>
    <s v="technology/wearables"/>
    <x v="1324"/>
    <d v="2016-10-13T15:12:32"/>
    <x v="2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1325"/>
    <b v="0"/>
    <n v="8"/>
    <b v="0"/>
    <s v="technology/wearables"/>
    <x v="1325"/>
    <d v="2016-12-30T02:03:55"/>
    <x v="2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b v="0"/>
    <n v="11"/>
    <b v="0"/>
    <s v="technology/wearables"/>
    <x v="1326"/>
    <d v="2015-01-15T19:00:28"/>
    <x v="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327"/>
    <b v="0"/>
    <n v="41"/>
    <b v="0"/>
    <s v="technology/wearables"/>
    <x v="1327"/>
    <d v="2015-05-29T16:17:15"/>
    <x v="0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b v="0"/>
    <n v="15"/>
    <b v="0"/>
    <s v="technology/wearables"/>
    <x v="1328"/>
    <d v="2016-10-14T15:25:34"/>
    <x v="2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b v="0"/>
    <n v="9"/>
    <b v="0"/>
    <s v="technology/wearables"/>
    <x v="1329"/>
    <d v="2014-12-02T06:19:05"/>
    <x v="3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1330"/>
    <b v="0"/>
    <n v="50"/>
    <b v="0"/>
    <s v="technology/wearables"/>
    <x v="1330"/>
    <d v="2016-07-02T04:00:00"/>
    <x v="2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331"/>
    <b v="0"/>
    <n v="34"/>
    <b v="0"/>
    <s v="technology/wearables"/>
    <x v="1331"/>
    <d v="2016-08-17T12:05:54"/>
    <x v="2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b v="0"/>
    <n v="0"/>
    <b v="0"/>
    <s v="technology/wearables"/>
    <x v="1332"/>
    <d v="2017-01-27T01:26:48"/>
    <x v="2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b v="0"/>
    <n v="0"/>
    <b v="0"/>
    <s v="technology/wearables"/>
    <x v="1333"/>
    <d v="2014-07-16T02:33:45"/>
    <x v="3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1334"/>
    <b v="0"/>
    <n v="276"/>
    <b v="0"/>
    <s v="technology/wearables"/>
    <x v="1334"/>
    <d v="2016-03-11T18:34:47"/>
    <x v="2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b v="0"/>
    <n v="16"/>
    <b v="0"/>
    <s v="technology/wearables"/>
    <x v="1335"/>
    <d v="2015-12-05T22:28:22"/>
    <x v="0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b v="0"/>
    <n v="224"/>
    <b v="0"/>
    <s v="technology/wearables"/>
    <x v="1336"/>
    <d v="2014-12-17T20:43:48"/>
    <x v="3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1337"/>
    <b v="0"/>
    <n v="140"/>
    <b v="0"/>
    <s v="technology/wearables"/>
    <x v="1337"/>
    <d v="2017-03-03T13:51:19"/>
    <x v="1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b v="0"/>
    <n v="15"/>
    <b v="0"/>
    <s v="technology/wearables"/>
    <x v="1338"/>
    <d v="2015-08-02T19:17:13"/>
    <x v="0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x v="1339"/>
    <b v="0"/>
    <n v="37"/>
    <b v="0"/>
    <s v="technology/wearables"/>
    <x v="1339"/>
    <d v="2014-12-08T16:31:55"/>
    <x v="3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1340"/>
    <b v="0"/>
    <n v="0"/>
    <b v="0"/>
    <s v="technology/wearables"/>
    <x v="1340"/>
    <d v="2014-08-15T14:17:33"/>
    <x v="3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b v="0"/>
    <n v="46"/>
    <b v="0"/>
    <s v="technology/wearables"/>
    <x v="1341"/>
    <d v="2016-10-01T14:58:37"/>
    <x v="2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b v="0"/>
    <n v="1"/>
    <b v="0"/>
    <s v="technology/wearables"/>
    <x v="1342"/>
    <d v="2015-07-17T19:35:39"/>
    <x v="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b v="0"/>
    <n v="323"/>
    <b v="0"/>
    <s v="technology/wearables"/>
    <x v="1343"/>
    <d v="2016-08-19T03:59:00"/>
    <x v="2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344"/>
    <b v="0"/>
    <n v="139"/>
    <b v="1"/>
    <s v="publishing/nonfiction"/>
    <x v="1344"/>
    <d v="2016-06-30T18:57:19"/>
    <x v="2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1345"/>
    <b v="0"/>
    <n v="7"/>
    <b v="1"/>
    <s v="publishing/nonfiction"/>
    <x v="1345"/>
    <d v="2014-07-14T19:32:39"/>
    <x v="3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1346"/>
    <b v="0"/>
    <n v="149"/>
    <b v="1"/>
    <s v="publishing/nonfiction"/>
    <x v="1346"/>
    <d v="2013-06-27T01:49:11"/>
    <x v="4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b v="0"/>
    <n v="31"/>
    <b v="1"/>
    <s v="publishing/nonfiction"/>
    <x v="1347"/>
    <d v="2015-03-07T15:18:45"/>
    <x v="0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b v="0"/>
    <n v="26"/>
    <b v="1"/>
    <s v="publishing/nonfiction"/>
    <x v="1348"/>
    <d v="2014-12-18T12:08:53"/>
    <x v="3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b v="0"/>
    <n v="172"/>
    <b v="1"/>
    <s v="publishing/nonfiction"/>
    <x v="1349"/>
    <d v="2015-12-16T06:59:00"/>
    <x v="0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b v="0"/>
    <n v="78"/>
    <b v="1"/>
    <s v="publishing/nonfiction"/>
    <x v="1350"/>
    <d v="2015-12-26T00:18:54"/>
    <x v="0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1351"/>
    <b v="0"/>
    <n v="120"/>
    <b v="1"/>
    <s v="publishing/nonfiction"/>
    <x v="1351"/>
    <d v="2016-02-12T17:45:44"/>
    <x v="2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b v="0"/>
    <n v="227"/>
    <b v="1"/>
    <s v="publishing/nonfiction"/>
    <x v="1352"/>
    <d v="2015-09-05T03:59:00"/>
    <x v="0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1353"/>
    <b v="0"/>
    <n v="42"/>
    <b v="1"/>
    <s v="publishing/nonfiction"/>
    <x v="1353"/>
    <d v="2013-03-11T00:00:00"/>
    <x v="4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1354"/>
    <b v="0"/>
    <n v="64"/>
    <b v="1"/>
    <s v="publishing/nonfiction"/>
    <x v="1354"/>
    <d v="2016-06-11T19:22:59"/>
    <x v="2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b v="0"/>
    <n v="121"/>
    <b v="1"/>
    <s v="publishing/nonfiction"/>
    <x v="1355"/>
    <d v="2012-11-30T10:00:00"/>
    <x v="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b v="0"/>
    <n v="87"/>
    <b v="1"/>
    <s v="publishing/nonfiction"/>
    <x v="1356"/>
    <d v="2013-07-05T00:56:00"/>
    <x v="4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357"/>
    <b v="0"/>
    <n v="65"/>
    <b v="1"/>
    <s v="publishing/nonfiction"/>
    <x v="1357"/>
    <d v="2013-03-01T05:59:00"/>
    <x v="4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358"/>
    <b v="0"/>
    <n v="49"/>
    <b v="1"/>
    <s v="publishing/nonfiction"/>
    <x v="1358"/>
    <d v="2011-06-25T13:42:03"/>
    <x v="6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b v="0"/>
    <n v="19"/>
    <b v="1"/>
    <s v="publishing/nonfiction"/>
    <x v="1359"/>
    <d v="2011-07-06T19:33:10"/>
    <x v="6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360"/>
    <b v="0"/>
    <n v="81"/>
    <b v="1"/>
    <s v="publishing/nonfiction"/>
    <x v="1360"/>
    <d v="2012-08-02T21:37:00"/>
    <x v="5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1361"/>
    <b v="0"/>
    <n v="264"/>
    <b v="1"/>
    <s v="publishing/nonfiction"/>
    <x v="1361"/>
    <d v="2014-06-21T17:12:52"/>
    <x v="3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1362"/>
    <b v="0"/>
    <n v="25"/>
    <b v="1"/>
    <s v="publishing/nonfiction"/>
    <x v="1362"/>
    <d v="2013-09-07T22:25:31"/>
    <x v="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1363"/>
    <b v="0"/>
    <n v="5"/>
    <b v="1"/>
    <s v="publishing/nonfiction"/>
    <x v="1363"/>
    <d v="2016-02-15T07:59:00"/>
    <x v="2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b v="0"/>
    <n v="144"/>
    <b v="1"/>
    <s v="music/rock"/>
    <x v="1364"/>
    <d v="2015-01-07T16:41:46"/>
    <x v="3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b v="0"/>
    <n v="92"/>
    <b v="1"/>
    <s v="music/rock"/>
    <x v="1365"/>
    <d v="2015-03-16T16:35:52"/>
    <x v="0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x v="1366"/>
    <b v="0"/>
    <n v="147"/>
    <b v="1"/>
    <s v="music/rock"/>
    <x v="1366"/>
    <d v="2014-11-27T00:54:23"/>
    <x v="3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367"/>
    <b v="0"/>
    <n v="90"/>
    <b v="1"/>
    <s v="music/rock"/>
    <x v="1367"/>
    <d v="2015-11-14T01:04:10"/>
    <x v="0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368"/>
    <b v="0"/>
    <n v="87"/>
    <b v="1"/>
    <s v="music/rock"/>
    <x v="1368"/>
    <d v="2015-06-15T04:34:54"/>
    <x v="0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b v="0"/>
    <n v="406"/>
    <b v="1"/>
    <s v="music/rock"/>
    <x v="1369"/>
    <d v="2014-04-11T14:15:46"/>
    <x v="3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1370"/>
    <b v="0"/>
    <n v="20"/>
    <b v="1"/>
    <s v="music/rock"/>
    <x v="1370"/>
    <d v="2013-10-16T00:04:50"/>
    <x v="4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1371"/>
    <b v="0"/>
    <n v="70"/>
    <b v="1"/>
    <s v="music/rock"/>
    <x v="1371"/>
    <d v="2015-05-07T18:12:22"/>
    <x v="0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x v="1372"/>
    <b v="0"/>
    <n v="16"/>
    <b v="1"/>
    <s v="music/rock"/>
    <x v="1372"/>
    <d v="2012-07-12T17:45:32"/>
    <x v="5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1373"/>
    <b v="0"/>
    <n v="52"/>
    <b v="1"/>
    <s v="music/rock"/>
    <x v="1373"/>
    <d v="2016-12-30T22:50:33"/>
    <x v="2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b v="0"/>
    <n v="66"/>
    <b v="1"/>
    <s v="music/rock"/>
    <x v="1374"/>
    <d v="2016-03-25T02:53:08"/>
    <x v="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b v="0"/>
    <n v="109"/>
    <b v="1"/>
    <s v="music/rock"/>
    <x v="1375"/>
    <d v="2017-01-15T01:35:19"/>
    <x v="2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1376"/>
    <b v="0"/>
    <n v="168"/>
    <b v="1"/>
    <s v="music/rock"/>
    <x v="1376"/>
    <d v="2016-12-03T17:03:26"/>
    <x v="2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b v="0"/>
    <n v="31"/>
    <b v="1"/>
    <s v="music/rock"/>
    <x v="1377"/>
    <d v="2017-02-03T04:11:00"/>
    <x v="1"/>
    <x v="4"/>
    <s v="rock"/>
  </r>
  <r>
    <n v="1378"/>
    <s v="SIX BY SEVEN"/>
    <s v="A psychedelic post rock masterpiece!"/>
    <n v="2000"/>
    <n v="4067"/>
    <x v="0"/>
    <s v="GB"/>
    <s v="GBP"/>
    <n v="1470075210"/>
    <x v="1378"/>
    <b v="0"/>
    <n v="133"/>
    <b v="1"/>
    <s v="music/rock"/>
    <x v="1378"/>
    <d v="2016-08-01T18:13:30"/>
    <x v="2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x v="1379"/>
    <b v="0"/>
    <n v="151"/>
    <b v="1"/>
    <s v="music/rock"/>
    <x v="1379"/>
    <d v="2015-06-05T11:47:56"/>
    <x v="0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1380"/>
    <b v="0"/>
    <n v="5"/>
    <b v="1"/>
    <s v="music/rock"/>
    <x v="1380"/>
    <d v="2015-06-09T02:00:00"/>
    <x v="0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b v="0"/>
    <n v="73"/>
    <b v="1"/>
    <s v="music/rock"/>
    <x v="1381"/>
    <d v="2016-12-29T05:08:45"/>
    <x v="2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1382"/>
    <b v="0"/>
    <n v="148"/>
    <b v="1"/>
    <s v="music/rock"/>
    <x v="1382"/>
    <d v="2013-05-06T19:12:16"/>
    <x v="4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b v="0"/>
    <n v="93"/>
    <b v="1"/>
    <s v="music/rock"/>
    <x v="1383"/>
    <d v="2016-12-23T01:47:58"/>
    <x v="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384"/>
    <b v="0"/>
    <n v="63"/>
    <b v="1"/>
    <s v="music/rock"/>
    <x v="1384"/>
    <d v="2015-07-05T17:38:42"/>
    <x v="0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1385"/>
    <b v="0"/>
    <n v="134"/>
    <b v="1"/>
    <s v="music/rock"/>
    <x v="1385"/>
    <d v="2016-04-29T12:11:00"/>
    <x v="2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1386"/>
    <b v="0"/>
    <n v="14"/>
    <b v="1"/>
    <s v="music/rock"/>
    <x v="1386"/>
    <d v="2015-07-29T15:31:29"/>
    <x v="0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387"/>
    <b v="0"/>
    <n v="78"/>
    <b v="1"/>
    <s v="music/rock"/>
    <x v="1387"/>
    <d v="2015-06-03T04:30:00"/>
    <x v="0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b v="0"/>
    <n v="112"/>
    <b v="1"/>
    <s v="music/rock"/>
    <x v="1388"/>
    <d v="2016-10-17T16:14:00"/>
    <x v="2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1389"/>
    <b v="0"/>
    <n v="34"/>
    <b v="1"/>
    <s v="music/rock"/>
    <x v="1389"/>
    <d v="2016-08-13T11:32:37"/>
    <x v="2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390"/>
    <b v="0"/>
    <n v="19"/>
    <b v="1"/>
    <s v="music/rock"/>
    <x v="1390"/>
    <d v="2015-04-27T17:12:00"/>
    <x v="0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1391"/>
    <b v="0"/>
    <n v="13"/>
    <b v="1"/>
    <s v="music/rock"/>
    <x v="1391"/>
    <d v="2015-08-22T04:59:00"/>
    <x v="0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392"/>
    <b v="0"/>
    <n v="104"/>
    <b v="1"/>
    <s v="music/rock"/>
    <x v="1392"/>
    <d v="2016-03-03T03:43:06"/>
    <x v="2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x v="1393"/>
    <b v="0"/>
    <n v="52"/>
    <b v="1"/>
    <s v="music/rock"/>
    <x v="1393"/>
    <d v="2016-08-01T16:22:03"/>
    <x v="2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1394"/>
    <b v="0"/>
    <n v="17"/>
    <b v="1"/>
    <s v="music/rock"/>
    <x v="1394"/>
    <d v="2017-03-01T03:00:00"/>
    <x v="1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x v="1395"/>
    <b v="0"/>
    <n v="82"/>
    <b v="1"/>
    <s v="music/rock"/>
    <x v="1395"/>
    <d v="2017-01-14T21:48:01"/>
    <x v="2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b v="0"/>
    <n v="73"/>
    <b v="1"/>
    <s v="music/rock"/>
    <x v="1396"/>
    <d v="2015-02-13T23:58:02"/>
    <x v="0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b v="0"/>
    <n v="158"/>
    <b v="1"/>
    <s v="music/rock"/>
    <x v="1397"/>
    <d v="2016-10-27T21:19:00"/>
    <x v="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398"/>
    <b v="0"/>
    <n v="65"/>
    <b v="1"/>
    <s v="music/rock"/>
    <x v="1398"/>
    <d v="2016-07-05T20:58:54"/>
    <x v="2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1399"/>
    <b v="0"/>
    <n v="184"/>
    <b v="1"/>
    <s v="music/rock"/>
    <x v="1399"/>
    <d v="2014-10-07T00:06:13"/>
    <x v="3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1400"/>
    <b v="0"/>
    <n v="34"/>
    <b v="1"/>
    <s v="music/rock"/>
    <x v="1400"/>
    <d v="2016-06-12T05:30:00"/>
    <x v="2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b v="0"/>
    <n v="240"/>
    <b v="1"/>
    <s v="music/rock"/>
    <x v="1401"/>
    <d v="2013-05-26T23:54:34"/>
    <x v="4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b v="0"/>
    <n v="113"/>
    <b v="1"/>
    <s v="music/rock"/>
    <x v="1402"/>
    <d v="2015-05-01T00:16:51"/>
    <x v="0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b v="0"/>
    <n v="66"/>
    <b v="1"/>
    <s v="music/rock"/>
    <x v="1403"/>
    <d v="2013-07-26T01:30:35"/>
    <x v="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b v="1"/>
    <n v="5"/>
    <b v="0"/>
    <s v="publishing/translations"/>
    <x v="1404"/>
    <d v="2015-02-22T12:14:45"/>
    <x v="0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1405"/>
    <b v="1"/>
    <n v="17"/>
    <b v="0"/>
    <s v="publishing/translations"/>
    <x v="1405"/>
    <d v="2014-11-28T17:20:01"/>
    <x v="3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x v="1406"/>
    <b v="0"/>
    <n v="3"/>
    <b v="0"/>
    <s v="publishing/translations"/>
    <x v="1406"/>
    <d v="2015-12-12T10:00:00"/>
    <x v="0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1407"/>
    <b v="0"/>
    <n v="2"/>
    <b v="0"/>
    <s v="publishing/translations"/>
    <x v="1407"/>
    <d v="2014-08-12T12:52:58"/>
    <x v="3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b v="0"/>
    <n v="6"/>
    <b v="0"/>
    <s v="publishing/translations"/>
    <x v="1408"/>
    <d v="2015-11-13T21:55:56"/>
    <x v="0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1409"/>
    <b v="0"/>
    <n v="0"/>
    <b v="0"/>
    <s v="publishing/translations"/>
    <x v="1409"/>
    <d v="2015-01-01T04:12:15"/>
    <x v="3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b v="0"/>
    <n v="1"/>
    <b v="0"/>
    <s v="publishing/translations"/>
    <x v="1410"/>
    <d v="2016-06-03T07:38:40"/>
    <x v="2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b v="0"/>
    <n v="3"/>
    <b v="0"/>
    <s v="publishing/translations"/>
    <x v="1411"/>
    <d v="2015-02-06T01:25:00"/>
    <x v="0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1412"/>
    <b v="0"/>
    <n v="13"/>
    <b v="0"/>
    <s v="publishing/translations"/>
    <x v="1412"/>
    <d v="2014-12-04T01:31:39"/>
    <x v="3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b v="0"/>
    <n v="1"/>
    <b v="0"/>
    <s v="publishing/translations"/>
    <x v="1413"/>
    <d v="2016-02-20T10:29:30"/>
    <x v="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b v="0"/>
    <n v="1"/>
    <b v="0"/>
    <s v="publishing/translations"/>
    <x v="1414"/>
    <d v="2017-01-03T06:04:27"/>
    <x v="2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1415"/>
    <b v="0"/>
    <n v="9"/>
    <b v="0"/>
    <s v="publishing/translations"/>
    <x v="1415"/>
    <d v="2015-08-16T16:13:11"/>
    <x v="0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1416"/>
    <b v="0"/>
    <n v="0"/>
    <b v="0"/>
    <s v="publishing/translations"/>
    <x v="1416"/>
    <d v="2015-11-21T23:13:39"/>
    <x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1417"/>
    <b v="0"/>
    <n v="2"/>
    <b v="0"/>
    <s v="publishing/translations"/>
    <x v="1417"/>
    <d v="2015-09-15T11:11:00"/>
    <x v="0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b v="0"/>
    <n v="1"/>
    <b v="0"/>
    <s v="publishing/translations"/>
    <x v="1418"/>
    <d v="2016-02-25T10:57:14"/>
    <x v="2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b v="0"/>
    <n v="10"/>
    <b v="0"/>
    <s v="publishing/translations"/>
    <x v="1419"/>
    <d v="2016-10-09T10:56:59"/>
    <x v="2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x v="1420"/>
    <b v="0"/>
    <n v="3"/>
    <b v="0"/>
    <s v="publishing/translations"/>
    <x v="1420"/>
    <d v="2016-06-28T16:01:26"/>
    <x v="2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b v="0"/>
    <n v="2"/>
    <b v="0"/>
    <s v="publishing/translations"/>
    <x v="1421"/>
    <d v="2015-02-08T21:58:29"/>
    <x v="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b v="0"/>
    <n v="2"/>
    <b v="0"/>
    <s v="publishing/translations"/>
    <x v="1422"/>
    <d v="2016-09-21T05:45:04"/>
    <x v="2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1423"/>
    <b v="0"/>
    <n v="1"/>
    <b v="0"/>
    <s v="publishing/translations"/>
    <x v="1423"/>
    <d v="2016-01-01T08:38:51"/>
    <x v="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1424"/>
    <b v="0"/>
    <n v="14"/>
    <b v="0"/>
    <s v="publishing/translations"/>
    <x v="1424"/>
    <d v="2016-11-15T18:13:22"/>
    <x v="2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b v="0"/>
    <n v="0"/>
    <b v="0"/>
    <s v="publishing/translations"/>
    <x v="1425"/>
    <d v="2015-04-29T03:09:19"/>
    <x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1426"/>
    <b v="0"/>
    <n v="0"/>
    <b v="0"/>
    <s v="publishing/translations"/>
    <x v="1426"/>
    <d v="2015-08-24T09:22:00"/>
    <x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1427"/>
    <b v="0"/>
    <n v="4"/>
    <b v="0"/>
    <s v="publishing/translations"/>
    <x v="1427"/>
    <d v="2016-09-18T20:26:25"/>
    <x v="2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1428"/>
    <b v="0"/>
    <n v="3"/>
    <b v="0"/>
    <s v="publishing/translations"/>
    <x v="1428"/>
    <d v="2016-04-02T08:06:57"/>
    <x v="2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1429"/>
    <b v="0"/>
    <n v="0"/>
    <b v="0"/>
    <s v="publishing/translations"/>
    <x v="1429"/>
    <d v="2015-04-10T01:27:22"/>
    <x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1430"/>
    <b v="0"/>
    <n v="5"/>
    <b v="0"/>
    <s v="publishing/translations"/>
    <x v="1430"/>
    <d v="2014-12-19T19:31:28"/>
    <x v="3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b v="0"/>
    <n v="47"/>
    <b v="0"/>
    <s v="publishing/translations"/>
    <x v="1431"/>
    <d v="2015-11-26T06:03:36"/>
    <x v="0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b v="0"/>
    <n v="0"/>
    <b v="0"/>
    <s v="publishing/translations"/>
    <x v="1432"/>
    <d v="2015-07-20T18:43:48"/>
    <x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1433"/>
    <b v="0"/>
    <n v="10"/>
    <b v="0"/>
    <s v="publishing/translations"/>
    <x v="1433"/>
    <d v="2016-12-10T11:00:00"/>
    <x v="2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1434"/>
    <b v="0"/>
    <n v="11"/>
    <b v="0"/>
    <s v="publishing/translations"/>
    <x v="1434"/>
    <d v="2015-06-08T15:00:00"/>
    <x v="0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1435"/>
    <b v="0"/>
    <n v="2"/>
    <b v="0"/>
    <s v="publishing/translations"/>
    <x v="1435"/>
    <d v="2015-10-11T18:43:40"/>
    <x v="0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1436"/>
    <b v="0"/>
    <n v="2"/>
    <b v="0"/>
    <s v="publishing/translations"/>
    <x v="1436"/>
    <d v="2016-02-21T08:24:17"/>
    <x v="2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b v="0"/>
    <n v="22"/>
    <b v="0"/>
    <s v="publishing/translations"/>
    <x v="1437"/>
    <d v="2014-07-13T04:59:00"/>
    <x v="3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1438"/>
    <b v="0"/>
    <n v="8"/>
    <b v="0"/>
    <s v="publishing/translations"/>
    <x v="1438"/>
    <d v="2016-04-27T13:55:00"/>
    <x v="2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1439"/>
    <b v="0"/>
    <n v="6"/>
    <b v="0"/>
    <s v="publishing/translations"/>
    <x v="1439"/>
    <d v="2015-03-07T19:55:01"/>
    <x v="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1440"/>
    <b v="0"/>
    <n v="1"/>
    <b v="0"/>
    <s v="publishing/translations"/>
    <x v="1440"/>
    <d v="2016-05-26T17:57:43"/>
    <x v="2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b v="0"/>
    <n v="3"/>
    <b v="0"/>
    <s v="publishing/translations"/>
    <x v="1441"/>
    <d v="2015-09-11T18:22:49"/>
    <x v="0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b v="0"/>
    <n v="0"/>
    <b v="0"/>
    <s v="publishing/translations"/>
    <x v="1442"/>
    <d v="2016-05-25T15:29:18"/>
    <x v="2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1443"/>
    <b v="0"/>
    <n v="0"/>
    <b v="0"/>
    <s v="publishing/translations"/>
    <x v="1443"/>
    <d v="2017-01-02T22:13:29"/>
    <x v="2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1444"/>
    <b v="0"/>
    <n v="0"/>
    <b v="0"/>
    <s v="publishing/translations"/>
    <x v="1444"/>
    <d v="2015-09-12T20:57:42"/>
    <x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b v="0"/>
    <n v="0"/>
    <b v="0"/>
    <s v="publishing/translations"/>
    <x v="1445"/>
    <d v="2015-06-14T13:00:55"/>
    <x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b v="0"/>
    <n v="0"/>
    <b v="0"/>
    <s v="publishing/translations"/>
    <x v="1446"/>
    <d v="2016-04-21T10:44:38"/>
    <x v="2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x v="1447"/>
    <b v="0"/>
    <n v="3"/>
    <b v="0"/>
    <s v="publishing/translations"/>
    <x v="1447"/>
    <d v="2016-07-08T17:32:14"/>
    <x v="2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b v="0"/>
    <n v="0"/>
    <b v="0"/>
    <s v="publishing/translations"/>
    <x v="1448"/>
    <d v="2015-05-22T05:25:00"/>
    <x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b v="0"/>
    <n v="0"/>
    <b v="0"/>
    <s v="publishing/translations"/>
    <x v="1449"/>
    <d v="2015-05-10T19:28:25"/>
    <x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b v="0"/>
    <n v="1"/>
    <b v="0"/>
    <s v="publishing/translations"/>
    <x v="1450"/>
    <d v="2016-02-20T04:06:37"/>
    <x v="2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1451"/>
    <b v="0"/>
    <n v="2"/>
    <b v="0"/>
    <s v="publishing/translations"/>
    <x v="1451"/>
    <d v="2014-11-19T00:00:59"/>
    <x v="3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1452"/>
    <b v="0"/>
    <n v="0"/>
    <b v="0"/>
    <s v="publishing/translations"/>
    <x v="1452"/>
    <d v="2014-07-28T16:52:43"/>
    <x v="3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b v="0"/>
    <n v="0"/>
    <b v="0"/>
    <s v="publishing/translations"/>
    <x v="1453"/>
    <d v="2017-04-15T15:42:27"/>
    <x v="1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b v="0"/>
    <n v="1"/>
    <b v="0"/>
    <s v="publishing/translations"/>
    <x v="1454"/>
    <d v="2016-04-24T21:59:00"/>
    <x v="2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b v="0"/>
    <n v="7"/>
    <b v="0"/>
    <s v="publishing/translations"/>
    <x v="1455"/>
    <d v="2014-09-05T13:39:00"/>
    <x v="3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x v="1456"/>
    <b v="0"/>
    <n v="3"/>
    <b v="0"/>
    <s v="publishing/translations"/>
    <x v="1456"/>
    <d v="2017-01-03T16:02:45"/>
    <x v="2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1457"/>
    <b v="0"/>
    <n v="0"/>
    <b v="0"/>
    <s v="publishing/translations"/>
    <x v="1457"/>
    <d v="2015-11-11T22:30:44"/>
    <x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b v="0"/>
    <n v="0"/>
    <b v="0"/>
    <s v="publishing/translations"/>
    <x v="1458"/>
    <d v="2014-08-11T04:00:00"/>
    <x v="3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1459"/>
    <b v="0"/>
    <n v="0"/>
    <b v="0"/>
    <s v="publishing/translations"/>
    <x v="1459"/>
    <d v="2015-12-02T17:25:00"/>
    <x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1460"/>
    <b v="0"/>
    <n v="0"/>
    <b v="0"/>
    <s v="publishing/translations"/>
    <x v="1460"/>
    <d v="2014-11-30T23:45:00"/>
    <x v="3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1461"/>
    <b v="1"/>
    <n v="340"/>
    <b v="1"/>
    <s v="publishing/radio &amp; podcasts"/>
    <x v="1461"/>
    <d v="2014-10-21T00:00:00"/>
    <x v="3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462"/>
    <b v="1"/>
    <n v="150"/>
    <b v="1"/>
    <s v="publishing/radio &amp; podcasts"/>
    <x v="1462"/>
    <d v="2013-04-10T15:54:31"/>
    <x v="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1463"/>
    <b v="1"/>
    <n v="25"/>
    <b v="1"/>
    <s v="publishing/radio &amp; podcasts"/>
    <x v="1463"/>
    <d v="2013-04-07T20:52:18"/>
    <x v="4"/>
    <x v="3"/>
    <s v="radio &amp; podcasts"/>
  </r>
  <r>
    <n v="1464"/>
    <s v="Science Studio"/>
    <s v="The Best Science Media on the Web"/>
    <n v="5000"/>
    <n v="8160"/>
    <x v="0"/>
    <s v="US"/>
    <s v="USD"/>
    <n v="1361029958"/>
    <x v="1464"/>
    <b v="1"/>
    <n v="234"/>
    <b v="1"/>
    <s v="publishing/radio &amp; podcasts"/>
    <x v="1464"/>
    <d v="2013-02-16T15:52:38"/>
    <x v="4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b v="1"/>
    <n v="2602"/>
    <b v="1"/>
    <s v="publishing/radio &amp; podcasts"/>
    <x v="1465"/>
    <d v="2012-03-22T03:00:00"/>
    <x v="5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b v="1"/>
    <n v="248"/>
    <b v="1"/>
    <s v="publishing/radio &amp; podcasts"/>
    <x v="1466"/>
    <d v="2016-01-12T05:00:00"/>
    <x v="0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x v="1467"/>
    <b v="1"/>
    <n v="600"/>
    <b v="1"/>
    <s v="publishing/radio &amp; podcasts"/>
    <x v="1467"/>
    <d v="2012-03-25T18:14:45"/>
    <x v="5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b v="1"/>
    <n v="293"/>
    <b v="1"/>
    <s v="publishing/radio &amp; podcasts"/>
    <x v="1468"/>
    <d v="2011-06-12T00:20:49"/>
    <x v="6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469"/>
    <b v="1"/>
    <n v="321"/>
    <b v="1"/>
    <s v="publishing/radio &amp; podcasts"/>
    <x v="1469"/>
    <d v="2013-02-15T14:21:49"/>
    <x v="4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470"/>
    <b v="1"/>
    <n v="81"/>
    <b v="1"/>
    <s v="publishing/radio &amp; podcasts"/>
    <x v="1470"/>
    <d v="2012-12-28T19:51:03"/>
    <x v="5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1471"/>
    <b v="1"/>
    <n v="343"/>
    <b v="1"/>
    <s v="publishing/radio &amp; podcasts"/>
    <x v="1471"/>
    <d v="2015-04-09T22:58:54"/>
    <x v="0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b v="1"/>
    <n v="336"/>
    <b v="1"/>
    <s v="publishing/radio &amp; podcasts"/>
    <x v="1472"/>
    <d v="2013-10-16T13:01:43"/>
    <x v="4"/>
    <x v="3"/>
    <s v="radio &amp; podcasts"/>
  </r>
  <r>
    <n v="1473"/>
    <s v="ONE LOVES ONLY FORM"/>
    <s v="Public Radio Project"/>
    <n v="1500"/>
    <n v="1807.74"/>
    <x v="0"/>
    <s v="US"/>
    <s v="USD"/>
    <n v="1330644639"/>
    <x v="1473"/>
    <b v="1"/>
    <n v="47"/>
    <b v="1"/>
    <s v="publishing/radio &amp; podcasts"/>
    <x v="1473"/>
    <d v="2012-03-01T23:30:39"/>
    <x v="5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74"/>
    <b v="1"/>
    <n v="76"/>
    <b v="1"/>
    <s v="publishing/radio &amp; podcasts"/>
    <x v="1474"/>
    <d v="2013-09-13T17:28:12"/>
    <x v="4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1475"/>
    <b v="1"/>
    <n v="441"/>
    <b v="1"/>
    <s v="publishing/radio &amp; podcasts"/>
    <x v="1475"/>
    <d v="2014-12-20T04:59:00"/>
    <x v="3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1476"/>
    <b v="1"/>
    <n v="916"/>
    <b v="1"/>
    <s v="publishing/radio &amp; podcasts"/>
    <x v="1476"/>
    <d v="2011-09-10T01:00:22"/>
    <x v="6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b v="1"/>
    <n v="369"/>
    <b v="1"/>
    <s v="publishing/radio &amp; podcasts"/>
    <x v="1477"/>
    <d v="2011-12-23T03:00:00"/>
    <x v="6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b v="1"/>
    <n v="20242"/>
    <b v="1"/>
    <s v="publishing/radio &amp; podcasts"/>
    <x v="1478"/>
    <d v="2013-05-14T20:55:13"/>
    <x v="4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479"/>
    <b v="1"/>
    <n v="71"/>
    <b v="1"/>
    <s v="publishing/radio &amp; podcasts"/>
    <x v="1479"/>
    <d v="2014-05-10T03:59:00"/>
    <x v="3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b v="1"/>
    <n v="635"/>
    <b v="1"/>
    <s v="publishing/radio &amp; podcasts"/>
    <x v="1480"/>
    <d v="2013-07-26T17:00:00"/>
    <x v="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1481"/>
    <b v="0"/>
    <n v="6"/>
    <b v="0"/>
    <s v="publishing/fiction"/>
    <x v="1481"/>
    <d v="2013-11-02T22:09:05"/>
    <x v="4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1482"/>
    <b v="0"/>
    <n v="1"/>
    <b v="0"/>
    <s v="publishing/fiction"/>
    <x v="1482"/>
    <d v="2012-09-07T07:51:00"/>
    <x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b v="0"/>
    <n v="2"/>
    <b v="0"/>
    <s v="publishing/fiction"/>
    <x v="1483"/>
    <d v="2016-07-22T04:37:55"/>
    <x v="2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x v="1484"/>
    <b v="0"/>
    <n v="0"/>
    <b v="0"/>
    <s v="publishing/fiction"/>
    <x v="1484"/>
    <d v="2012-07-21T14:51:00"/>
    <x v="5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1485"/>
    <b v="0"/>
    <n v="3"/>
    <b v="0"/>
    <s v="publishing/fiction"/>
    <x v="1485"/>
    <d v="2015-06-20T19:06:13"/>
    <x v="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b v="0"/>
    <n v="3"/>
    <b v="0"/>
    <s v="publishing/fiction"/>
    <x v="1486"/>
    <d v="2015-02-27T04:02:41"/>
    <x v="0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1487"/>
    <b v="0"/>
    <n v="0"/>
    <b v="0"/>
    <s v="publishing/fiction"/>
    <x v="1487"/>
    <d v="2016-08-02T22:01:11"/>
    <x v="2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1488"/>
    <b v="0"/>
    <n v="6"/>
    <b v="0"/>
    <s v="publishing/fiction"/>
    <x v="1488"/>
    <d v="2014-01-05T13:31:00"/>
    <x v="4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1489"/>
    <b v="0"/>
    <n v="0"/>
    <b v="0"/>
    <s v="publishing/fiction"/>
    <x v="1489"/>
    <d v="2012-11-15T15:40:52"/>
    <x v="5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b v="0"/>
    <n v="19"/>
    <b v="0"/>
    <s v="publishing/fiction"/>
    <x v="1490"/>
    <d v="2013-10-02T13:27:54"/>
    <x v="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1491"/>
    <b v="0"/>
    <n v="1"/>
    <b v="0"/>
    <s v="publishing/fiction"/>
    <x v="1491"/>
    <d v="2015-02-15T15:38:00"/>
    <x v="3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b v="0"/>
    <n v="2"/>
    <b v="0"/>
    <s v="publishing/fiction"/>
    <x v="1492"/>
    <d v="2011-06-18T21:14:06"/>
    <x v="6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1493"/>
    <b v="0"/>
    <n v="0"/>
    <b v="0"/>
    <s v="publishing/fiction"/>
    <x v="1493"/>
    <d v="2013-06-16T20:47:55"/>
    <x v="4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b v="0"/>
    <n v="11"/>
    <b v="0"/>
    <s v="publishing/fiction"/>
    <x v="1494"/>
    <d v="2015-04-03T15:38:00"/>
    <x v="0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1495"/>
    <b v="0"/>
    <n v="0"/>
    <b v="0"/>
    <s v="publishing/fiction"/>
    <x v="1495"/>
    <d v="2011-08-27T18:57:11"/>
    <x v="6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1496"/>
    <b v="0"/>
    <n v="0"/>
    <b v="0"/>
    <s v="publishing/fiction"/>
    <x v="1496"/>
    <d v="2014-09-16T11:24:19"/>
    <x v="3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b v="0"/>
    <n v="1"/>
    <b v="0"/>
    <s v="publishing/fiction"/>
    <x v="1497"/>
    <d v="2013-07-31T19:43:00"/>
    <x v="4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b v="0"/>
    <n v="3"/>
    <b v="0"/>
    <s v="publishing/fiction"/>
    <x v="1498"/>
    <d v="2014-09-03T23:36:18"/>
    <x v="3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1499"/>
    <b v="0"/>
    <n v="1"/>
    <b v="0"/>
    <s v="publishing/fiction"/>
    <x v="1499"/>
    <d v="2016-08-05T00:10:33"/>
    <x v="2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b v="0"/>
    <n v="15"/>
    <b v="0"/>
    <s v="publishing/fiction"/>
    <x v="1500"/>
    <d v="2013-05-01T21:42:37"/>
    <x v="4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1501"/>
    <b v="1"/>
    <n v="885"/>
    <b v="1"/>
    <s v="photography/photobooks"/>
    <x v="1501"/>
    <d v="2015-07-08T14:00:23"/>
    <x v="0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1502"/>
    <b v="1"/>
    <n v="329"/>
    <b v="1"/>
    <s v="photography/photobooks"/>
    <x v="1502"/>
    <d v="2016-03-25T22:00:00"/>
    <x v="2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b v="1"/>
    <n v="71"/>
    <b v="1"/>
    <s v="photography/photobooks"/>
    <x v="1503"/>
    <d v="2016-10-23T08:20:01"/>
    <x v="2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1504"/>
    <b v="1"/>
    <n v="269"/>
    <b v="1"/>
    <s v="photography/photobooks"/>
    <x v="1504"/>
    <d v="2014-06-10T08:33:00"/>
    <x v="3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b v="1"/>
    <n v="345"/>
    <b v="1"/>
    <s v="photography/photobooks"/>
    <x v="1505"/>
    <d v="2016-03-22T20:01:00"/>
    <x v="2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1506"/>
    <b v="1"/>
    <n v="43"/>
    <b v="1"/>
    <s v="photography/photobooks"/>
    <x v="1506"/>
    <d v="2014-07-24T18:51:44"/>
    <x v="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b v="1"/>
    <n v="33"/>
    <b v="1"/>
    <s v="photography/photobooks"/>
    <x v="1507"/>
    <d v="2010-05-15T08:10:00"/>
    <x v="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1508"/>
    <b v="1"/>
    <n v="211"/>
    <b v="1"/>
    <s v="photography/photobooks"/>
    <x v="1508"/>
    <d v="2014-06-27T14:44:41"/>
    <x v="3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1509"/>
    <b v="1"/>
    <n v="196"/>
    <b v="1"/>
    <s v="photography/photobooks"/>
    <x v="1509"/>
    <d v="2017-02-14T22:59:00"/>
    <x v="1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b v="1"/>
    <n v="405"/>
    <b v="1"/>
    <s v="photography/photobooks"/>
    <x v="1510"/>
    <d v="2014-07-19T09:14:38"/>
    <x v="3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b v="1"/>
    <n v="206"/>
    <b v="1"/>
    <s v="photography/photobooks"/>
    <x v="1511"/>
    <d v="2015-11-18T15:00:04"/>
    <x v="0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b v="1"/>
    <n v="335"/>
    <b v="1"/>
    <s v="photography/photobooks"/>
    <x v="1512"/>
    <d v="2017-02-05T16:25:39"/>
    <x v="1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1513"/>
    <b v="1"/>
    <n v="215"/>
    <b v="1"/>
    <s v="photography/photobooks"/>
    <x v="1513"/>
    <d v="2014-07-16T15:17:46"/>
    <x v="3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1514"/>
    <b v="1"/>
    <n v="176"/>
    <b v="1"/>
    <s v="photography/photobooks"/>
    <x v="1514"/>
    <d v="2015-09-27T14:20:40"/>
    <x v="0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b v="1"/>
    <n v="555"/>
    <b v="1"/>
    <s v="photography/photobooks"/>
    <x v="1515"/>
    <d v="2016-03-16T05:04:57"/>
    <x v="2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b v="1"/>
    <n v="116"/>
    <b v="1"/>
    <s v="photography/photobooks"/>
    <x v="1516"/>
    <d v="2016-10-06T14:00:00"/>
    <x v="2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1517"/>
    <b v="1"/>
    <n v="615"/>
    <b v="1"/>
    <s v="photography/photobooks"/>
    <x v="1517"/>
    <d v="2014-12-06T06:00:00"/>
    <x v="3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1518"/>
    <b v="1"/>
    <n v="236"/>
    <b v="1"/>
    <s v="photography/photobooks"/>
    <x v="1518"/>
    <d v="2014-05-31T19:40:52"/>
    <x v="3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b v="1"/>
    <n v="145"/>
    <b v="1"/>
    <s v="photography/photobooks"/>
    <x v="1519"/>
    <d v="2014-06-20T21:59:00"/>
    <x v="3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x v="1520"/>
    <b v="1"/>
    <n v="167"/>
    <b v="1"/>
    <s v="photography/photobooks"/>
    <x v="1520"/>
    <d v="2014-12-19T04:00:00"/>
    <x v="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1521"/>
    <b v="1"/>
    <n v="235"/>
    <b v="1"/>
    <s v="photography/photobooks"/>
    <x v="1521"/>
    <d v="2016-06-07T04:01:31"/>
    <x v="2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b v="1"/>
    <n v="452"/>
    <b v="1"/>
    <s v="photography/photobooks"/>
    <x v="1522"/>
    <d v="2014-10-17T19:55:39"/>
    <x v="3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b v="1"/>
    <n v="241"/>
    <b v="1"/>
    <s v="photography/photobooks"/>
    <x v="1523"/>
    <d v="2014-12-23T00:00:00"/>
    <x v="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1524"/>
    <b v="1"/>
    <n v="28"/>
    <b v="1"/>
    <s v="photography/photobooks"/>
    <x v="1524"/>
    <d v="2017-02-20T12:01:30"/>
    <x v="1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b v="1"/>
    <n v="140"/>
    <b v="1"/>
    <s v="photography/photobooks"/>
    <x v="1525"/>
    <d v="2016-08-18T16:52:18"/>
    <x v="2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b v="1"/>
    <n v="280"/>
    <b v="1"/>
    <s v="photography/photobooks"/>
    <x v="1526"/>
    <d v="2016-01-19T06:37:27"/>
    <x v="0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527"/>
    <b v="1"/>
    <n v="70"/>
    <b v="1"/>
    <s v="photography/photobooks"/>
    <x v="1527"/>
    <d v="2017-03-14T13:24:46"/>
    <x v="1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1528"/>
    <b v="1"/>
    <n v="160"/>
    <b v="1"/>
    <s v="photography/photobooks"/>
    <x v="1528"/>
    <d v="2017-02-01T00:00:00"/>
    <x v="1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1529"/>
    <b v="1"/>
    <n v="141"/>
    <b v="1"/>
    <s v="photography/photobooks"/>
    <x v="1529"/>
    <d v="2015-03-19T14:05:20"/>
    <x v="0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b v="1"/>
    <n v="874"/>
    <b v="1"/>
    <s v="photography/photobooks"/>
    <x v="1530"/>
    <d v="2015-10-23T18:24:55"/>
    <x v="0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b v="1"/>
    <n v="73"/>
    <b v="1"/>
    <s v="photography/photobooks"/>
    <x v="1531"/>
    <d v="2014-12-01T03:00:00"/>
    <x v="3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1532"/>
    <b v="1"/>
    <n v="294"/>
    <b v="1"/>
    <s v="photography/photobooks"/>
    <x v="1532"/>
    <d v="2016-02-15T15:00:00"/>
    <x v="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533"/>
    <b v="1"/>
    <n v="740"/>
    <b v="1"/>
    <s v="photography/photobooks"/>
    <x v="1533"/>
    <d v="2016-05-02T03:59:00"/>
    <x v="2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1534"/>
    <b v="1"/>
    <n v="369"/>
    <b v="1"/>
    <s v="photography/photobooks"/>
    <x v="1534"/>
    <d v="2015-09-04T16:11:02"/>
    <x v="0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b v="1"/>
    <n v="110"/>
    <b v="1"/>
    <s v="photography/photobooks"/>
    <x v="1535"/>
    <d v="2016-05-23T22:00:00"/>
    <x v="2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b v="1"/>
    <n v="455"/>
    <b v="1"/>
    <s v="photography/photobooks"/>
    <x v="1536"/>
    <d v="2015-08-27T19:15:10"/>
    <x v="0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1537"/>
    <b v="1"/>
    <n v="224"/>
    <b v="1"/>
    <s v="photography/photobooks"/>
    <x v="1537"/>
    <d v="2016-08-06T18:00:00"/>
    <x v="2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b v="1"/>
    <n v="46"/>
    <b v="1"/>
    <s v="photography/photobooks"/>
    <x v="1538"/>
    <d v="2015-01-22T18:46:10"/>
    <x v="3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b v="0"/>
    <n v="284"/>
    <b v="1"/>
    <s v="photography/photobooks"/>
    <x v="1539"/>
    <d v="2017-01-03T22:03:39"/>
    <x v="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b v="1"/>
    <n v="98"/>
    <b v="1"/>
    <s v="photography/photobooks"/>
    <x v="1540"/>
    <d v="2014-11-26T01:15:00"/>
    <x v="3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1541"/>
    <b v="0"/>
    <n v="2"/>
    <b v="0"/>
    <s v="photography/nature"/>
    <x v="1541"/>
    <d v="2014-12-31T17:05:38"/>
    <x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1542"/>
    <b v="0"/>
    <n v="1"/>
    <b v="0"/>
    <s v="photography/nature"/>
    <x v="1542"/>
    <d v="2015-06-30T23:55:00"/>
    <x v="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1543"/>
    <b v="0"/>
    <n v="1"/>
    <b v="0"/>
    <s v="photography/nature"/>
    <x v="1543"/>
    <d v="2014-11-22T13:13:54"/>
    <x v="3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1544"/>
    <b v="0"/>
    <n v="0"/>
    <b v="0"/>
    <s v="photography/nature"/>
    <x v="1544"/>
    <d v="2015-04-01T00:18:00"/>
    <x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1545"/>
    <b v="0"/>
    <n v="1"/>
    <b v="0"/>
    <s v="photography/nature"/>
    <x v="1545"/>
    <d v="2015-03-02T21:16:00"/>
    <x v="0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b v="0"/>
    <n v="11"/>
    <b v="0"/>
    <s v="photography/nature"/>
    <x v="1546"/>
    <d v="2014-09-17T05:06:39"/>
    <x v="3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1547"/>
    <b v="0"/>
    <n v="0"/>
    <b v="0"/>
    <s v="photography/nature"/>
    <x v="1547"/>
    <d v="2017-02-23T10:14:42"/>
    <x v="1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1548"/>
    <b v="0"/>
    <n v="1"/>
    <b v="0"/>
    <s v="photography/nature"/>
    <x v="1548"/>
    <d v="2015-11-08T22:10:20"/>
    <x v="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1549"/>
    <b v="0"/>
    <n v="6"/>
    <b v="0"/>
    <s v="photography/nature"/>
    <x v="1549"/>
    <d v="2015-11-03T04:15:59"/>
    <x v="0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1550"/>
    <b v="0"/>
    <n v="7"/>
    <b v="0"/>
    <s v="photography/nature"/>
    <x v="1550"/>
    <d v="2016-05-12T10:47:14"/>
    <x v="2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b v="0"/>
    <n v="0"/>
    <b v="0"/>
    <s v="photography/nature"/>
    <x v="1551"/>
    <d v="2015-05-27T19:47:19"/>
    <x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b v="0"/>
    <n v="16"/>
    <b v="0"/>
    <s v="photography/nature"/>
    <x v="1552"/>
    <d v="2014-10-01T03:59:00"/>
    <x v="3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1553"/>
    <b v="0"/>
    <n v="0"/>
    <b v="0"/>
    <s v="photography/nature"/>
    <x v="1553"/>
    <d v="2015-09-02T06:47:27"/>
    <x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b v="0"/>
    <n v="0"/>
    <b v="0"/>
    <s v="photography/nature"/>
    <x v="1554"/>
    <d v="2015-08-02T06:03:10"/>
    <x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1555"/>
    <b v="0"/>
    <n v="0"/>
    <b v="0"/>
    <s v="photography/nature"/>
    <x v="1555"/>
    <d v="2015-09-17T17:00:00"/>
    <x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1556"/>
    <b v="0"/>
    <n v="12"/>
    <b v="0"/>
    <s v="photography/nature"/>
    <x v="1556"/>
    <d v="2016-07-04T03:40:24"/>
    <x v="2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1557"/>
    <b v="0"/>
    <n v="1"/>
    <b v="0"/>
    <s v="photography/nature"/>
    <x v="1557"/>
    <d v="2014-09-20T15:40:33"/>
    <x v="3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1558"/>
    <b v="0"/>
    <n v="3"/>
    <b v="0"/>
    <s v="photography/nature"/>
    <x v="1558"/>
    <d v="2015-08-28T12:12:00"/>
    <x v="0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1559"/>
    <b v="0"/>
    <n v="1"/>
    <b v="0"/>
    <s v="photography/nature"/>
    <x v="1559"/>
    <d v="2015-04-29T01:16:39"/>
    <x v="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1560"/>
    <b v="0"/>
    <n v="4"/>
    <b v="0"/>
    <s v="photography/nature"/>
    <x v="1560"/>
    <d v="2014-11-13T01:29:53"/>
    <x v="3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b v="0"/>
    <n v="1"/>
    <b v="0"/>
    <s v="publishing/art books"/>
    <x v="1561"/>
    <d v="2013-11-07T02:00:03"/>
    <x v="4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b v="0"/>
    <n v="0"/>
    <b v="0"/>
    <s v="publishing/art books"/>
    <x v="1562"/>
    <d v="2009-12-02T00:50:00"/>
    <x v="8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1563"/>
    <b v="0"/>
    <n v="2"/>
    <b v="0"/>
    <s v="publishing/art books"/>
    <x v="1563"/>
    <d v="2014-03-14T16:49:11"/>
    <x v="3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1564"/>
    <b v="0"/>
    <n v="1"/>
    <b v="0"/>
    <s v="publishing/art books"/>
    <x v="1564"/>
    <d v="2015-05-28T20:05:00"/>
    <x v="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b v="0"/>
    <n v="1"/>
    <b v="0"/>
    <s v="publishing/art books"/>
    <x v="1565"/>
    <d v="2011-06-08T17:31:01"/>
    <x v="6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1566"/>
    <b v="0"/>
    <n v="59"/>
    <b v="0"/>
    <s v="publishing/art books"/>
    <x v="1566"/>
    <d v="2016-07-27T22:00:00"/>
    <x v="2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b v="0"/>
    <n v="13"/>
    <b v="0"/>
    <s v="publishing/art books"/>
    <x v="1567"/>
    <d v="2014-02-17T00:00:00"/>
    <x v="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568"/>
    <b v="0"/>
    <n v="22"/>
    <b v="0"/>
    <s v="publishing/art books"/>
    <x v="1568"/>
    <d v="2014-12-24T01:29:45"/>
    <x v="3"/>
    <x v="3"/>
    <s v="art books"/>
  </r>
  <r>
    <n v="1569"/>
    <s v="to be removed (Canceled)"/>
    <s v="to be removed"/>
    <n v="30000"/>
    <n v="0"/>
    <x v="1"/>
    <s v="US"/>
    <s v="USD"/>
    <n v="1369498714"/>
    <x v="1569"/>
    <b v="0"/>
    <n v="0"/>
    <b v="0"/>
    <s v="publishing/art books"/>
    <x v="1569"/>
    <d v="2013-05-25T16:18:34"/>
    <x v="4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570"/>
    <b v="0"/>
    <n v="52"/>
    <b v="0"/>
    <s v="publishing/art books"/>
    <x v="1570"/>
    <d v="2016-04-08T18:31:22"/>
    <x v="2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b v="0"/>
    <n v="4"/>
    <b v="0"/>
    <s v="publishing/art books"/>
    <x v="1571"/>
    <d v="2015-06-19T18:28:03"/>
    <x v="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b v="0"/>
    <n v="3"/>
    <b v="0"/>
    <s v="publishing/art books"/>
    <x v="1572"/>
    <d v="2016-02-28T23:59:00"/>
    <x v="2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b v="0"/>
    <n v="3"/>
    <b v="0"/>
    <s v="publishing/art books"/>
    <x v="1573"/>
    <d v="2017-04-01T03:59:00"/>
    <x v="1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b v="0"/>
    <n v="6"/>
    <b v="0"/>
    <s v="publishing/art books"/>
    <x v="1574"/>
    <d v="2015-02-17T22:15:29"/>
    <x v="0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b v="0"/>
    <n v="35"/>
    <b v="0"/>
    <s v="publishing/art books"/>
    <x v="1575"/>
    <d v="2014-07-09T12:34:56"/>
    <x v="3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1576"/>
    <b v="0"/>
    <n v="10"/>
    <b v="0"/>
    <s v="publishing/art books"/>
    <x v="1576"/>
    <d v="2015-06-30T21:06:08"/>
    <x v="0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1577"/>
    <b v="0"/>
    <n v="2"/>
    <b v="0"/>
    <s v="publishing/art books"/>
    <x v="1577"/>
    <d v="2012-07-24T20:20:48"/>
    <x v="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b v="0"/>
    <n v="4"/>
    <b v="0"/>
    <s v="publishing/art books"/>
    <x v="1578"/>
    <d v="2010-09-02T02:00:00"/>
    <x v="7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1579"/>
    <b v="0"/>
    <n v="2"/>
    <b v="0"/>
    <s v="publishing/art books"/>
    <x v="1579"/>
    <d v="2013-08-28T23:54:51"/>
    <x v="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1580"/>
    <b v="0"/>
    <n v="0"/>
    <b v="0"/>
    <s v="publishing/art books"/>
    <x v="1580"/>
    <d v="2012-05-21T01:12:06"/>
    <x v="5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1581"/>
    <b v="0"/>
    <n v="1"/>
    <b v="0"/>
    <s v="photography/places"/>
    <x v="1581"/>
    <d v="2015-12-19T10:46:30"/>
    <x v="0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x v="1582"/>
    <b v="0"/>
    <n v="3"/>
    <b v="0"/>
    <s v="photography/places"/>
    <x v="1582"/>
    <d v="2015-10-26T21:20:00"/>
    <x v="0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b v="0"/>
    <n v="1"/>
    <b v="0"/>
    <s v="photography/places"/>
    <x v="1583"/>
    <d v="2014-09-25T21:43:11"/>
    <x v="3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1584"/>
    <b v="0"/>
    <n v="0"/>
    <b v="0"/>
    <s v="photography/places"/>
    <x v="1584"/>
    <d v="2014-05-30T15:35:01"/>
    <x v="3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b v="0"/>
    <n v="12"/>
    <b v="0"/>
    <s v="photography/places"/>
    <x v="1585"/>
    <d v="2016-12-25T11:00:00"/>
    <x v="2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x v="1586"/>
    <b v="0"/>
    <n v="0"/>
    <b v="0"/>
    <s v="photography/places"/>
    <x v="1586"/>
    <d v="2015-04-05T01:30:22"/>
    <x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b v="0"/>
    <n v="1"/>
    <b v="0"/>
    <s v="photography/places"/>
    <x v="1587"/>
    <d v="2014-12-13T22:49:25"/>
    <x v="3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x v="1588"/>
    <b v="0"/>
    <n v="0"/>
    <b v="0"/>
    <s v="photography/places"/>
    <x v="1588"/>
    <d v="2015-01-31T20:12:00"/>
    <x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1589"/>
    <b v="0"/>
    <n v="0"/>
    <b v="0"/>
    <s v="photography/places"/>
    <x v="1589"/>
    <d v="2015-10-09T23:38:06"/>
    <x v="0"/>
    <x v="8"/>
    <s v="places"/>
  </r>
  <r>
    <n v="1590"/>
    <s v="An Italian Adventure"/>
    <s v="Discover Italy through photography."/>
    <n v="60000"/>
    <n v="1020"/>
    <x v="2"/>
    <s v="IT"/>
    <s v="EUR"/>
    <n v="1443040464"/>
    <x v="1590"/>
    <b v="0"/>
    <n v="2"/>
    <b v="0"/>
    <s v="photography/places"/>
    <x v="1590"/>
    <d v="2015-09-23T20:34:24"/>
    <x v="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b v="0"/>
    <n v="92"/>
    <b v="0"/>
    <s v="photography/places"/>
    <x v="1591"/>
    <d v="2016-04-03T16:25:41"/>
    <x v="2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1592"/>
    <b v="0"/>
    <n v="0"/>
    <b v="0"/>
    <s v="photography/places"/>
    <x v="1592"/>
    <d v="2015-03-28T00:44:45"/>
    <x v="0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1593"/>
    <b v="0"/>
    <n v="3"/>
    <b v="0"/>
    <s v="photography/places"/>
    <x v="1593"/>
    <d v="2015-02-28T20:17:35"/>
    <x v="0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1594"/>
    <b v="0"/>
    <n v="10"/>
    <b v="0"/>
    <s v="photography/places"/>
    <x v="1594"/>
    <d v="2016-05-15T16:21:00"/>
    <x v="2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b v="0"/>
    <n v="7"/>
    <b v="0"/>
    <s v="photography/places"/>
    <x v="1595"/>
    <d v="2014-06-18T20:13:00"/>
    <x v="3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1596"/>
    <b v="0"/>
    <n v="3"/>
    <b v="0"/>
    <s v="photography/places"/>
    <x v="1596"/>
    <d v="2014-12-13T11:19:29"/>
    <x v="3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1597"/>
    <b v="0"/>
    <n v="0"/>
    <b v="0"/>
    <s v="photography/places"/>
    <x v="1597"/>
    <d v="2016-09-20T08:29:57"/>
    <x v="2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1598"/>
    <b v="0"/>
    <n v="1"/>
    <b v="0"/>
    <s v="photography/places"/>
    <x v="1598"/>
    <d v="2015-07-26T16:00:58"/>
    <x v="0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1599"/>
    <b v="0"/>
    <n v="0"/>
    <b v="0"/>
    <s v="photography/places"/>
    <x v="1599"/>
    <d v="2016-04-08T11:56:16"/>
    <x v="2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b v="0"/>
    <n v="9"/>
    <b v="0"/>
    <s v="photography/places"/>
    <x v="1600"/>
    <d v="2014-07-15T05:11:00"/>
    <x v="3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01"/>
    <b v="0"/>
    <n v="56"/>
    <b v="1"/>
    <s v="music/rock"/>
    <x v="1601"/>
    <d v="2011-05-05T02:13:53"/>
    <x v="6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1602"/>
    <b v="0"/>
    <n v="32"/>
    <b v="1"/>
    <s v="music/rock"/>
    <x v="1602"/>
    <d v="2011-10-14T23:00:00"/>
    <x v="6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603"/>
    <b v="0"/>
    <n v="30"/>
    <b v="1"/>
    <s v="music/rock"/>
    <x v="1603"/>
    <d v="2012-01-28T04:04:19"/>
    <x v="6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b v="0"/>
    <n v="70"/>
    <b v="1"/>
    <s v="music/rock"/>
    <x v="1604"/>
    <d v="2012-03-17T19:17:15"/>
    <x v="5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b v="0"/>
    <n v="44"/>
    <b v="1"/>
    <s v="music/rock"/>
    <x v="1605"/>
    <d v="2011-08-01T07:00:00"/>
    <x v="6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b v="0"/>
    <n v="92"/>
    <b v="1"/>
    <s v="music/rock"/>
    <x v="1606"/>
    <d v="2011-03-24T01:40:38"/>
    <x v="7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1607"/>
    <b v="0"/>
    <n v="205"/>
    <b v="1"/>
    <s v="music/rock"/>
    <x v="1607"/>
    <d v="2012-06-14T19:24:11"/>
    <x v="5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1608"/>
    <b v="0"/>
    <n v="23"/>
    <b v="1"/>
    <s v="music/rock"/>
    <x v="1608"/>
    <d v="2014-01-01T05:26:00"/>
    <x v="4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609"/>
    <b v="0"/>
    <n v="4"/>
    <b v="1"/>
    <s v="music/rock"/>
    <x v="1609"/>
    <d v="2011-11-02T08:00:00"/>
    <x v="6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610"/>
    <b v="0"/>
    <n v="112"/>
    <b v="1"/>
    <s v="music/rock"/>
    <x v="1610"/>
    <d v="2012-12-15T22:11:50"/>
    <x v="5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x v="1611"/>
    <b v="0"/>
    <n v="27"/>
    <b v="1"/>
    <s v="music/rock"/>
    <x v="1611"/>
    <d v="2013-06-05T00:00:32"/>
    <x v="4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1612"/>
    <b v="0"/>
    <n v="11"/>
    <b v="1"/>
    <s v="music/rock"/>
    <x v="1612"/>
    <d v="2013-01-02T20:59:44"/>
    <x v="5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1613"/>
    <b v="0"/>
    <n v="26"/>
    <b v="1"/>
    <s v="music/rock"/>
    <x v="1613"/>
    <d v="2012-07-22T01:40:02"/>
    <x v="5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b v="0"/>
    <n v="77"/>
    <b v="1"/>
    <s v="music/rock"/>
    <x v="1614"/>
    <d v="2014-08-03T17:00:00"/>
    <x v="3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1615"/>
    <b v="0"/>
    <n v="136"/>
    <b v="1"/>
    <s v="music/rock"/>
    <x v="1615"/>
    <d v="2011-12-13T02:13:16"/>
    <x v="6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1616"/>
    <b v="0"/>
    <n v="157"/>
    <b v="1"/>
    <s v="music/rock"/>
    <x v="1616"/>
    <d v="2012-11-22T22:00:00"/>
    <x v="5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1617"/>
    <b v="0"/>
    <n v="158"/>
    <b v="1"/>
    <s v="music/rock"/>
    <x v="1617"/>
    <d v="2013-11-01T19:00:00"/>
    <x v="4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1618"/>
    <b v="0"/>
    <n v="27"/>
    <b v="1"/>
    <s v="music/rock"/>
    <x v="1618"/>
    <d v="2013-03-08T15:42:15"/>
    <x v="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b v="0"/>
    <n v="23"/>
    <b v="1"/>
    <s v="music/rock"/>
    <x v="1619"/>
    <d v="2014-09-15T04:28:06"/>
    <x v="3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1620"/>
    <b v="0"/>
    <n v="17"/>
    <b v="1"/>
    <s v="music/rock"/>
    <x v="1620"/>
    <d v="2013-02-23T08:09:00"/>
    <x v="4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1621"/>
    <b v="0"/>
    <n v="37"/>
    <b v="1"/>
    <s v="music/rock"/>
    <x v="1621"/>
    <d v="2012-05-28T03:59:00"/>
    <x v="5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1622"/>
    <b v="0"/>
    <n v="65"/>
    <b v="1"/>
    <s v="music/rock"/>
    <x v="1622"/>
    <d v="2014-12-17T07:59:00"/>
    <x v="3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1623"/>
    <b v="0"/>
    <n v="18"/>
    <b v="1"/>
    <s v="music/rock"/>
    <x v="1623"/>
    <d v="2013-08-27T16:31:29"/>
    <x v="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1624"/>
    <b v="0"/>
    <n v="25"/>
    <b v="1"/>
    <s v="music/rock"/>
    <x v="1624"/>
    <d v="2013-01-09T08:48:55"/>
    <x v="5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b v="0"/>
    <n v="104"/>
    <b v="1"/>
    <s v="music/rock"/>
    <x v="1625"/>
    <d v="2012-09-11T16:47:33"/>
    <x v="5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1626"/>
    <b v="0"/>
    <n v="108"/>
    <b v="1"/>
    <s v="music/rock"/>
    <x v="1626"/>
    <d v="2013-12-01T21:21:07"/>
    <x v="4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b v="0"/>
    <n v="38"/>
    <b v="1"/>
    <s v="music/rock"/>
    <x v="1627"/>
    <d v="2012-11-26T04:59:00"/>
    <x v="5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628"/>
    <b v="0"/>
    <n v="88"/>
    <b v="1"/>
    <s v="music/rock"/>
    <x v="1628"/>
    <d v="2014-06-17T17:41:22"/>
    <x v="3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1629"/>
    <b v="0"/>
    <n v="82"/>
    <b v="1"/>
    <s v="music/rock"/>
    <x v="1629"/>
    <d v="2014-02-20T20:48:53"/>
    <x v="3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b v="0"/>
    <n v="126"/>
    <b v="1"/>
    <s v="music/rock"/>
    <x v="1630"/>
    <d v="2012-03-02T06:59:00"/>
    <x v="5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b v="0"/>
    <n v="133"/>
    <b v="1"/>
    <s v="music/rock"/>
    <x v="1631"/>
    <d v="2012-10-12T20:37:41"/>
    <x v="5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b v="0"/>
    <n v="47"/>
    <b v="1"/>
    <s v="music/rock"/>
    <x v="1632"/>
    <d v="2011-09-24T08:10:54"/>
    <x v="6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b v="0"/>
    <n v="58"/>
    <b v="1"/>
    <s v="music/rock"/>
    <x v="1633"/>
    <d v="2012-01-16T05:00:00"/>
    <x v="6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634"/>
    <b v="0"/>
    <n v="32"/>
    <b v="1"/>
    <s v="music/rock"/>
    <x v="1634"/>
    <d v="2011-06-02T05:59:00"/>
    <x v="6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b v="0"/>
    <n v="37"/>
    <b v="1"/>
    <s v="music/rock"/>
    <x v="1635"/>
    <d v="2016-07-11T20:51:01"/>
    <x v="2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636"/>
    <b v="0"/>
    <n v="87"/>
    <b v="1"/>
    <s v="music/rock"/>
    <x v="1636"/>
    <d v="2011-06-12T04:00:00"/>
    <x v="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1637"/>
    <b v="0"/>
    <n v="15"/>
    <b v="1"/>
    <s v="music/rock"/>
    <x v="1637"/>
    <d v="2009-12-31T23:39:00"/>
    <x v="8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x v="1638"/>
    <b v="0"/>
    <n v="27"/>
    <b v="1"/>
    <s v="music/rock"/>
    <x v="1638"/>
    <d v="2013-02-28T21:25:00"/>
    <x v="4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b v="0"/>
    <n v="19"/>
    <b v="1"/>
    <s v="music/rock"/>
    <x v="1639"/>
    <d v="2012-03-03T15:39:25"/>
    <x v="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b v="0"/>
    <n v="17"/>
    <b v="1"/>
    <s v="music/rock"/>
    <x v="1640"/>
    <d v="2010-08-03T01:59:00"/>
    <x v="7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41"/>
    <b v="0"/>
    <n v="26"/>
    <b v="1"/>
    <s v="music/pop"/>
    <x v="1641"/>
    <d v="2014-12-19T14:19:04"/>
    <x v="3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1642"/>
    <b v="0"/>
    <n v="28"/>
    <b v="1"/>
    <s v="music/pop"/>
    <x v="1642"/>
    <d v="2011-06-14T00:35:27"/>
    <x v="6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1643"/>
    <b v="0"/>
    <n v="37"/>
    <b v="1"/>
    <s v="music/pop"/>
    <x v="1643"/>
    <d v="2012-09-24T19:46:52"/>
    <x v="5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1644"/>
    <b v="0"/>
    <n v="128"/>
    <b v="1"/>
    <s v="music/pop"/>
    <x v="1644"/>
    <d v="2012-11-22T02:26:00"/>
    <x v="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b v="0"/>
    <n v="10"/>
    <b v="1"/>
    <s v="music/pop"/>
    <x v="1645"/>
    <d v="2013-09-18T14:49:00"/>
    <x v="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b v="0"/>
    <n v="83"/>
    <b v="1"/>
    <s v="music/pop"/>
    <x v="1646"/>
    <d v="2014-08-14T18:11:00"/>
    <x v="3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647"/>
    <b v="0"/>
    <n v="46"/>
    <b v="1"/>
    <s v="music/pop"/>
    <x v="1647"/>
    <d v="2012-06-09T09:49:37"/>
    <x v="5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648"/>
    <b v="0"/>
    <n v="90"/>
    <b v="1"/>
    <s v="music/pop"/>
    <x v="1648"/>
    <d v="2011-03-20T15:54:42"/>
    <x v="6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b v="0"/>
    <n v="81"/>
    <b v="1"/>
    <s v="music/pop"/>
    <x v="1649"/>
    <d v="2014-05-23T16:25:55"/>
    <x v="3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650"/>
    <b v="0"/>
    <n v="32"/>
    <b v="1"/>
    <s v="music/pop"/>
    <x v="1650"/>
    <d v="2013-10-09T10:27:17"/>
    <x v="4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b v="0"/>
    <n v="20"/>
    <b v="1"/>
    <s v="music/pop"/>
    <x v="1651"/>
    <d v="2011-04-26T06:59:00"/>
    <x v="6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b v="0"/>
    <n v="70"/>
    <b v="1"/>
    <s v="music/pop"/>
    <x v="1652"/>
    <d v="2013-11-24T12:49:53"/>
    <x v="4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1653"/>
    <b v="0"/>
    <n v="168"/>
    <b v="1"/>
    <s v="music/pop"/>
    <x v="1653"/>
    <d v="2011-04-24T20:01:36"/>
    <x v="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b v="0"/>
    <n v="34"/>
    <b v="1"/>
    <s v="music/pop"/>
    <x v="1654"/>
    <d v="2012-04-18T21:22:40"/>
    <x v="5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655"/>
    <b v="0"/>
    <n v="48"/>
    <b v="1"/>
    <s v="music/pop"/>
    <x v="1655"/>
    <d v="2012-04-05T18:00:20"/>
    <x v="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b v="0"/>
    <n v="48"/>
    <b v="1"/>
    <s v="music/pop"/>
    <x v="1656"/>
    <d v="2012-12-13T22:17:32"/>
    <x v="5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b v="0"/>
    <n v="221"/>
    <b v="1"/>
    <s v="music/pop"/>
    <x v="1657"/>
    <d v="2012-05-24T18:46:08"/>
    <x v="5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b v="0"/>
    <n v="107"/>
    <b v="1"/>
    <s v="music/pop"/>
    <x v="1658"/>
    <d v="2012-12-18T14:20:00"/>
    <x v="5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1659"/>
    <b v="0"/>
    <n v="45"/>
    <b v="1"/>
    <s v="music/pop"/>
    <x v="1659"/>
    <d v="2013-12-17T12:00:00"/>
    <x v="4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1660"/>
    <b v="0"/>
    <n v="36"/>
    <b v="1"/>
    <s v="music/pop"/>
    <x v="1660"/>
    <d v="2016-04-30T21:59:00"/>
    <x v="2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b v="0"/>
    <n v="101"/>
    <b v="1"/>
    <s v="music/pop"/>
    <x v="1661"/>
    <d v="2016-01-17T21:00:00"/>
    <x v="0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b v="0"/>
    <n v="62"/>
    <b v="1"/>
    <s v="music/pop"/>
    <x v="1662"/>
    <d v="2011-12-31T05:45:36"/>
    <x v="6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1663"/>
    <b v="0"/>
    <n v="32"/>
    <b v="1"/>
    <s v="music/pop"/>
    <x v="1663"/>
    <d v="2015-02-01T00:31:47"/>
    <x v="0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664"/>
    <b v="0"/>
    <n v="89"/>
    <b v="1"/>
    <s v="music/pop"/>
    <x v="1664"/>
    <d v="2012-03-16T03:59:00"/>
    <x v="5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b v="0"/>
    <n v="93"/>
    <b v="1"/>
    <s v="music/pop"/>
    <x v="1665"/>
    <d v="2011-02-22T03:00:00"/>
    <x v="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666"/>
    <b v="0"/>
    <n v="98"/>
    <b v="1"/>
    <s v="music/pop"/>
    <x v="1666"/>
    <d v="2013-03-28T05:04:33"/>
    <x v="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b v="0"/>
    <n v="82"/>
    <b v="1"/>
    <s v="music/pop"/>
    <x v="1667"/>
    <d v="2014-03-11T06:59:00"/>
    <x v="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b v="0"/>
    <n v="116"/>
    <b v="1"/>
    <s v="music/pop"/>
    <x v="1668"/>
    <d v="2011-11-28T04:35:39"/>
    <x v="6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69"/>
    <b v="0"/>
    <n v="52"/>
    <b v="1"/>
    <s v="music/pop"/>
    <x v="1669"/>
    <d v="2016-05-31T21:14:36"/>
    <x v="2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b v="0"/>
    <n v="23"/>
    <b v="1"/>
    <s v="music/pop"/>
    <x v="1670"/>
    <d v="2010-07-05T04:00:00"/>
    <x v="7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671"/>
    <b v="0"/>
    <n v="77"/>
    <b v="1"/>
    <s v="music/pop"/>
    <x v="1671"/>
    <d v="2016-08-01T13:03:34"/>
    <x v="2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672"/>
    <b v="0"/>
    <n v="49"/>
    <b v="1"/>
    <s v="music/pop"/>
    <x v="1672"/>
    <d v="2012-06-04T15:45:30"/>
    <x v="5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73"/>
    <b v="0"/>
    <n v="59"/>
    <b v="1"/>
    <s v="music/pop"/>
    <x v="1673"/>
    <d v="2015-03-06T21:04:52"/>
    <x v="0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b v="0"/>
    <n v="113"/>
    <b v="1"/>
    <s v="music/pop"/>
    <x v="1674"/>
    <d v="2016-08-18T06:59:00"/>
    <x v="2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1675"/>
    <b v="0"/>
    <n v="34"/>
    <b v="1"/>
    <s v="music/pop"/>
    <x v="1675"/>
    <d v="2011-10-16T22:03:00"/>
    <x v="6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676"/>
    <b v="0"/>
    <n v="42"/>
    <b v="1"/>
    <s v="music/pop"/>
    <x v="1676"/>
    <d v="2012-04-21T03:59:00"/>
    <x v="5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1677"/>
    <b v="0"/>
    <n v="42"/>
    <b v="1"/>
    <s v="music/pop"/>
    <x v="1677"/>
    <d v="2016-04-16T05:59:00"/>
    <x v="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678"/>
    <b v="0"/>
    <n v="49"/>
    <b v="1"/>
    <s v="music/pop"/>
    <x v="1678"/>
    <d v="2014-02-06T20:31:11"/>
    <x v="3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b v="0"/>
    <n v="56"/>
    <b v="1"/>
    <s v="music/pop"/>
    <x v="1679"/>
    <d v="2011-07-22T01:39:05"/>
    <x v="6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x v="1680"/>
    <b v="0"/>
    <n v="25"/>
    <b v="1"/>
    <s v="music/pop"/>
    <x v="1680"/>
    <d v="2014-07-12T18:11:07"/>
    <x v="3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b v="0"/>
    <n v="884"/>
    <b v="0"/>
    <s v="music/faith"/>
    <x v="1681"/>
    <d v="2017-03-29T02:00:00"/>
    <x v="1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1682"/>
    <b v="0"/>
    <n v="0"/>
    <b v="0"/>
    <s v="music/faith"/>
    <x v="1682"/>
    <d v="2017-04-14T04:07:40"/>
    <x v="1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1683"/>
    <b v="0"/>
    <n v="10"/>
    <b v="0"/>
    <s v="music/faith"/>
    <x v="1683"/>
    <d v="2017-04-07T18:45:38"/>
    <x v="1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1684"/>
    <b v="0"/>
    <n v="101"/>
    <b v="0"/>
    <s v="music/faith"/>
    <x v="1684"/>
    <d v="2017-03-17T18:34:01"/>
    <x v="1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1685"/>
    <b v="0"/>
    <n v="15"/>
    <b v="0"/>
    <s v="music/faith"/>
    <x v="1685"/>
    <d v="2017-03-24T05:00:23"/>
    <x v="1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b v="0"/>
    <n v="1"/>
    <b v="0"/>
    <s v="music/faith"/>
    <x v="1686"/>
    <d v="2017-04-27T19:15:19"/>
    <x v="1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b v="0"/>
    <n v="39"/>
    <b v="0"/>
    <s v="music/faith"/>
    <x v="1687"/>
    <d v="2017-04-10T20:15:00"/>
    <x v="1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688"/>
    <b v="0"/>
    <n v="7"/>
    <b v="0"/>
    <s v="music/faith"/>
    <x v="1688"/>
    <d v="2017-04-09T11:49:54"/>
    <x v="1"/>
    <x v="4"/>
    <s v="faith"/>
  </r>
  <r>
    <n v="1689"/>
    <s v="Fly Away"/>
    <s v="Praising the Living God in the second half of life."/>
    <n v="2400"/>
    <n v="2400"/>
    <x v="3"/>
    <s v="US"/>
    <s v="USD"/>
    <n v="1489700230"/>
    <x v="1689"/>
    <b v="0"/>
    <n v="14"/>
    <b v="0"/>
    <s v="music/faith"/>
    <x v="1689"/>
    <d v="2017-03-16T21:37:10"/>
    <x v="1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1690"/>
    <b v="0"/>
    <n v="11"/>
    <b v="0"/>
    <s v="music/faith"/>
    <x v="1690"/>
    <d v="2017-04-06T09:20:42"/>
    <x v="1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b v="0"/>
    <n v="38"/>
    <b v="0"/>
    <s v="music/faith"/>
    <x v="1691"/>
    <d v="2017-04-03T01:00:00"/>
    <x v="1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692"/>
    <b v="0"/>
    <n v="15"/>
    <b v="0"/>
    <s v="music/faith"/>
    <x v="1692"/>
    <d v="2017-03-26T23:59:00"/>
    <x v="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b v="0"/>
    <n v="8"/>
    <b v="0"/>
    <s v="music/faith"/>
    <x v="1693"/>
    <d v="2017-04-09T20:00:00"/>
    <x v="1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1694"/>
    <b v="0"/>
    <n v="1"/>
    <b v="0"/>
    <s v="music/faith"/>
    <x v="1694"/>
    <d v="2017-03-27T04:36:00"/>
    <x v="1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b v="0"/>
    <n v="23"/>
    <b v="0"/>
    <s v="music/faith"/>
    <x v="1695"/>
    <d v="2017-04-10T01:00:00"/>
    <x v="1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b v="0"/>
    <n v="0"/>
    <b v="0"/>
    <s v="music/faith"/>
    <x v="1696"/>
    <d v="2017-04-01T00:40:11"/>
    <x v="1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97"/>
    <b v="0"/>
    <n v="22"/>
    <b v="0"/>
    <s v="music/faith"/>
    <x v="1697"/>
    <d v="2017-04-09T23:47:28"/>
    <x v="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b v="0"/>
    <n v="0"/>
    <b v="0"/>
    <s v="music/faith"/>
    <x v="1698"/>
    <d v="2017-03-26T03:33:00"/>
    <x v="1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b v="0"/>
    <n v="4"/>
    <b v="0"/>
    <s v="music/faith"/>
    <x v="1699"/>
    <d v="2017-04-11T20:44:05"/>
    <x v="1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b v="0"/>
    <n v="79"/>
    <b v="0"/>
    <s v="music/faith"/>
    <x v="1700"/>
    <d v="2017-04-01T04:00:00"/>
    <x v="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b v="0"/>
    <n v="2"/>
    <b v="0"/>
    <s v="music/faith"/>
    <x v="1701"/>
    <d v="2015-01-15T15:56:45"/>
    <x v="3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x v="1702"/>
    <b v="0"/>
    <n v="1"/>
    <b v="0"/>
    <s v="music/faith"/>
    <x v="1702"/>
    <d v="2015-03-30T19:52:30"/>
    <x v="0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1703"/>
    <b v="0"/>
    <n v="2"/>
    <b v="0"/>
    <s v="music/faith"/>
    <x v="1703"/>
    <d v="2015-08-31T06:45:37"/>
    <x v="0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1704"/>
    <b v="0"/>
    <n v="11"/>
    <b v="0"/>
    <s v="music/faith"/>
    <x v="1704"/>
    <d v="2015-02-16T03:21:13"/>
    <x v="0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1705"/>
    <b v="0"/>
    <n v="0"/>
    <b v="0"/>
    <s v="music/faith"/>
    <x v="1705"/>
    <d v="2015-09-09T16:00:00"/>
    <x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b v="0"/>
    <n v="0"/>
    <b v="0"/>
    <s v="music/faith"/>
    <x v="1706"/>
    <d v="2015-08-23T07:21:12"/>
    <x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b v="0"/>
    <n v="9"/>
    <b v="0"/>
    <s v="music/faith"/>
    <x v="1707"/>
    <d v="2016-03-28T16:18:15"/>
    <x v="2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b v="0"/>
    <n v="0"/>
    <b v="0"/>
    <s v="music/faith"/>
    <x v="1708"/>
    <d v="2016-05-01T20:48:26"/>
    <x v="2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1709"/>
    <b v="0"/>
    <n v="4"/>
    <b v="0"/>
    <s v="music/faith"/>
    <x v="1709"/>
    <d v="2014-08-31T19:39:00"/>
    <x v="3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1710"/>
    <b v="0"/>
    <n v="1"/>
    <b v="0"/>
    <s v="music/faith"/>
    <x v="1710"/>
    <d v="2016-01-18T13:00:00"/>
    <x v="0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b v="0"/>
    <n v="2"/>
    <b v="0"/>
    <s v="music/faith"/>
    <x v="1711"/>
    <d v="2014-09-01T15:30:34"/>
    <x v="3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1712"/>
    <b v="0"/>
    <n v="0"/>
    <b v="0"/>
    <s v="music/faith"/>
    <x v="1712"/>
    <d v="2015-06-30T21:55:53"/>
    <x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b v="0"/>
    <n v="1"/>
    <b v="0"/>
    <s v="music/faith"/>
    <x v="1713"/>
    <d v="2014-10-05T19:13:32"/>
    <x v="3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b v="0"/>
    <n v="17"/>
    <b v="0"/>
    <s v="music/faith"/>
    <x v="1714"/>
    <d v="2015-05-01T22:02:41"/>
    <x v="0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1715"/>
    <b v="0"/>
    <n v="2"/>
    <b v="0"/>
    <s v="music/faith"/>
    <x v="1715"/>
    <d v="2015-03-31T03:22:00"/>
    <x v="0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b v="0"/>
    <n v="3"/>
    <b v="0"/>
    <s v="music/faith"/>
    <x v="1716"/>
    <d v="2016-12-09T14:51:39"/>
    <x v="2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1717"/>
    <b v="0"/>
    <n v="41"/>
    <b v="0"/>
    <s v="music/faith"/>
    <x v="1717"/>
    <d v="2016-04-21T04:00:00"/>
    <x v="2"/>
    <x v="4"/>
    <s v="faith"/>
  </r>
  <r>
    <n v="1718"/>
    <s v="The Prodigal Son"/>
    <s v="A melody for the galaxy."/>
    <n v="35000"/>
    <n v="75"/>
    <x v="2"/>
    <s v="US"/>
    <s v="USD"/>
    <n v="1463201940"/>
    <x v="1718"/>
    <b v="0"/>
    <n v="2"/>
    <b v="0"/>
    <s v="music/faith"/>
    <x v="1718"/>
    <d v="2016-05-14T04:59:00"/>
    <x v="2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1719"/>
    <b v="0"/>
    <n v="3"/>
    <b v="0"/>
    <s v="music/faith"/>
    <x v="1719"/>
    <d v="2014-09-17T12:49:51"/>
    <x v="3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1720"/>
    <b v="0"/>
    <n v="8"/>
    <b v="0"/>
    <s v="music/faith"/>
    <x v="1720"/>
    <d v="2014-11-09T19:47:51"/>
    <x v="3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1721"/>
    <b v="0"/>
    <n v="0"/>
    <b v="0"/>
    <s v="music/faith"/>
    <x v="1721"/>
    <d v="2015-12-11T11:04:23"/>
    <x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1722"/>
    <b v="0"/>
    <n v="1"/>
    <b v="0"/>
    <s v="music/faith"/>
    <x v="1722"/>
    <d v="2016-04-03T00:10:00"/>
    <x v="2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b v="0"/>
    <n v="3"/>
    <b v="0"/>
    <s v="music/faith"/>
    <x v="1723"/>
    <d v="2015-07-01T06:00:00"/>
    <x v="0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1724"/>
    <b v="0"/>
    <n v="4"/>
    <b v="0"/>
    <s v="music/faith"/>
    <x v="1724"/>
    <d v="2014-10-30T22:22:42"/>
    <x v="3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b v="0"/>
    <n v="9"/>
    <b v="0"/>
    <s v="music/faith"/>
    <x v="1725"/>
    <d v="2014-08-24T23:14:09"/>
    <x v="3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26"/>
    <b v="0"/>
    <n v="16"/>
    <b v="0"/>
    <s v="music/faith"/>
    <x v="1726"/>
    <d v="2014-06-27T22:04:24"/>
    <x v="3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1727"/>
    <b v="0"/>
    <n v="1"/>
    <b v="0"/>
    <s v="music/faith"/>
    <x v="1727"/>
    <d v="2015-04-05T11:00:00"/>
    <x v="0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1728"/>
    <b v="0"/>
    <n v="7"/>
    <b v="0"/>
    <s v="music/faith"/>
    <x v="1728"/>
    <d v="2015-10-21T15:01:14"/>
    <x v="0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1729"/>
    <b v="0"/>
    <n v="0"/>
    <b v="0"/>
    <s v="music/faith"/>
    <x v="1729"/>
    <d v="2016-06-10T01:15:06"/>
    <x v="2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1730"/>
    <b v="0"/>
    <n v="0"/>
    <b v="0"/>
    <s v="music/faith"/>
    <x v="1730"/>
    <d v="2015-10-25T02:06:23"/>
    <x v="0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x v="1731"/>
    <b v="0"/>
    <n v="0"/>
    <b v="0"/>
    <s v="music/faith"/>
    <x v="1731"/>
    <d v="2015-06-11T15:00:00"/>
    <x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b v="0"/>
    <n v="0"/>
    <b v="0"/>
    <s v="music/faith"/>
    <x v="1732"/>
    <d v="2016-01-16T05:00:00"/>
    <x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1733"/>
    <b v="0"/>
    <n v="0"/>
    <b v="0"/>
    <s v="music/faith"/>
    <x v="1733"/>
    <d v="2016-09-13T21:30:00"/>
    <x v="2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1734"/>
    <b v="0"/>
    <n v="1"/>
    <b v="0"/>
    <s v="music/faith"/>
    <x v="1734"/>
    <d v="2015-05-08T00:52:36"/>
    <x v="0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1735"/>
    <b v="0"/>
    <n v="2"/>
    <b v="0"/>
    <s v="music/faith"/>
    <x v="1735"/>
    <d v="2016-08-07T19:32:25"/>
    <x v="2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1736"/>
    <b v="0"/>
    <n v="1"/>
    <b v="0"/>
    <s v="music/faith"/>
    <x v="1736"/>
    <d v="2015-11-08T21:40:33"/>
    <x v="0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b v="0"/>
    <n v="15"/>
    <b v="0"/>
    <s v="music/faith"/>
    <x v="1737"/>
    <d v="2015-07-20T22:46:32"/>
    <x v="0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1738"/>
    <b v="0"/>
    <n v="1"/>
    <b v="0"/>
    <s v="music/faith"/>
    <x v="1738"/>
    <d v="2014-10-02T20:59:02"/>
    <x v="3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1739"/>
    <b v="0"/>
    <n v="1"/>
    <b v="0"/>
    <s v="music/faith"/>
    <x v="1739"/>
    <d v="2016-05-04T19:58:52"/>
    <x v="2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1740"/>
    <b v="0"/>
    <n v="0"/>
    <b v="0"/>
    <s v="music/faith"/>
    <x v="1740"/>
    <d v="2015-07-16T19:37:02"/>
    <x v="0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x v="1741"/>
    <b v="0"/>
    <n v="52"/>
    <b v="1"/>
    <s v="photography/photobooks"/>
    <x v="1741"/>
    <d v="2015-06-10T15:04:31"/>
    <x v="0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b v="0"/>
    <n v="34"/>
    <b v="1"/>
    <s v="photography/photobooks"/>
    <x v="1742"/>
    <d v="2017-01-07T21:00:00"/>
    <x v="2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743"/>
    <b v="0"/>
    <n v="67"/>
    <b v="1"/>
    <s v="photography/photobooks"/>
    <x v="1743"/>
    <d v="2016-08-27T03:59:00"/>
    <x v="2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b v="0"/>
    <n v="70"/>
    <b v="1"/>
    <s v="photography/photobooks"/>
    <x v="1744"/>
    <d v="2015-03-08T13:31:17"/>
    <x v="0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1745"/>
    <b v="0"/>
    <n v="89"/>
    <b v="1"/>
    <s v="photography/photobooks"/>
    <x v="1745"/>
    <d v="2016-12-22T02:00:00"/>
    <x v="2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b v="0"/>
    <n v="107"/>
    <b v="1"/>
    <s v="photography/photobooks"/>
    <x v="1746"/>
    <d v="2016-11-24T02:00:00"/>
    <x v="2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1747"/>
    <b v="0"/>
    <n v="159"/>
    <b v="1"/>
    <s v="photography/photobooks"/>
    <x v="1747"/>
    <d v="2015-11-13T15:00:00"/>
    <x v="0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748"/>
    <b v="0"/>
    <n v="181"/>
    <b v="1"/>
    <s v="photography/photobooks"/>
    <x v="1748"/>
    <d v="2015-09-02T22:49:03"/>
    <x v="0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1749"/>
    <b v="0"/>
    <n v="131"/>
    <b v="1"/>
    <s v="photography/photobooks"/>
    <x v="1749"/>
    <d v="2017-03-01T19:00:00"/>
    <x v="1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b v="0"/>
    <n v="125"/>
    <b v="1"/>
    <s v="photography/photobooks"/>
    <x v="1750"/>
    <d v="2016-04-19T20:05:04"/>
    <x v="2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1751"/>
    <b v="0"/>
    <n v="61"/>
    <b v="1"/>
    <s v="photography/photobooks"/>
    <x v="1751"/>
    <d v="2015-03-19T17:45:23"/>
    <x v="0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752"/>
    <b v="0"/>
    <n v="90"/>
    <b v="1"/>
    <s v="photography/photobooks"/>
    <x v="1752"/>
    <d v="2016-10-14T06:04:42"/>
    <x v="2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b v="0"/>
    <n v="35"/>
    <b v="1"/>
    <s v="photography/photobooks"/>
    <x v="1753"/>
    <d v="2016-03-21T16:59:28"/>
    <x v="2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1754"/>
    <b v="0"/>
    <n v="90"/>
    <b v="1"/>
    <s v="photography/photobooks"/>
    <x v="1754"/>
    <d v="2015-04-03T20:02:33"/>
    <x v="0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1755"/>
    <b v="0"/>
    <n v="4"/>
    <b v="1"/>
    <s v="photography/photobooks"/>
    <x v="1755"/>
    <d v="2015-10-05T18:56:01"/>
    <x v="0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756"/>
    <b v="0"/>
    <n v="120"/>
    <b v="1"/>
    <s v="photography/photobooks"/>
    <x v="1756"/>
    <d v="2016-08-29T04:01:09"/>
    <x v="2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757"/>
    <b v="0"/>
    <n v="14"/>
    <b v="1"/>
    <s v="photography/photobooks"/>
    <x v="1757"/>
    <d v="2017-01-28T19:29:00"/>
    <x v="2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b v="0"/>
    <n v="27"/>
    <b v="1"/>
    <s v="photography/photobooks"/>
    <x v="1758"/>
    <d v="2016-07-14T22:56:32"/>
    <x v="2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x v="1759"/>
    <b v="0"/>
    <n v="49"/>
    <b v="1"/>
    <s v="photography/photobooks"/>
    <x v="1759"/>
    <d v="2015-03-25T18:53:49"/>
    <x v="0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b v="0"/>
    <n v="102"/>
    <b v="1"/>
    <s v="photography/photobooks"/>
    <x v="1760"/>
    <d v="2016-02-25T16:08:33"/>
    <x v="2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x v="1761"/>
    <b v="0"/>
    <n v="3"/>
    <b v="1"/>
    <s v="photography/photobooks"/>
    <x v="1761"/>
    <d v="2015-09-12T13:37:40"/>
    <x v="0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x v="1762"/>
    <b v="0"/>
    <n v="25"/>
    <b v="1"/>
    <s v="photography/photobooks"/>
    <x v="1762"/>
    <d v="2016-03-11T23:34:05"/>
    <x v="2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b v="0"/>
    <n v="118"/>
    <b v="1"/>
    <s v="photography/photobooks"/>
    <x v="1763"/>
    <d v="2016-10-23T20:50:40"/>
    <x v="2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b v="1"/>
    <n v="39"/>
    <b v="0"/>
    <s v="photography/photobooks"/>
    <x v="1764"/>
    <d v="2014-08-03T11:39:39"/>
    <x v="3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b v="1"/>
    <n v="103"/>
    <b v="0"/>
    <s v="photography/photobooks"/>
    <x v="1765"/>
    <d v="2014-08-13T23:31:52"/>
    <x v="3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1766"/>
    <b v="1"/>
    <n v="0"/>
    <b v="0"/>
    <s v="photography/photobooks"/>
    <x v="1766"/>
    <d v="2014-08-25T20:38:08"/>
    <x v="3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7"/>
    <b v="1"/>
    <n v="39"/>
    <b v="0"/>
    <s v="photography/photobooks"/>
    <x v="1767"/>
    <d v="2014-08-03T15:48:04"/>
    <x v="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1768"/>
    <b v="1"/>
    <n v="15"/>
    <b v="0"/>
    <s v="photography/photobooks"/>
    <x v="1768"/>
    <d v="2014-09-27T13:27:24"/>
    <x v="3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1769"/>
    <b v="1"/>
    <n v="22"/>
    <b v="0"/>
    <s v="photography/photobooks"/>
    <x v="1769"/>
    <d v="2015-01-13T19:39:19"/>
    <x v="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b v="1"/>
    <n v="92"/>
    <b v="0"/>
    <s v="photography/photobooks"/>
    <x v="1770"/>
    <d v="2014-10-14T18:43:14"/>
    <x v="3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b v="1"/>
    <n v="25"/>
    <b v="0"/>
    <s v="photography/photobooks"/>
    <x v="1771"/>
    <d v="2014-10-23T23:30:40"/>
    <x v="3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1772"/>
    <b v="1"/>
    <n v="19"/>
    <b v="0"/>
    <s v="photography/photobooks"/>
    <x v="1772"/>
    <d v="2014-07-06T17:13:56"/>
    <x v="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b v="1"/>
    <n v="19"/>
    <b v="0"/>
    <s v="photography/photobooks"/>
    <x v="1773"/>
    <d v="2015-01-19T18:14:58"/>
    <x v="3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b v="1"/>
    <n v="13"/>
    <b v="0"/>
    <s v="photography/photobooks"/>
    <x v="1774"/>
    <d v="2014-11-29T14:59:00"/>
    <x v="3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1775"/>
    <b v="1"/>
    <n v="124"/>
    <b v="0"/>
    <s v="photography/photobooks"/>
    <x v="1775"/>
    <d v="2014-10-24T23:26:00"/>
    <x v="3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1776"/>
    <b v="1"/>
    <n v="4"/>
    <b v="0"/>
    <s v="photography/photobooks"/>
    <x v="1776"/>
    <d v="2014-10-29T22:57:51"/>
    <x v="3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b v="1"/>
    <n v="10"/>
    <b v="0"/>
    <s v="photography/photobooks"/>
    <x v="1777"/>
    <d v="2015-02-20T08:34:13"/>
    <x v="0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1778"/>
    <b v="1"/>
    <n v="15"/>
    <b v="0"/>
    <s v="photography/photobooks"/>
    <x v="1778"/>
    <d v="2015-03-27T19:43:15"/>
    <x v="0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b v="1"/>
    <n v="38"/>
    <b v="0"/>
    <s v="photography/photobooks"/>
    <x v="1779"/>
    <d v="2016-09-02T16:36:20"/>
    <x v="2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1780"/>
    <b v="1"/>
    <n v="152"/>
    <b v="0"/>
    <s v="photography/photobooks"/>
    <x v="1780"/>
    <d v="2016-07-02T14:25:10"/>
    <x v="2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b v="1"/>
    <n v="24"/>
    <b v="0"/>
    <s v="photography/photobooks"/>
    <x v="1781"/>
    <d v="2016-09-15T14:49:05"/>
    <x v="2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b v="1"/>
    <n v="76"/>
    <b v="0"/>
    <s v="photography/photobooks"/>
    <x v="1782"/>
    <d v="2016-02-21T13:48:09"/>
    <x v="2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b v="1"/>
    <n v="185"/>
    <b v="0"/>
    <s v="photography/photobooks"/>
    <x v="1783"/>
    <d v="2015-05-21T22:47:58"/>
    <x v="0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b v="1"/>
    <n v="33"/>
    <b v="0"/>
    <s v="photography/photobooks"/>
    <x v="1784"/>
    <d v="2015-01-31T03:25:00"/>
    <x v="3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785"/>
    <b v="1"/>
    <n v="108"/>
    <b v="0"/>
    <s v="photography/photobooks"/>
    <x v="1785"/>
    <d v="2014-10-16T00:00:00"/>
    <x v="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b v="1"/>
    <n v="29"/>
    <b v="0"/>
    <s v="photography/photobooks"/>
    <x v="1786"/>
    <d v="2014-12-15T13:12:57"/>
    <x v="3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1787"/>
    <b v="1"/>
    <n v="24"/>
    <b v="0"/>
    <s v="photography/photobooks"/>
    <x v="1787"/>
    <d v="2015-04-04T14:43:57"/>
    <x v="0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1788"/>
    <b v="1"/>
    <n v="4"/>
    <b v="0"/>
    <s v="photography/photobooks"/>
    <x v="1788"/>
    <d v="2014-10-31T22:45:42"/>
    <x v="3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1789"/>
    <b v="1"/>
    <n v="4"/>
    <b v="0"/>
    <s v="photography/photobooks"/>
    <x v="1789"/>
    <d v="2015-01-12T06:00:03"/>
    <x v="3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1790"/>
    <b v="1"/>
    <n v="15"/>
    <b v="0"/>
    <s v="photography/photobooks"/>
    <x v="1790"/>
    <d v="2015-02-05T16:11:18"/>
    <x v="0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1791"/>
    <b v="1"/>
    <n v="4"/>
    <b v="0"/>
    <s v="photography/photobooks"/>
    <x v="1791"/>
    <d v="2015-01-29T17:46:05"/>
    <x v="3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1792"/>
    <b v="1"/>
    <n v="139"/>
    <b v="0"/>
    <s v="photography/photobooks"/>
    <x v="1792"/>
    <d v="2015-08-10T06:59:00"/>
    <x v="0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1793"/>
    <b v="1"/>
    <n v="2"/>
    <b v="0"/>
    <s v="photography/photobooks"/>
    <x v="1793"/>
    <d v="2014-11-27T22:24:00"/>
    <x v="3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b v="1"/>
    <n v="18"/>
    <b v="0"/>
    <s v="photography/photobooks"/>
    <x v="1794"/>
    <d v="2015-02-11T13:13:42"/>
    <x v="0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1795"/>
    <b v="1"/>
    <n v="81"/>
    <b v="0"/>
    <s v="photography/photobooks"/>
    <x v="1795"/>
    <d v="2016-10-14T16:00:00"/>
    <x v="2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b v="1"/>
    <n v="86"/>
    <b v="0"/>
    <s v="photography/photobooks"/>
    <x v="1796"/>
    <d v="2016-07-24T10:32:46"/>
    <x v="2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1797"/>
    <b v="1"/>
    <n v="140"/>
    <b v="0"/>
    <s v="photography/photobooks"/>
    <x v="1797"/>
    <d v="2016-12-15T13:39:49"/>
    <x v="2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8"/>
    <b v="1"/>
    <n v="37"/>
    <b v="0"/>
    <s v="photography/photobooks"/>
    <x v="1798"/>
    <d v="2016-02-04T07:50:33"/>
    <x v="0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x v="1799"/>
    <b v="1"/>
    <n v="6"/>
    <b v="0"/>
    <s v="photography/photobooks"/>
    <x v="1799"/>
    <d v="2014-11-11T21:13:28"/>
    <x v="3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b v="1"/>
    <n v="113"/>
    <b v="0"/>
    <s v="photography/photobooks"/>
    <x v="1800"/>
    <d v="2016-10-10T14:32:50"/>
    <x v="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b v="1"/>
    <n v="37"/>
    <b v="0"/>
    <s v="photography/photobooks"/>
    <x v="1801"/>
    <d v="2015-12-15T12:10:00"/>
    <x v="0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1802"/>
    <b v="1"/>
    <n v="18"/>
    <b v="0"/>
    <s v="photography/photobooks"/>
    <x v="1802"/>
    <d v="2015-06-27T21:59:00"/>
    <x v="0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803"/>
    <b v="1"/>
    <n v="75"/>
    <b v="0"/>
    <s v="photography/photobooks"/>
    <x v="1803"/>
    <d v="2015-02-14T01:43:02"/>
    <x v="0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804"/>
    <b v="1"/>
    <n v="52"/>
    <b v="0"/>
    <s v="photography/photobooks"/>
    <x v="1804"/>
    <d v="2015-11-14T17:16:44"/>
    <x v="0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b v="1"/>
    <n v="122"/>
    <b v="0"/>
    <s v="photography/photobooks"/>
    <x v="1805"/>
    <d v="2015-10-02T18:00:00"/>
    <x v="0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1806"/>
    <b v="1"/>
    <n v="8"/>
    <b v="0"/>
    <s v="photography/photobooks"/>
    <x v="1806"/>
    <d v="2014-09-30T15:19:09"/>
    <x v="3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x v="1807"/>
    <b v="1"/>
    <n v="8"/>
    <b v="0"/>
    <s v="photography/photobooks"/>
    <x v="1807"/>
    <d v="2014-09-28T01:38:33"/>
    <x v="3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b v="1"/>
    <n v="96"/>
    <b v="0"/>
    <s v="photography/photobooks"/>
    <x v="1808"/>
    <d v="2017-02-11T16:20:30"/>
    <x v="1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1809"/>
    <b v="1"/>
    <n v="9"/>
    <b v="0"/>
    <s v="photography/photobooks"/>
    <x v="1809"/>
    <d v="2015-03-01T21:47:19"/>
    <x v="0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1810"/>
    <b v="0"/>
    <n v="2"/>
    <b v="0"/>
    <s v="photography/photobooks"/>
    <x v="1810"/>
    <d v="2014-08-21T21:50:26"/>
    <x v="3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1811"/>
    <b v="0"/>
    <n v="26"/>
    <b v="0"/>
    <s v="photography/photobooks"/>
    <x v="1811"/>
    <d v="2014-10-24T04:00:00"/>
    <x v="3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1812"/>
    <b v="0"/>
    <n v="23"/>
    <b v="0"/>
    <s v="photography/photobooks"/>
    <x v="1812"/>
    <d v="2016-07-03T07:38:56"/>
    <x v="2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1813"/>
    <b v="0"/>
    <n v="0"/>
    <b v="0"/>
    <s v="photography/photobooks"/>
    <x v="1813"/>
    <d v="2014-08-08T21:20:12"/>
    <x v="3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814"/>
    <b v="0"/>
    <n v="140"/>
    <b v="0"/>
    <s v="photography/photobooks"/>
    <x v="1814"/>
    <d v="2015-02-28T07:32:16"/>
    <x v="0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1815"/>
    <b v="0"/>
    <n v="0"/>
    <b v="0"/>
    <s v="photography/photobooks"/>
    <x v="1815"/>
    <d v="2015-07-01T21:45:37"/>
    <x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1816"/>
    <b v="0"/>
    <n v="6"/>
    <b v="0"/>
    <s v="photography/photobooks"/>
    <x v="1816"/>
    <d v="2016-07-25T19:00:00"/>
    <x v="2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1817"/>
    <b v="0"/>
    <n v="100"/>
    <b v="0"/>
    <s v="photography/photobooks"/>
    <x v="1817"/>
    <d v="2017-01-30T06:59:00"/>
    <x v="2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1818"/>
    <b v="0"/>
    <n v="0"/>
    <b v="0"/>
    <s v="photography/photobooks"/>
    <x v="1818"/>
    <d v="2015-04-03T04:37:30"/>
    <x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b v="0"/>
    <n v="4"/>
    <b v="0"/>
    <s v="photography/photobooks"/>
    <x v="1819"/>
    <d v="2014-07-30T18:03:16"/>
    <x v="3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b v="0"/>
    <n v="8"/>
    <b v="0"/>
    <s v="photography/photobooks"/>
    <x v="1820"/>
    <d v="2015-04-01T01:01:30"/>
    <x v="0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821"/>
    <b v="0"/>
    <n v="57"/>
    <b v="1"/>
    <s v="music/rock"/>
    <x v="1821"/>
    <d v="2012-03-03T07:39:27"/>
    <x v="5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1822"/>
    <b v="0"/>
    <n v="11"/>
    <b v="1"/>
    <s v="music/rock"/>
    <x v="1822"/>
    <d v="2014-01-31T19:01:00"/>
    <x v="4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1823"/>
    <b v="0"/>
    <n v="33"/>
    <b v="1"/>
    <s v="music/rock"/>
    <x v="1823"/>
    <d v="2012-10-24T16:26:16"/>
    <x v="5"/>
    <x v="4"/>
    <s v="rock"/>
  </r>
  <r>
    <n v="1824"/>
    <s v="Tin Man's Broken Wisdom Fund"/>
    <s v="cd fund raiser"/>
    <n v="3000"/>
    <n v="3002"/>
    <x v="0"/>
    <s v="US"/>
    <s v="USD"/>
    <n v="1389146880"/>
    <x v="1824"/>
    <b v="0"/>
    <n v="40"/>
    <b v="1"/>
    <s v="music/rock"/>
    <x v="1824"/>
    <d v="2014-01-08T02:08:00"/>
    <x v="4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b v="0"/>
    <n v="50"/>
    <b v="1"/>
    <s v="music/rock"/>
    <x v="1825"/>
    <d v="2013-07-11T20:01:43"/>
    <x v="4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x v="1826"/>
    <b v="0"/>
    <n v="38"/>
    <b v="1"/>
    <s v="music/rock"/>
    <x v="1826"/>
    <d v="2014-02-17T22:10:17"/>
    <x v="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b v="0"/>
    <n v="96"/>
    <b v="1"/>
    <s v="music/rock"/>
    <x v="1827"/>
    <d v="2011-03-03T07:49:21"/>
    <x v="6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b v="0"/>
    <n v="48"/>
    <b v="1"/>
    <s v="music/rock"/>
    <x v="1828"/>
    <d v="2014-05-09T22:00:00"/>
    <x v="3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829"/>
    <b v="0"/>
    <n v="33"/>
    <b v="1"/>
    <s v="music/rock"/>
    <x v="1829"/>
    <d v="2011-01-21T22:00:00"/>
    <x v="7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1830"/>
    <b v="0"/>
    <n v="226"/>
    <b v="1"/>
    <s v="music/rock"/>
    <x v="1830"/>
    <d v="2014-02-24T16:25:07"/>
    <x v="3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1831"/>
    <b v="0"/>
    <n v="14"/>
    <b v="1"/>
    <s v="music/rock"/>
    <x v="1831"/>
    <d v="2012-05-12T23:54:23"/>
    <x v="5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1832"/>
    <b v="0"/>
    <n v="20"/>
    <b v="1"/>
    <s v="music/rock"/>
    <x v="1832"/>
    <d v="2011-03-04T12:57:07"/>
    <x v="6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1833"/>
    <b v="0"/>
    <n v="25"/>
    <b v="1"/>
    <s v="music/rock"/>
    <x v="1833"/>
    <d v="2013-03-02T07:59:00"/>
    <x v="4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x v="1834"/>
    <b v="0"/>
    <n v="90"/>
    <b v="1"/>
    <s v="music/rock"/>
    <x v="1834"/>
    <d v="2015-01-24T23:08:15"/>
    <x v="3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1835"/>
    <b v="0"/>
    <n v="11"/>
    <b v="1"/>
    <s v="music/rock"/>
    <x v="1835"/>
    <d v="2016-03-31T15:51:11"/>
    <x v="2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x v="1836"/>
    <b v="0"/>
    <n v="55"/>
    <b v="1"/>
    <s v="music/rock"/>
    <x v="1836"/>
    <d v="2013-02-17T19:25:29"/>
    <x v="4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b v="0"/>
    <n v="30"/>
    <b v="1"/>
    <s v="music/rock"/>
    <x v="1837"/>
    <d v="2012-03-18T00:08:55"/>
    <x v="5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b v="0"/>
    <n v="28"/>
    <b v="1"/>
    <s v="music/rock"/>
    <x v="1838"/>
    <d v="2011-10-01T03:00:00"/>
    <x v="6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39"/>
    <b v="0"/>
    <n v="45"/>
    <b v="1"/>
    <s v="music/rock"/>
    <x v="1839"/>
    <d v="2016-10-01T17:19:42"/>
    <x v="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1840"/>
    <b v="0"/>
    <n v="13"/>
    <b v="1"/>
    <s v="music/rock"/>
    <x v="1840"/>
    <d v="2013-05-07T04:59:00"/>
    <x v="4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41"/>
    <b v="0"/>
    <n v="40"/>
    <b v="1"/>
    <s v="music/rock"/>
    <x v="1841"/>
    <d v="2014-05-20T04:59:00"/>
    <x v="3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842"/>
    <b v="0"/>
    <n v="21"/>
    <b v="1"/>
    <s v="music/rock"/>
    <x v="1842"/>
    <d v="2015-03-02T05:59:00"/>
    <x v="0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b v="0"/>
    <n v="134"/>
    <b v="1"/>
    <s v="music/rock"/>
    <x v="1843"/>
    <d v="2011-02-20T23:52:34"/>
    <x v="6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b v="0"/>
    <n v="20"/>
    <b v="1"/>
    <s v="music/rock"/>
    <x v="1844"/>
    <d v="2011-06-11T03:00:00"/>
    <x v="6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b v="0"/>
    <n v="19"/>
    <b v="1"/>
    <s v="music/rock"/>
    <x v="1845"/>
    <d v="2016-06-17T04:55:00"/>
    <x v="2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b v="0"/>
    <n v="209"/>
    <b v="1"/>
    <s v="music/rock"/>
    <x v="1846"/>
    <d v="2012-12-15T15:36:17"/>
    <x v="5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b v="0"/>
    <n v="38"/>
    <b v="1"/>
    <s v="music/rock"/>
    <x v="1847"/>
    <d v="2015-04-21T05:40:32"/>
    <x v="0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b v="0"/>
    <n v="24"/>
    <b v="1"/>
    <s v="music/rock"/>
    <x v="1848"/>
    <d v="2011-07-31T06:59:00"/>
    <x v="6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1849"/>
    <b v="0"/>
    <n v="8"/>
    <b v="1"/>
    <s v="music/rock"/>
    <x v="1849"/>
    <d v="2012-10-17T20:17:39"/>
    <x v="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b v="0"/>
    <n v="179"/>
    <b v="1"/>
    <s v="music/rock"/>
    <x v="1850"/>
    <d v="2014-07-10T23:01:40"/>
    <x v="3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b v="0"/>
    <n v="26"/>
    <b v="1"/>
    <s v="music/rock"/>
    <x v="1851"/>
    <d v="2014-07-28T01:00:00"/>
    <x v="3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b v="0"/>
    <n v="131"/>
    <b v="1"/>
    <s v="music/rock"/>
    <x v="1852"/>
    <d v="2015-04-25T00:00:00"/>
    <x v="0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1853"/>
    <b v="0"/>
    <n v="14"/>
    <b v="1"/>
    <s v="music/rock"/>
    <x v="1853"/>
    <d v="2012-11-14T02:26:57"/>
    <x v="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b v="0"/>
    <n v="174"/>
    <b v="1"/>
    <s v="music/rock"/>
    <x v="1854"/>
    <d v="2013-05-24T00:30:37"/>
    <x v="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1855"/>
    <b v="0"/>
    <n v="191"/>
    <b v="1"/>
    <s v="music/rock"/>
    <x v="1855"/>
    <d v="2014-01-06T12:55:40"/>
    <x v="4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b v="0"/>
    <n v="38"/>
    <b v="1"/>
    <s v="music/rock"/>
    <x v="1856"/>
    <d v="2014-07-18T20:31:12"/>
    <x v="3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857"/>
    <b v="0"/>
    <n v="22"/>
    <b v="1"/>
    <s v="music/rock"/>
    <x v="1857"/>
    <d v="2014-09-12T18:26:53"/>
    <x v="3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b v="0"/>
    <n v="149"/>
    <b v="1"/>
    <s v="music/rock"/>
    <x v="1858"/>
    <d v="2011-12-16T05:48:41"/>
    <x v="6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x v="1859"/>
    <b v="0"/>
    <n v="56"/>
    <b v="1"/>
    <s v="music/rock"/>
    <x v="1859"/>
    <d v="2011-09-22T18:28:49"/>
    <x v="6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1860"/>
    <b v="0"/>
    <n v="19"/>
    <b v="1"/>
    <s v="music/rock"/>
    <x v="1860"/>
    <d v="2014-02-06T17:01:24"/>
    <x v="3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b v="0"/>
    <n v="0"/>
    <b v="0"/>
    <s v="games/mobile games"/>
    <x v="1861"/>
    <d v="2015-01-26T07:12:21"/>
    <x v="3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1862"/>
    <b v="0"/>
    <n v="16"/>
    <b v="0"/>
    <s v="games/mobile games"/>
    <x v="1862"/>
    <d v="2017-03-08T07:30:00"/>
    <x v="1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1863"/>
    <b v="0"/>
    <n v="2"/>
    <b v="0"/>
    <s v="games/mobile games"/>
    <x v="1863"/>
    <d v="2014-06-12T19:08:05"/>
    <x v="3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b v="0"/>
    <n v="48"/>
    <b v="0"/>
    <s v="games/mobile games"/>
    <x v="1864"/>
    <d v="2014-05-04T17:11:40"/>
    <x v="3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b v="0"/>
    <n v="2"/>
    <b v="0"/>
    <s v="games/mobile games"/>
    <x v="1865"/>
    <d v="2016-11-06T09:49:07"/>
    <x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b v="0"/>
    <n v="2"/>
    <b v="0"/>
    <s v="games/mobile games"/>
    <x v="1866"/>
    <d v="2017-03-01T04:00:00"/>
    <x v="1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b v="0"/>
    <n v="1"/>
    <b v="0"/>
    <s v="games/mobile games"/>
    <x v="1867"/>
    <d v="2016-11-05T22:11:52"/>
    <x v="2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1868"/>
    <b v="0"/>
    <n v="17"/>
    <b v="0"/>
    <s v="games/mobile games"/>
    <x v="1868"/>
    <d v="2015-12-15T07:59:00"/>
    <x v="0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b v="0"/>
    <n v="0"/>
    <b v="0"/>
    <s v="games/mobile games"/>
    <x v="1869"/>
    <d v="2017-01-04T00:04:09"/>
    <x v="2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1870"/>
    <b v="0"/>
    <n v="11"/>
    <b v="0"/>
    <s v="games/mobile games"/>
    <x v="1870"/>
    <d v="2016-01-31T04:17:00"/>
    <x v="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b v="0"/>
    <n v="95"/>
    <b v="0"/>
    <s v="games/mobile games"/>
    <x v="1871"/>
    <d v="2014-11-20T19:48:21"/>
    <x v="3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b v="0"/>
    <n v="13"/>
    <b v="0"/>
    <s v="games/mobile games"/>
    <x v="1872"/>
    <d v="2015-06-30T03:06:42"/>
    <x v="0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1873"/>
    <b v="0"/>
    <n v="2"/>
    <b v="0"/>
    <s v="games/mobile games"/>
    <x v="1873"/>
    <d v="2015-07-08T16:45:00"/>
    <x v="0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b v="0"/>
    <n v="2"/>
    <b v="0"/>
    <s v="games/mobile games"/>
    <x v="1874"/>
    <d v="2016-06-28T23:15:33"/>
    <x v="2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1875"/>
    <b v="0"/>
    <n v="3"/>
    <b v="0"/>
    <s v="games/mobile games"/>
    <x v="1875"/>
    <d v="2016-08-06T21:35:08"/>
    <x v="2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1876"/>
    <b v="0"/>
    <n v="0"/>
    <b v="0"/>
    <s v="games/mobile games"/>
    <x v="1876"/>
    <d v="2014-06-16T06:50:05"/>
    <x v="3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1877"/>
    <b v="0"/>
    <n v="0"/>
    <b v="0"/>
    <s v="games/mobile games"/>
    <x v="1877"/>
    <d v="2015-03-01T00:42:05"/>
    <x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b v="0"/>
    <n v="0"/>
    <b v="0"/>
    <s v="games/mobile games"/>
    <x v="1878"/>
    <d v="2014-06-13T00:12:35"/>
    <x v="3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1879"/>
    <b v="0"/>
    <n v="2"/>
    <b v="0"/>
    <s v="games/mobile games"/>
    <x v="1879"/>
    <d v="2016-03-14T14:35:29"/>
    <x v="2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x v="1880"/>
    <b v="0"/>
    <n v="24"/>
    <b v="0"/>
    <s v="games/mobile games"/>
    <x v="1880"/>
    <d v="2016-03-30T12:36:20"/>
    <x v="2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881"/>
    <b v="0"/>
    <n v="70"/>
    <b v="1"/>
    <s v="music/indie rock"/>
    <x v="1881"/>
    <d v="2015-03-10T02:39:49"/>
    <x v="0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b v="0"/>
    <n v="81"/>
    <b v="1"/>
    <s v="music/indie rock"/>
    <x v="1882"/>
    <d v="2012-07-10T23:48:00"/>
    <x v="5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1883"/>
    <b v="0"/>
    <n v="32"/>
    <b v="1"/>
    <s v="music/indie rock"/>
    <x v="1883"/>
    <d v="2012-04-08T21:45:08"/>
    <x v="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1884"/>
    <b v="0"/>
    <n v="26"/>
    <b v="1"/>
    <s v="music/indie rock"/>
    <x v="1884"/>
    <d v="2012-11-27T12:00:00"/>
    <x v="5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885"/>
    <b v="0"/>
    <n v="105"/>
    <b v="1"/>
    <s v="music/indie rock"/>
    <x v="1885"/>
    <d v="2012-08-10T22:00:00"/>
    <x v="5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b v="0"/>
    <n v="29"/>
    <b v="1"/>
    <s v="music/indie rock"/>
    <x v="1886"/>
    <d v="2014-11-12T22:45:38"/>
    <x v="3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b v="0"/>
    <n v="8"/>
    <b v="1"/>
    <s v="music/indie rock"/>
    <x v="1887"/>
    <d v="2015-12-03T21:30:00"/>
    <x v="0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b v="0"/>
    <n v="89"/>
    <b v="1"/>
    <s v="music/indie rock"/>
    <x v="1888"/>
    <d v="2010-06-01T04:59:00"/>
    <x v="7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b v="0"/>
    <n v="44"/>
    <b v="1"/>
    <s v="music/indie rock"/>
    <x v="1889"/>
    <d v="2013-03-11T18:02:26"/>
    <x v="4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1890"/>
    <b v="0"/>
    <n v="246"/>
    <b v="1"/>
    <s v="music/indie rock"/>
    <x v="1890"/>
    <d v="2012-12-15T18:52:08"/>
    <x v="5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b v="0"/>
    <n v="120"/>
    <b v="1"/>
    <s v="music/indie rock"/>
    <x v="1891"/>
    <d v="2010-07-22T06:00:00"/>
    <x v="7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1892"/>
    <b v="0"/>
    <n v="26"/>
    <b v="1"/>
    <s v="music/indie rock"/>
    <x v="1892"/>
    <d v="2011-06-07T15:18:01"/>
    <x v="6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b v="0"/>
    <n v="45"/>
    <b v="1"/>
    <s v="music/indie rock"/>
    <x v="1893"/>
    <d v="2011-04-16T03:59:00"/>
    <x v="6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x v="1894"/>
    <b v="0"/>
    <n v="20"/>
    <b v="1"/>
    <s v="music/indie rock"/>
    <x v="1894"/>
    <d v="2012-02-12T21:43:03"/>
    <x v="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b v="0"/>
    <n v="47"/>
    <b v="1"/>
    <s v="music/indie rock"/>
    <x v="1895"/>
    <d v="2015-10-20T17:55:22"/>
    <x v="0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1896"/>
    <b v="0"/>
    <n v="13"/>
    <b v="1"/>
    <s v="music/indie rock"/>
    <x v="1896"/>
    <d v="2012-04-12T17:02:45"/>
    <x v="5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b v="0"/>
    <n v="183"/>
    <b v="1"/>
    <s v="music/indie rock"/>
    <x v="1897"/>
    <d v="2014-03-04T21:00:00"/>
    <x v="3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1898"/>
    <b v="0"/>
    <n v="21"/>
    <b v="1"/>
    <s v="music/indie rock"/>
    <x v="1898"/>
    <d v="2016-02-01T18:00:00"/>
    <x v="0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b v="0"/>
    <n v="42"/>
    <b v="1"/>
    <s v="music/indie rock"/>
    <x v="1899"/>
    <d v="2015-03-25T21:36:06"/>
    <x v="0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b v="0"/>
    <n v="54"/>
    <b v="1"/>
    <s v="music/indie rock"/>
    <x v="1900"/>
    <d v="2012-10-06T09:59:00"/>
    <x v="5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b v="0"/>
    <n v="25"/>
    <b v="0"/>
    <s v="technology/gadgets"/>
    <x v="1901"/>
    <d v="2015-05-22T13:00:00"/>
    <x v="0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b v="0"/>
    <n v="3"/>
    <b v="0"/>
    <s v="technology/gadgets"/>
    <x v="1902"/>
    <d v="2015-03-04T18:57:27"/>
    <x v="0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1903"/>
    <b v="0"/>
    <n v="41"/>
    <b v="0"/>
    <s v="technology/gadgets"/>
    <x v="1903"/>
    <d v="2017-01-27T18:29:51"/>
    <x v="2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1904"/>
    <b v="0"/>
    <n v="2"/>
    <b v="0"/>
    <s v="technology/gadgets"/>
    <x v="1904"/>
    <d v="2016-01-02T16:27:01"/>
    <x v="0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b v="0"/>
    <n v="4"/>
    <b v="0"/>
    <s v="technology/gadgets"/>
    <x v="1905"/>
    <d v="2014-09-07T22:13:14"/>
    <x v="3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1906"/>
    <b v="0"/>
    <n v="99"/>
    <b v="0"/>
    <s v="technology/gadgets"/>
    <x v="1906"/>
    <d v="2016-06-23T16:06:23"/>
    <x v="2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1907"/>
    <b v="0"/>
    <n v="4"/>
    <b v="0"/>
    <s v="technology/gadgets"/>
    <x v="1907"/>
    <d v="2014-05-23T14:05:25"/>
    <x v="3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b v="0"/>
    <n v="4"/>
    <b v="0"/>
    <s v="technology/gadgets"/>
    <x v="1908"/>
    <d v="2016-12-29T22:01:40"/>
    <x v="2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b v="0"/>
    <n v="38"/>
    <b v="0"/>
    <s v="technology/gadgets"/>
    <x v="1909"/>
    <d v="2014-10-23T10:17:59"/>
    <x v="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1910"/>
    <b v="0"/>
    <n v="285"/>
    <b v="0"/>
    <s v="technology/gadgets"/>
    <x v="1910"/>
    <d v="2015-10-31T22:45:00"/>
    <x v="0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1911"/>
    <b v="0"/>
    <n v="1"/>
    <b v="0"/>
    <s v="technology/gadgets"/>
    <x v="1911"/>
    <d v="2014-08-09T00:48:54"/>
    <x v="3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912"/>
    <b v="0"/>
    <n v="42"/>
    <b v="0"/>
    <s v="technology/gadgets"/>
    <x v="1912"/>
    <d v="2015-06-04T05:26:00"/>
    <x v="0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1913"/>
    <b v="0"/>
    <n v="26"/>
    <b v="0"/>
    <s v="technology/gadgets"/>
    <x v="1913"/>
    <d v="2014-10-08T12:16:18"/>
    <x v="3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b v="0"/>
    <n v="2"/>
    <b v="0"/>
    <s v="technology/gadgets"/>
    <x v="1914"/>
    <d v="2014-11-01T03:59:00"/>
    <x v="3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1915"/>
    <b v="0"/>
    <n v="4"/>
    <b v="0"/>
    <s v="technology/gadgets"/>
    <x v="1915"/>
    <d v="2014-09-02T01:10:22"/>
    <x v="3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1916"/>
    <b v="0"/>
    <n v="6"/>
    <b v="0"/>
    <s v="technology/gadgets"/>
    <x v="1916"/>
    <d v="2016-11-07T18:12:55"/>
    <x v="2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1917"/>
    <b v="0"/>
    <n v="70"/>
    <b v="0"/>
    <s v="technology/gadgets"/>
    <x v="1917"/>
    <d v="2017-02-10T06:28:53"/>
    <x v="1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1918"/>
    <b v="0"/>
    <n v="9"/>
    <b v="0"/>
    <s v="technology/gadgets"/>
    <x v="1918"/>
    <d v="2014-08-12T18:57:31"/>
    <x v="3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1919"/>
    <b v="0"/>
    <n v="8"/>
    <b v="0"/>
    <s v="technology/gadgets"/>
    <x v="1919"/>
    <d v="2015-05-19T21:00:49"/>
    <x v="0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920"/>
    <b v="0"/>
    <n v="105"/>
    <b v="0"/>
    <s v="technology/gadgets"/>
    <x v="1920"/>
    <d v="2015-10-21T23:00:00"/>
    <x v="0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x v="1921"/>
    <b v="0"/>
    <n v="38"/>
    <b v="1"/>
    <s v="music/indie rock"/>
    <x v="1921"/>
    <d v="2012-07-14T05:19:03"/>
    <x v="5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922"/>
    <b v="0"/>
    <n v="64"/>
    <b v="1"/>
    <s v="music/indie rock"/>
    <x v="1922"/>
    <d v="2013-12-12T06:08:27"/>
    <x v="4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1923"/>
    <b v="0"/>
    <n v="13"/>
    <b v="1"/>
    <s v="music/indie rock"/>
    <x v="1923"/>
    <d v="2011-09-27T04:59:00"/>
    <x v="6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924"/>
    <b v="0"/>
    <n v="33"/>
    <b v="1"/>
    <s v="music/indie rock"/>
    <x v="1924"/>
    <d v="2014-01-15T19:33:00"/>
    <x v="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1925"/>
    <b v="0"/>
    <n v="52"/>
    <b v="1"/>
    <s v="music/indie rock"/>
    <x v="1925"/>
    <d v="2013-10-11T00:00:00"/>
    <x v="4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b v="0"/>
    <n v="107"/>
    <b v="1"/>
    <s v="music/indie rock"/>
    <x v="1926"/>
    <d v="2010-11-02T00:26:00"/>
    <x v="7"/>
    <x v="4"/>
    <s v="indie rock"/>
  </r>
  <r>
    <n v="1927"/>
    <s v="GBS Detroit Presents Hampshire"/>
    <s v="Hampshire is headed to GBS Detroit."/>
    <n v="600"/>
    <n v="620"/>
    <x v="0"/>
    <s v="US"/>
    <s v="USD"/>
    <n v="1331182740"/>
    <x v="1927"/>
    <b v="0"/>
    <n v="11"/>
    <b v="1"/>
    <s v="music/indie rock"/>
    <x v="1927"/>
    <d v="2012-03-08T04:59:00"/>
    <x v="5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928"/>
    <b v="0"/>
    <n v="34"/>
    <b v="1"/>
    <s v="music/indie rock"/>
    <x v="1928"/>
    <d v="2013-05-07T15:33:14"/>
    <x v="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929"/>
    <b v="0"/>
    <n v="75"/>
    <b v="1"/>
    <s v="music/indie rock"/>
    <x v="1929"/>
    <d v="2011-07-05T00:31:06"/>
    <x v="6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1930"/>
    <b v="0"/>
    <n v="26"/>
    <b v="1"/>
    <s v="music/indie rock"/>
    <x v="1930"/>
    <d v="2013-07-07T13:24:42"/>
    <x v="4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931"/>
    <b v="0"/>
    <n v="50"/>
    <b v="1"/>
    <s v="music/indie rock"/>
    <x v="1931"/>
    <d v="2012-05-22T03:30:00"/>
    <x v="5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b v="0"/>
    <n v="80"/>
    <b v="1"/>
    <s v="music/indie rock"/>
    <x v="1932"/>
    <d v="2012-01-24T19:26:13"/>
    <x v="5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b v="0"/>
    <n v="110"/>
    <b v="1"/>
    <s v="music/indie rock"/>
    <x v="1933"/>
    <d v="2014-09-27T03:08:27"/>
    <x v="3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b v="0"/>
    <n v="77"/>
    <b v="1"/>
    <s v="music/indie rock"/>
    <x v="1934"/>
    <d v="2011-12-25T05:00:00"/>
    <x v="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b v="0"/>
    <n v="50"/>
    <b v="1"/>
    <s v="music/indie rock"/>
    <x v="1935"/>
    <d v="2014-06-21T04:59:00"/>
    <x v="3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1936"/>
    <b v="0"/>
    <n v="145"/>
    <b v="1"/>
    <s v="music/indie rock"/>
    <x v="1936"/>
    <d v="2011-12-06T05:59:00"/>
    <x v="6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1937"/>
    <b v="0"/>
    <n v="29"/>
    <b v="1"/>
    <s v="music/indie rock"/>
    <x v="1937"/>
    <d v="2012-06-15T03:59:00"/>
    <x v="5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b v="0"/>
    <n v="114"/>
    <b v="1"/>
    <s v="music/indie rock"/>
    <x v="1938"/>
    <d v="2013-07-02T05:00:00"/>
    <x v="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b v="0"/>
    <n v="96"/>
    <b v="1"/>
    <s v="music/indie rock"/>
    <x v="1939"/>
    <d v="2013-03-10T22:38:28"/>
    <x v="4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1940"/>
    <b v="0"/>
    <n v="31"/>
    <b v="1"/>
    <s v="music/indie rock"/>
    <x v="1940"/>
    <d v="2011-06-15T03:59:00"/>
    <x v="6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b v="1"/>
    <n v="4883"/>
    <b v="1"/>
    <s v="technology/hardware"/>
    <x v="1941"/>
    <d v="2014-05-15T06:58:51"/>
    <x v="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b v="1"/>
    <n v="95"/>
    <b v="1"/>
    <s v="technology/hardware"/>
    <x v="1942"/>
    <d v="2011-07-04T19:52:20"/>
    <x v="6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1943"/>
    <b v="1"/>
    <n v="2478"/>
    <b v="1"/>
    <s v="technology/hardware"/>
    <x v="1943"/>
    <d v="2016-08-11T06:28:36"/>
    <x v="2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b v="1"/>
    <n v="1789"/>
    <b v="1"/>
    <s v="technology/hardware"/>
    <x v="1944"/>
    <d v="2014-05-01T14:01:30"/>
    <x v="3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945"/>
    <b v="1"/>
    <n v="680"/>
    <b v="1"/>
    <s v="technology/hardware"/>
    <x v="1945"/>
    <d v="2015-07-12T06:02:38"/>
    <x v="0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1946"/>
    <b v="1"/>
    <n v="70"/>
    <b v="1"/>
    <s v="technology/hardware"/>
    <x v="1946"/>
    <d v="2014-04-20T02:36:01"/>
    <x v="3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b v="1"/>
    <n v="23"/>
    <b v="1"/>
    <s v="technology/hardware"/>
    <x v="1947"/>
    <d v="2009-11-23T05:59:00"/>
    <x v="8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1948"/>
    <b v="1"/>
    <n v="4245"/>
    <b v="1"/>
    <s v="technology/hardware"/>
    <x v="1948"/>
    <d v="2016-06-06T17:02:00"/>
    <x v="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949"/>
    <b v="1"/>
    <n v="943"/>
    <b v="1"/>
    <s v="technology/hardware"/>
    <x v="1949"/>
    <d v="2014-07-10T10:09:11"/>
    <x v="3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1950"/>
    <b v="1"/>
    <n v="1876"/>
    <b v="1"/>
    <s v="technology/hardware"/>
    <x v="1950"/>
    <d v="2011-04-22T04:21:13"/>
    <x v="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b v="1"/>
    <n v="834"/>
    <b v="1"/>
    <s v="technology/hardware"/>
    <x v="1951"/>
    <d v="2016-11-07T11:05:37"/>
    <x v="2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b v="1"/>
    <n v="682"/>
    <b v="1"/>
    <s v="technology/hardware"/>
    <x v="1952"/>
    <d v="2013-10-16T14:33:35"/>
    <x v="4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1953"/>
    <b v="1"/>
    <n v="147"/>
    <b v="1"/>
    <s v="technology/hardware"/>
    <x v="1953"/>
    <d v="2012-03-02T03:00:00"/>
    <x v="5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954"/>
    <b v="1"/>
    <n v="415"/>
    <b v="1"/>
    <s v="technology/hardware"/>
    <x v="1954"/>
    <d v="2016-03-12T05:00:00"/>
    <x v="2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b v="1"/>
    <n v="290"/>
    <b v="1"/>
    <s v="technology/hardware"/>
    <x v="1955"/>
    <d v="2012-05-23T19:00:00"/>
    <x v="5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b v="1"/>
    <n v="365"/>
    <b v="1"/>
    <s v="technology/hardware"/>
    <x v="1956"/>
    <d v="2015-04-18T21:10:05"/>
    <x v="0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x v="1957"/>
    <b v="1"/>
    <n v="660"/>
    <b v="1"/>
    <s v="technology/hardware"/>
    <x v="1957"/>
    <d v="2012-10-27T02:21:53"/>
    <x v="5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b v="1"/>
    <n v="1356"/>
    <b v="1"/>
    <s v="technology/hardware"/>
    <x v="1958"/>
    <d v="2013-03-23T22:42:41"/>
    <x v="4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b v="1"/>
    <n v="424"/>
    <b v="1"/>
    <s v="technology/hardware"/>
    <x v="1959"/>
    <d v="2014-10-01T00:00:00"/>
    <x v="3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1960"/>
    <b v="1"/>
    <n v="33"/>
    <b v="1"/>
    <s v="technology/hardware"/>
    <x v="1960"/>
    <d v="2014-12-21T08:42:21"/>
    <x v="3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1961"/>
    <b v="1"/>
    <n v="1633"/>
    <b v="1"/>
    <s v="technology/hardware"/>
    <x v="1961"/>
    <d v="2012-10-06T03:59:00"/>
    <x v="5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b v="1"/>
    <n v="306"/>
    <b v="1"/>
    <s v="technology/hardware"/>
    <x v="1962"/>
    <d v="2014-05-13T18:43:56"/>
    <x v="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b v="1"/>
    <n v="205"/>
    <b v="1"/>
    <s v="technology/hardware"/>
    <x v="1963"/>
    <d v="2014-09-16T10:18:54"/>
    <x v="3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1964"/>
    <b v="1"/>
    <n v="1281"/>
    <b v="1"/>
    <s v="technology/hardware"/>
    <x v="1964"/>
    <d v="2016-04-22T06:32:52"/>
    <x v="2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1965"/>
    <b v="1"/>
    <n v="103"/>
    <b v="1"/>
    <s v="technology/hardware"/>
    <x v="1965"/>
    <d v="2012-01-12T01:00:00"/>
    <x v="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b v="1"/>
    <n v="1513"/>
    <b v="1"/>
    <s v="technology/hardware"/>
    <x v="1966"/>
    <d v="2014-08-14T12:58:18"/>
    <x v="3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b v="1"/>
    <n v="405"/>
    <b v="1"/>
    <s v="technology/hardware"/>
    <x v="1967"/>
    <d v="2014-05-01T15:55:29"/>
    <x v="3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1968"/>
    <b v="1"/>
    <n v="510"/>
    <b v="1"/>
    <s v="technology/hardware"/>
    <x v="1968"/>
    <d v="2016-12-03T15:05:15"/>
    <x v="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b v="1"/>
    <n v="1887"/>
    <b v="1"/>
    <s v="technology/hardware"/>
    <x v="1969"/>
    <d v="2016-08-05T19:01:08"/>
    <x v="2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970"/>
    <b v="1"/>
    <n v="701"/>
    <b v="1"/>
    <s v="technology/hardware"/>
    <x v="1970"/>
    <d v="2013-04-20T03:38:21"/>
    <x v="4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b v="1"/>
    <n v="3863"/>
    <b v="1"/>
    <s v="technology/hardware"/>
    <x v="1971"/>
    <d v="2013-11-15T04:00:00"/>
    <x v="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1972"/>
    <b v="1"/>
    <n v="238"/>
    <b v="1"/>
    <s v="technology/hardware"/>
    <x v="1972"/>
    <d v="2012-11-18T01:17:24"/>
    <x v="5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b v="1"/>
    <n v="2051"/>
    <b v="1"/>
    <s v="technology/hardware"/>
    <x v="1973"/>
    <d v="2016-08-06T07:00:00"/>
    <x v="2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b v="1"/>
    <n v="402"/>
    <b v="1"/>
    <s v="technology/hardware"/>
    <x v="1974"/>
    <d v="2013-08-19T08:01:09"/>
    <x v="4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1975"/>
    <b v="1"/>
    <n v="253"/>
    <b v="1"/>
    <s v="technology/hardware"/>
    <x v="1975"/>
    <d v="2013-03-10T18:07:31"/>
    <x v="4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1976"/>
    <b v="1"/>
    <n v="473"/>
    <b v="1"/>
    <s v="technology/hardware"/>
    <x v="1976"/>
    <d v="2013-07-13T21:35:25"/>
    <x v="4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1977"/>
    <b v="1"/>
    <n v="821"/>
    <b v="1"/>
    <s v="technology/hardware"/>
    <x v="1977"/>
    <d v="2015-12-19T07:59:00"/>
    <x v="0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b v="1"/>
    <n v="388"/>
    <b v="1"/>
    <s v="technology/hardware"/>
    <x v="1978"/>
    <d v="2012-06-12T07:00:00"/>
    <x v="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1979"/>
    <b v="1"/>
    <n v="813"/>
    <b v="1"/>
    <s v="technology/hardware"/>
    <x v="1979"/>
    <d v="2015-11-19T04:59:00"/>
    <x v="0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1980"/>
    <b v="1"/>
    <n v="1945"/>
    <b v="1"/>
    <s v="technology/hardware"/>
    <x v="1980"/>
    <d v="2016-04-03T12:01:02"/>
    <x v="2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b v="0"/>
    <n v="12"/>
    <b v="0"/>
    <s v="photography/people"/>
    <x v="1981"/>
    <d v="2014-07-09T17:24:25"/>
    <x v="3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1982"/>
    <b v="0"/>
    <n v="0"/>
    <b v="0"/>
    <s v="photography/people"/>
    <x v="1982"/>
    <d v="2016-12-04T15:04:47"/>
    <x v="2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1983"/>
    <b v="0"/>
    <n v="16"/>
    <b v="0"/>
    <s v="photography/people"/>
    <x v="1983"/>
    <d v="2016-09-02T07:00:00"/>
    <x v="2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b v="0"/>
    <n v="7"/>
    <b v="0"/>
    <s v="photography/people"/>
    <x v="1984"/>
    <d v="2014-11-30T19:58:01"/>
    <x v="3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b v="0"/>
    <n v="4"/>
    <b v="0"/>
    <s v="photography/people"/>
    <x v="1985"/>
    <d v="2016-08-02T23:00:00"/>
    <x v="2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1986"/>
    <b v="0"/>
    <n v="1"/>
    <b v="0"/>
    <s v="photography/people"/>
    <x v="1986"/>
    <d v="2016-03-14T09:24:43"/>
    <x v="2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x v="1987"/>
    <b v="0"/>
    <n v="28"/>
    <b v="0"/>
    <s v="photography/people"/>
    <x v="1987"/>
    <d v="2015-03-01T15:21:16"/>
    <x v="0"/>
    <x v="8"/>
    <s v="people"/>
  </r>
  <r>
    <n v="1988"/>
    <s v="Phillip Michael Photography"/>
    <s v="Expressing art in an image!"/>
    <n v="6000"/>
    <n v="25"/>
    <x v="2"/>
    <s v="US"/>
    <s v="USD"/>
    <n v="1440094742"/>
    <x v="1988"/>
    <b v="0"/>
    <n v="1"/>
    <b v="0"/>
    <s v="photography/people"/>
    <x v="1988"/>
    <d v="2015-08-20T18:19:02"/>
    <x v="0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1989"/>
    <b v="0"/>
    <n v="1"/>
    <b v="0"/>
    <s v="photography/people"/>
    <x v="1989"/>
    <d v="2016-12-11T16:20:08"/>
    <x v="2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1990"/>
    <b v="0"/>
    <n v="5"/>
    <b v="0"/>
    <s v="photography/people"/>
    <x v="1990"/>
    <d v="2016-02-13T04:42:12"/>
    <x v="2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1991"/>
    <b v="0"/>
    <n v="3"/>
    <b v="0"/>
    <s v="photography/people"/>
    <x v="1991"/>
    <d v="2015-07-03T21:26:26"/>
    <x v="0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1992"/>
    <b v="0"/>
    <n v="2"/>
    <b v="0"/>
    <s v="photography/people"/>
    <x v="1992"/>
    <d v="2015-02-18T03:26:31"/>
    <x v="0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1993"/>
    <b v="0"/>
    <n v="0"/>
    <b v="0"/>
    <s v="photography/people"/>
    <x v="1993"/>
    <d v="2015-12-21T14:07:17"/>
    <x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1994"/>
    <b v="0"/>
    <n v="0"/>
    <b v="0"/>
    <s v="photography/people"/>
    <x v="1994"/>
    <d v="2016-12-07T01:09:02"/>
    <x v="2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1995"/>
    <b v="0"/>
    <n v="3"/>
    <b v="0"/>
    <s v="photography/people"/>
    <x v="1995"/>
    <d v="2015-07-16T21:38:56"/>
    <x v="0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b v="0"/>
    <n v="0"/>
    <b v="0"/>
    <s v="photography/people"/>
    <x v="1996"/>
    <d v="2014-07-10T19:40:11"/>
    <x v="3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1997"/>
    <b v="0"/>
    <n v="0"/>
    <b v="0"/>
    <s v="photography/people"/>
    <x v="1997"/>
    <d v="2014-08-26T22:20:12"/>
    <x v="3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1998"/>
    <b v="0"/>
    <n v="3"/>
    <b v="0"/>
    <s v="photography/people"/>
    <x v="1998"/>
    <d v="2014-08-01T02:50:38"/>
    <x v="3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1999"/>
    <b v="0"/>
    <n v="7"/>
    <b v="0"/>
    <s v="photography/people"/>
    <x v="1999"/>
    <d v="2014-11-13T12:35:08"/>
    <x v="3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000"/>
    <b v="0"/>
    <n v="25"/>
    <b v="0"/>
    <s v="photography/people"/>
    <x v="2000"/>
    <d v="2016-01-06T22:50:13"/>
    <x v="0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001"/>
    <b v="1"/>
    <n v="1637"/>
    <b v="1"/>
    <s v="technology/hardware"/>
    <x v="2001"/>
    <d v="2015-06-12T20:00:00"/>
    <x v="0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2002"/>
    <b v="1"/>
    <n v="1375"/>
    <b v="1"/>
    <s v="technology/hardware"/>
    <x v="2002"/>
    <d v="2017-01-23T17:05:43"/>
    <x v="2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b v="1"/>
    <n v="17"/>
    <b v="1"/>
    <s v="technology/hardware"/>
    <x v="2003"/>
    <d v="2010-07-02T23:00:00"/>
    <x v="7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b v="1"/>
    <n v="354"/>
    <b v="1"/>
    <s v="technology/hardware"/>
    <x v="2004"/>
    <d v="2014-07-10T14:31:03"/>
    <x v="3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005"/>
    <b v="1"/>
    <n v="191"/>
    <b v="1"/>
    <s v="technology/hardware"/>
    <x v="2005"/>
    <d v="2013-10-16T03:59:00"/>
    <x v="4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b v="1"/>
    <n v="303"/>
    <b v="1"/>
    <s v="technology/hardware"/>
    <x v="2006"/>
    <d v="2014-12-03T13:00:45"/>
    <x v="3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b v="1"/>
    <n v="137"/>
    <b v="1"/>
    <s v="technology/hardware"/>
    <x v="2007"/>
    <d v="2010-08-24T04:00:00"/>
    <x v="7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b v="1"/>
    <n v="41"/>
    <b v="1"/>
    <s v="technology/hardware"/>
    <x v="2008"/>
    <d v="2011-09-19T14:30:22"/>
    <x v="6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2009"/>
    <b v="1"/>
    <n v="398"/>
    <b v="1"/>
    <s v="technology/hardware"/>
    <x v="2009"/>
    <d v="2016-11-23T08:45:43"/>
    <x v="2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2010"/>
    <b v="1"/>
    <n v="1737"/>
    <b v="1"/>
    <s v="technology/hardware"/>
    <x v="2010"/>
    <d v="2016-08-18T23:54:51"/>
    <x v="2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2011"/>
    <b v="1"/>
    <n v="971"/>
    <b v="1"/>
    <s v="technology/hardware"/>
    <x v="2011"/>
    <d v="2016-01-11T23:00:00"/>
    <x v="0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2012"/>
    <b v="1"/>
    <n v="183"/>
    <b v="1"/>
    <s v="technology/hardware"/>
    <x v="2012"/>
    <d v="2015-02-05T19:44:01"/>
    <x v="0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b v="1"/>
    <n v="4562"/>
    <b v="1"/>
    <s v="technology/hardware"/>
    <x v="2013"/>
    <d v="2016-07-08T23:03:34"/>
    <x v="2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b v="1"/>
    <n v="26457"/>
    <b v="1"/>
    <s v="technology/hardware"/>
    <x v="2014"/>
    <d v="2013-03-25T04:08:59"/>
    <x v="4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2015"/>
    <b v="1"/>
    <n v="162"/>
    <b v="1"/>
    <s v="technology/hardware"/>
    <x v="2015"/>
    <d v="2011-09-09T21:02:43"/>
    <x v="6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2016"/>
    <b v="1"/>
    <n v="479"/>
    <b v="1"/>
    <s v="technology/hardware"/>
    <x v="2016"/>
    <d v="2013-03-09T21:08:19"/>
    <x v="4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b v="1"/>
    <n v="426"/>
    <b v="1"/>
    <s v="technology/hardware"/>
    <x v="2017"/>
    <d v="2012-03-24T04:00:00"/>
    <x v="5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b v="1"/>
    <n v="450"/>
    <b v="1"/>
    <s v="technology/hardware"/>
    <x v="2018"/>
    <d v="2015-08-13T08:46:49"/>
    <x v="0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b v="1"/>
    <n v="1780"/>
    <b v="1"/>
    <s v="technology/hardware"/>
    <x v="2019"/>
    <d v="2016-09-22T17:00:21"/>
    <x v="2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2020"/>
    <b v="1"/>
    <n v="122"/>
    <b v="1"/>
    <s v="technology/hardware"/>
    <x v="2020"/>
    <d v="2014-05-14T23:04:00"/>
    <x v="3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b v="1"/>
    <n v="95"/>
    <b v="1"/>
    <s v="technology/hardware"/>
    <x v="2021"/>
    <d v="2014-09-24T01:41:37"/>
    <x v="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b v="1"/>
    <n v="325"/>
    <b v="1"/>
    <s v="technology/hardware"/>
    <x v="2022"/>
    <d v="2016-06-11T13:39:32"/>
    <x v="2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b v="1"/>
    <n v="353"/>
    <b v="1"/>
    <s v="technology/hardware"/>
    <x v="2023"/>
    <d v="2015-06-11T10:05:53"/>
    <x v="0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2024"/>
    <b v="1"/>
    <n v="105"/>
    <b v="1"/>
    <s v="technology/hardware"/>
    <x v="2024"/>
    <d v="2012-08-13T03:00:00"/>
    <x v="5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b v="1"/>
    <n v="729"/>
    <b v="1"/>
    <s v="technology/hardware"/>
    <x v="2025"/>
    <d v="2015-06-11T04:25:46"/>
    <x v="0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026"/>
    <b v="1"/>
    <n v="454"/>
    <b v="1"/>
    <s v="technology/hardware"/>
    <x v="2026"/>
    <d v="2014-04-21T03:59:00"/>
    <x v="3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b v="1"/>
    <n v="539"/>
    <b v="1"/>
    <s v="technology/hardware"/>
    <x v="2027"/>
    <d v="2015-03-30T18:31:59"/>
    <x v="0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2028"/>
    <b v="1"/>
    <n v="79"/>
    <b v="1"/>
    <s v="technology/hardware"/>
    <x v="2028"/>
    <d v="2010-03-15T21:55:00"/>
    <x v="7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2029"/>
    <b v="1"/>
    <n v="94"/>
    <b v="1"/>
    <s v="technology/hardware"/>
    <x v="2029"/>
    <d v="2014-08-27T00:31:21"/>
    <x v="3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2030"/>
    <b v="1"/>
    <n v="625"/>
    <b v="1"/>
    <s v="technology/hardware"/>
    <x v="2030"/>
    <d v="2012-11-29T23:54:56"/>
    <x v="5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2031"/>
    <b v="1"/>
    <n v="508"/>
    <b v="1"/>
    <s v="technology/hardware"/>
    <x v="2031"/>
    <d v="2015-01-09T01:00:00"/>
    <x v="3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2032"/>
    <b v="1"/>
    <n v="531"/>
    <b v="1"/>
    <s v="technology/hardware"/>
    <x v="2032"/>
    <d v="2016-12-15T05:00:00"/>
    <x v="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b v="1"/>
    <n v="158"/>
    <b v="1"/>
    <s v="technology/hardware"/>
    <x v="2033"/>
    <d v="2014-04-26T01:58:38"/>
    <x v="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b v="1"/>
    <n v="508"/>
    <b v="1"/>
    <s v="technology/hardware"/>
    <x v="2034"/>
    <d v="2015-05-07T06:58:00"/>
    <x v="0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2035"/>
    <b v="1"/>
    <n v="644"/>
    <b v="1"/>
    <s v="technology/hardware"/>
    <x v="2035"/>
    <d v="2015-12-19T01:00:00"/>
    <x v="0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b v="1"/>
    <n v="848"/>
    <b v="1"/>
    <s v="technology/hardware"/>
    <x v="2036"/>
    <d v="2014-05-09T20:45:19"/>
    <x v="3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037"/>
    <b v="1"/>
    <n v="429"/>
    <b v="1"/>
    <s v="technology/hardware"/>
    <x v="2037"/>
    <d v="2013-12-30T06:02:33"/>
    <x v="4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038"/>
    <b v="1"/>
    <n v="204"/>
    <b v="1"/>
    <s v="technology/hardware"/>
    <x v="2038"/>
    <d v="2013-07-01T18:00:00"/>
    <x v="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2039"/>
    <b v="1"/>
    <n v="379"/>
    <b v="1"/>
    <s v="technology/hardware"/>
    <x v="2039"/>
    <d v="2016-12-01T04:59:00"/>
    <x v="2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x v="2040"/>
    <b v="1"/>
    <n v="271"/>
    <b v="1"/>
    <s v="technology/hardware"/>
    <x v="2040"/>
    <d v="2013-11-15T23:15:03"/>
    <x v="4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b v="0"/>
    <n v="120"/>
    <b v="1"/>
    <s v="technology/hardware"/>
    <x v="2041"/>
    <d v="2016-11-10T13:37:07"/>
    <x v="2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2042"/>
    <b v="0"/>
    <n v="140"/>
    <b v="1"/>
    <s v="technology/hardware"/>
    <x v="2042"/>
    <d v="2016-01-22T16:59:34"/>
    <x v="0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b v="0"/>
    <n v="193"/>
    <b v="1"/>
    <s v="technology/hardware"/>
    <x v="2043"/>
    <d v="2016-12-11T04:59:00"/>
    <x v="2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b v="0"/>
    <n v="180"/>
    <b v="1"/>
    <s v="technology/hardware"/>
    <x v="2044"/>
    <d v="2015-06-13T16:25:14"/>
    <x v="0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b v="0"/>
    <n v="263"/>
    <b v="1"/>
    <s v="technology/hardware"/>
    <x v="2045"/>
    <d v="2012-07-09T02:07:27"/>
    <x v="5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b v="0"/>
    <n v="217"/>
    <b v="1"/>
    <s v="technology/hardware"/>
    <x v="2046"/>
    <d v="2013-05-23T04:07:24"/>
    <x v="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b v="0"/>
    <n v="443"/>
    <b v="1"/>
    <s v="technology/hardware"/>
    <x v="2047"/>
    <d v="2015-04-17T00:00:00"/>
    <x v="0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b v="0"/>
    <n v="1373"/>
    <b v="1"/>
    <s v="technology/hardware"/>
    <x v="2048"/>
    <d v="2013-05-23T15:38:11"/>
    <x v="4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x v="2049"/>
    <b v="0"/>
    <n v="742"/>
    <b v="1"/>
    <s v="technology/hardware"/>
    <x v="2049"/>
    <d v="2013-12-02T22:59:00"/>
    <x v="4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b v="0"/>
    <n v="170"/>
    <b v="1"/>
    <s v="technology/hardware"/>
    <x v="2050"/>
    <d v="2015-05-31T01:42:58"/>
    <x v="0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2051"/>
    <b v="0"/>
    <n v="242"/>
    <b v="1"/>
    <s v="technology/hardware"/>
    <x v="2051"/>
    <d v="2013-12-26T00:32:17"/>
    <x v="4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b v="0"/>
    <n v="541"/>
    <b v="1"/>
    <s v="technology/hardware"/>
    <x v="2052"/>
    <d v="2016-02-20T02:00:53"/>
    <x v="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b v="0"/>
    <n v="121"/>
    <b v="1"/>
    <s v="technology/hardware"/>
    <x v="2053"/>
    <d v="2015-11-25T15:49:11"/>
    <x v="0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b v="0"/>
    <n v="621"/>
    <b v="1"/>
    <s v="technology/hardware"/>
    <x v="2054"/>
    <d v="2014-05-02T12:30:10"/>
    <x v="3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2055"/>
    <b v="0"/>
    <n v="101"/>
    <b v="1"/>
    <s v="technology/hardware"/>
    <x v="2055"/>
    <d v="2014-12-03T04:00:00"/>
    <x v="3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2056"/>
    <b v="0"/>
    <n v="554"/>
    <b v="1"/>
    <s v="technology/hardware"/>
    <x v="2056"/>
    <d v="2013-04-17T18:15:42"/>
    <x v="4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b v="0"/>
    <n v="666"/>
    <b v="1"/>
    <s v="technology/hardware"/>
    <x v="2057"/>
    <d v="2016-02-26T11:52:12"/>
    <x v="2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x v="2058"/>
    <b v="0"/>
    <n v="410"/>
    <b v="1"/>
    <s v="technology/hardware"/>
    <x v="2058"/>
    <d v="2015-03-02T20:00:00"/>
    <x v="0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b v="0"/>
    <n v="375"/>
    <b v="1"/>
    <s v="technology/hardware"/>
    <x v="2059"/>
    <d v="2016-01-31T21:59:00"/>
    <x v="0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b v="0"/>
    <n v="1364"/>
    <b v="1"/>
    <s v="technology/hardware"/>
    <x v="2060"/>
    <d v="2014-07-23T15:25:50"/>
    <x v="3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2061"/>
    <b v="0"/>
    <n v="35"/>
    <b v="1"/>
    <s v="technology/hardware"/>
    <x v="2061"/>
    <d v="2016-12-31T18:20:54"/>
    <x v="2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b v="0"/>
    <n v="203"/>
    <b v="1"/>
    <s v="technology/hardware"/>
    <x v="2062"/>
    <d v="2016-03-24T08:11:38"/>
    <x v="2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2063"/>
    <b v="0"/>
    <n v="49"/>
    <b v="1"/>
    <s v="technology/hardware"/>
    <x v="2063"/>
    <d v="2016-05-15T17:35:01"/>
    <x v="2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2064"/>
    <b v="0"/>
    <n v="5812"/>
    <b v="1"/>
    <s v="technology/hardware"/>
    <x v="2064"/>
    <d v="2013-05-31T12:00:00"/>
    <x v="4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b v="0"/>
    <n v="1556"/>
    <b v="1"/>
    <s v="technology/hardware"/>
    <x v="2065"/>
    <d v="2013-12-25T08:00:29"/>
    <x v="4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2066"/>
    <b v="0"/>
    <n v="65"/>
    <b v="1"/>
    <s v="technology/hardware"/>
    <x v="2066"/>
    <d v="2014-08-23T18:31:23"/>
    <x v="3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067"/>
    <b v="0"/>
    <n v="10"/>
    <b v="1"/>
    <s v="technology/hardware"/>
    <x v="2067"/>
    <d v="2015-05-24T20:29:36"/>
    <x v="0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b v="0"/>
    <n v="76"/>
    <b v="1"/>
    <s v="technology/hardware"/>
    <x v="2068"/>
    <d v="2016-10-20T20:11:55"/>
    <x v="2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b v="0"/>
    <n v="263"/>
    <b v="1"/>
    <s v="technology/hardware"/>
    <x v="2069"/>
    <d v="2016-01-02T23:19:51"/>
    <x v="0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b v="0"/>
    <n v="1530"/>
    <b v="1"/>
    <s v="technology/hardware"/>
    <x v="2070"/>
    <d v="2016-06-28T15:45:23"/>
    <x v="2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2071"/>
    <b v="0"/>
    <n v="278"/>
    <b v="1"/>
    <s v="technology/hardware"/>
    <x v="2071"/>
    <d v="2016-10-02T06:41:24"/>
    <x v="2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b v="0"/>
    <n v="350"/>
    <b v="1"/>
    <s v="technology/hardware"/>
    <x v="2072"/>
    <d v="2016-05-07T13:57:12"/>
    <x v="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b v="0"/>
    <n v="470"/>
    <b v="1"/>
    <s v="technology/hardware"/>
    <x v="2073"/>
    <d v="2015-05-08T16:01:58"/>
    <x v="0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074"/>
    <b v="0"/>
    <n v="3"/>
    <b v="1"/>
    <s v="technology/hardware"/>
    <x v="2074"/>
    <d v="2016-05-06T19:49:42"/>
    <x v="2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2075"/>
    <b v="0"/>
    <n v="8200"/>
    <b v="1"/>
    <s v="technology/hardware"/>
    <x v="2075"/>
    <d v="2013-07-25T16:21:28"/>
    <x v="4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2076"/>
    <b v="0"/>
    <n v="8359"/>
    <b v="1"/>
    <s v="technology/hardware"/>
    <x v="2076"/>
    <d v="2014-07-23T21:08:09"/>
    <x v="3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2077"/>
    <b v="0"/>
    <n v="188"/>
    <b v="1"/>
    <s v="technology/hardware"/>
    <x v="2077"/>
    <d v="2015-06-05T21:00:00"/>
    <x v="0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2078"/>
    <b v="0"/>
    <n v="48"/>
    <b v="1"/>
    <s v="technology/hardware"/>
    <x v="2078"/>
    <d v="2016-12-18T18:30:57"/>
    <x v="2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b v="0"/>
    <n v="607"/>
    <b v="1"/>
    <s v="technology/hardware"/>
    <x v="2079"/>
    <d v="2015-06-25T19:00:00"/>
    <x v="0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2080"/>
    <b v="0"/>
    <n v="50"/>
    <b v="1"/>
    <s v="technology/hardware"/>
    <x v="2080"/>
    <d v="2015-11-11T23:58:20"/>
    <x v="0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2081"/>
    <b v="0"/>
    <n v="55"/>
    <b v="1"/>
    <s v="music/indie rock"/>
    <x v="2081"/>
    <d v="2012-05-16T04:59:00"/>
    <x v="5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b v="0"/>
    <n v="38"/>
    <b v="1"/>
    <s v="music/indie rock"/>
    <x v="2082"/>
    <d v="2011-11-24T03:53:16"/>
    <x v="6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083"/>
    <b v="0"/>
    <n v="25"/>
    <b v="1"/>
    <s v="music/indie rock"/>
    <x v="2083"/>
    <d v="2012-06-04T17:19:55"/>
    <x v="5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2084"/>
    <b v="0"/>
    <n v="46"/>
    <b v="1"/>
    <s v="music/indie rock"/>
    <x v="2084"/>
    <d v="2014-05-04T06:59:00"/>
    <x v="3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b v="0"/>
    <n v="83"/>
    <b v="1"/>
    <s v="music/indie rock"/>
    <x v="2085"/>
    <d v="2012-07-15T20:03:07"/>
    <x v="5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2086"/>
    <b v="0"/>
    <n v="35"/>
    <b v="1"/>
    <s v="music/indie rock"/>
    <x v="2086"/>
    <d v="2011-12-14T04:59:00"/>
    <x v="6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b v="0"/>
    <n v="25"/>
    <b v="1"/>
    <s v="music/indie rock"/>
    <x v="2087"/>
    <d v="2011-09-08T04:54:18"/>
    <x v="6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b v="0"/>
    <n v="75"/>
    <b v="1"/>
    <s v="music/indie rock"/>
    <x v="2088"/>
    <d v="2010-09-11T03:59:00"/>
    <x v="7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2089"/>
    <b v="0"/>
    <n v="62"/>
    <b v="1"/>
    <s v="music/indie rock"/>
    <x v="2089"/>
    <d v="2013-08-02T01:49:54"/>
    <x v="4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b v="0"/>
    <n v="160"/>
    <b v="1"/>
    <s v="music/indie rock"/>
    <x v="2090"/>
    <d v="2013-02-24T09:09:15"/>
    <x v="4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b v="0"/>
    <n v="246"/>
    <b v="1"/>
    <s v="music/indie rock"/>
    <x v="2091"/>
    <d v="2011-03-01T20:00:00"/>
    <x v="6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2092"/>
    <b v="0"/>
    <n v="55"/>
    <b v="1"/>
    <s v="music/indie rock"/>
    <x v="2092"/>
    <d v="2011-10-07T16:58:52"/>
    <x v="6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93"/>
    <b v="0"/>
    <n v="23"/>
    <b v="1"/>
    <s v="music/indie rock"/>
    <x v="2093"/>
    <d v="2012-12-22T21:30:32"/>
    <x v="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b v="0"/>
    <n v="72"/>
    <b v="1"/>
    <s v="music/indie rock"/>
    <x v="2094"/>
    <d v="2012-03-05T03:00:00"/>
    <x v="5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2095"/>
    <b v="0"/>
    <n v="22"/>
    <b v="1"/>
    <s v="music/indie rock"/>
    <x v="2095"/>
    <d v="2011-10-02T17:36:13"/>
    <x v="6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096"/>
    <b v="0"/>
    <n v="14"/>
    <b v="1"/>
    <s v="music/indie rock"/>
    <x v="2096"/>
    <d v="2012-10-26T03:59:00"/>
    <x v="5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b v="0"/>
    <n v="38"/>
    <b v="1"/>
    <s v="music/indie rock"/>
    <x v="2097"/>
    <d v="2011-12-01T15:02:15"/>
    <x v="6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2098"/>
    <b v="0"/>
    <n v="32"/>
    <b v="1"/>
    <s v="music/indie rock"/>
    <x v="2098"/>
    <d v="2012-03-08T02:43:55"/>
    <x v="5"/>
    <x v="4"/>
    <s v="indie rock"/>
  </r>
  <r>
    <n v="2099"/>
    <s v="Roosevelt Died."/>
    <s v="Our tour van died, we need help!"/>
    <n v="3000"/>
    <n v="3971"/>
    <x v="0"/>
    <s v="US"/>
    <s v="USD"/>
    <n v="1435808400"/>
    <x v="2099"/>
    <b v="0"/>
    <n v="63"/>
    <b v="1"/>
    <s v="music/indie rock"/>
    <x v="2099"/>
    <d v="2015-07-02T03:40:00"/>
    <x v="0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b v="0"/>
    <n v="27"/>
    <b v="1"/>
    <s v="music/indie rock"/>
    <x v="2100"/>
    <d v="2012-06-30T03:59:00"/>
    <x v="5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b v="0"/>
    <n v="44"/>
    <b v="1"/>
    <s v="music/indie rock"/>
    <x v="2101"/>
    <d v="2012-02-13T03:35:14"/>
    <x v="6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02"/>
    <b v="0"/>
    <n v="38"/>
    <b v="1"/>
    <s v="music/indie rock"/>
    <x v="2102"/>
    <d v="2011-05-05T20:50:48"/>
    <x v="6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x v="2103"/>
    <b v="0"/>
    <n v="115"/>
    <b v="1"/>
    <s v="music/indie rock"/>
    <x v="2103"/>
    <d v="2012-11-09T19:07:07"/>
    <x v="5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104"/>
    <b v="0"/>
    <n v="37"/>
    <b v="1"/>
    <s v="music/indie rock"/>
    <x v="2104"/>
    <d v="2013-05-31T00:00:00"/>
    <x v="4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2105"/>
    <b v="0"/>
    <n v="99"/>
    <b v="1"/>
    <s v="music/indie rock"/>
    <x v="2105"/>
    <d v="2014-11-21T04:00:00"/>
    <x v="3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b v="0"/>
    <n v="44"/>
    <b v="1"/>
    <s v="music/indie rock"/>
    <x v="2106"/>
    <d v="2013-01-26T05:09:34"/>
    <x v="5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2107"/>
    <b v="0"/>
    <n v="58"/>
    <b v="1"/>
    <s v="music/indie rock"/>
    <x v="2107"/>
    <d v="2014-11-12T18:03:13"/>
    <x v="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b v="0"/>
    <n v="191"/>
    <b v="1"/>
    <s v="music/indie rock"/>
    <x v="2108"/>
    <d v="2012-09-10T03:55:00"/>
    <x v="5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2109"/>
    <b v="0"/>
    <n v="40"/>
    <b v="1"/>
    <s v="music/indie rock"/>
    <x v="2109"/>
    <d v="2015-07-05T17:00:17"/>
    <x v="0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2110"/>
    <b v="0"/>
    <n v="38"/>
    <b v="1"/>
    <s v="music/indie rock"/>
    <x v="2110"/>
    <d v="2014-05-28T04:59:00"/>
    <x v="3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2111"/>
    <b v="0"/>
    <n v="39"/>
    <b v="1"/>
    <s v="music/indie rock"/>
    <x v="2111"/>
    <d v="2011-08-15T01:00:00"/>
    <x v="6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112"/>
    <b v="0"/>
    <n v="11"/>
    <b v="1"/>
    <s v="music/indie rock"/>
    <x v="2112"/>
    <d v="2013-04-15T22:16:33"/>
    <x v="4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x v="2113"/>
    <b v="0"/>
    <n v="107"/>
    <b v="1"/>
    <s v="music/indie rock"/>
    <x v="2113"/>
    <d v="2014-09-23T20:46:16"/>
    <x v="3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b v="0"/>
    <n v="147"/>
    <b v="1"/>
    <s v="music/indie rock"/>
    <x v="2114"/>
    <d v="2010-12-09T04:59:00"/>
    <x v="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2115"/>
    <b v="0"/>
    <n v="36"/>
    <b v="1"/>
    <s v="music/indie rock"/>
    <x v="2115"/>
    <d v="2011-02-20T01:56:41"/>
    <x v="6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2116"/>
    <b v="0"/>
    <n v="92"/>
    <b v="1"/>
    <s v="music/indie rock"/>
    <x v="2116"/>
    <d v="2012-10-02T18:40:03"/>
    <x v="5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b v="0"/>
    <n v="35"/>
    <b v="1"/>
    <s v="music/indie rock"/>
    <x v="2117"/>
    <d v="2015-10-27T04:59:00"/>
    <x v="0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18"/>
    <b v="0"/>
    <n v="17"/>
    <b v="1"/>
    <s v="music/indie rock"/>
    <x v="2118"/>
    <d v="2011-07-24T20:08:56"/>
    <x v="6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2119"/>
    <b v="0"/>
    <n v="22"/>
    <b v="1"/>
    <s v="music/indie rock"/>
    <x v="2119"/>
    <d v="2012-08-16T03:07:25"/>
    <x v="5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2120"/>
    <b v="0"/>
    <n v="69"/>
    <b v="1"/>
    <s v="music/indie rock"/>
    <x v="2120"/>
    <d v="2014-01-01T23:08:56"/>
    <x v="4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121"/>
    <b v="0"/>
    <n v="10"/>
    <b v="0"/>
    <s v="games/video games"/>
    <x v="2121"/>
    <d v="2017-01-11T17:49:08"/>
    <x v="2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122"/>
    <b v="0"/>
    <n v="3"/>
    <b v="0"/>
    <s v="games/video games"/>
    <x v="2122"/>
    <d v="2017-01-07T07:12:49"/>
    <x v="2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b v="0"/>
    <n v="5"/>
    <b v="0"/>
    <s v="games/video games"/>
    <x v="2123"/>
    <d v="2010-03-15T06:59:00"/>
    <x v="7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b v="0"/>
    <n v="5"/>
    <b v="0"/>
    <s v="games/video games"/>
    <x v="2124"/>
    <d v="2010-11-30T05:00:00"/>
    <x v="7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125"/>
    <b v="0"/>
    <n v="27"/>
    <b v="0"/>
    <s v="games/video games"/>
    <x v="2125"/>
    <d v="2015-08-05T00:33:53"/>
    <x v="0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2126"/>
    <b v="0"/>
    <n v="2"/>
    <b v="0"/>
    <s v="games/video games"/>
    <x v="2126"/>
    <d v="2014-12-08T23:21:27"/>
    <x v="3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x v="2127"/>
    <b v="0"/>
    <n v="236"/>
    <b v="0"/>
    <s v="games/video games"/>
    <x v="2127"/>
    <d v="2015-03-12T11:07:43"/>
    <x v="0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2128"/>
    <b v="0"/>
    <n v="1"/>
    <b v="0"/>
    <s v="games/video games"/>
    <x v="2128"/>
    <d v="2014-09-21T18:32:49"/>
    <x v="3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129"/>
    <b v="0"/>
    <n v="12"/>
    <b v="0"/>
    <s v="games/video games"/>
    <x v="2129"/>
    <d v="2016-03-10T00:35:00"/>
    <x v="2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2130"/>
    <b v="0"/>
    <n v="4"/>
    <b v="0"/>
    <s v="games/video games"/>
    <x v="2130"/>
    <d v="2014-08-16T02:04:23"/>
    <x v="3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2131"/>
    <b v="0"/>
    <n v="3"/>
    <b v="0"/>
    <s v="games/video games"/>
    <x v="2131"/>
    <d v="2015-07-12T04:58:11"/>
    <x v="0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b v="0"/>
    <n v="99"/>
    <b v="0"/>
    <s v="games/video games"/>
    <x v="2132"/>
    <d v="2014-02-03T11:41:32"/>
    <x v="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b v="0"/>
    <n v="3"/>
    <b v="0"/>
    <s v="games/video games"/>
    <x v="2133"/>
    <d v="2011-04-24T06:59:00"/>
    <x v="6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2134"/>
    <b v="0"/>
    <n v="3"/>
    <b v="0"/>
    <s v="games/video games"/>
    <x v="2134"/>
    <d v="2013-04-27T21:16:31"/>
    <x v="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135"/>
    <b v="0"/>
    <n v="22"/>
    <b v="0"/>
    <s v="games/video games"/>
    <x v="2135"/>
    <d v="2012-10-04T23:07:13"/>
    <x v="5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2136"/>
    <b v="0"/>
    <n v="4"/>
    <b v="0"/>
    <s v="games/video games"/>
    <x v="2136"/>
    <d v="2013-10-19T12:13:06"/>
    <x v="4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2137"/>
    <b v="0"/>
    <n v="534"/>
    <b v="0"/>
    <s v="games/video games"/>
    <x v="2137"/>
    <d v="2014-12-05T18:30:29"/>
    <x v="3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2138"/>
    <b v="0"/>
    <n v="12"/>
    <b v="0"/>
    <s v="games/video games"/>
    <x v="2138"/>
    <d v="2013-11-09T01:18:59"/>
    <x v="4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b v="0"/>
    <n v="56"/>
    <b v="0"/>
    <s v="games/video games"/>
    <x v="2139"/>
    <d v="2016-11-03T18:00:08"/>
    <x v="2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b v="0"/>
    <n v="11"/>
    <b v="0"/>
    <s v="games/video games"/>
    <x v="2140"/>
    <d v="2013-01-11T20:00:24"/>
    <x v="5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b v="0"/>
    <n v="0"/>
    <b v="0"/>
    <s v="games/video games"/>
    <x v="2141"/>
    <d v="2014-11-14T06:39:19"/>
    <x v="3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142"/>
    <b v="0"/>
    <n v="12"/>
    <b v="0"/>
    <s v="games/video games"/>
    <x v="2142"/>
    <d v="2015-12-30T16:50:10"/>
    <x v="0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143"/>
    <b v="0"/>
    <n v="5"/>
    <b v="0"/>
    <s v="games/video games"/>
    <x v="2143"/>
    <d v="2010-07-21T19:00:00"/>
    <x v="7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144"/>
    <b v="0"/>
    <n v="24"/>
    <b v="0"/>
    <s v="games/video games"/>
    <x v="2144"/>
    <d v="2013-09-14T13:07:20"/>
    <x v="4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2145"/>
    <b v="0"/>
    <n v="89"/>
    <b v="0"/>
    <s v="games/video games"/>
    <x v="2145"/>
    <d v="2013-11-27T06:41:54"/>
    <x v="4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b v="0"/>
    <n v="1"/>
    <b v="0"/>
    <s v="games/video games"/>
    <x v="2146"/>
    <d v="2016-02-11T16:18:30"/>
    <x v="2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x v="2147"/>
    <b v="0"/>
    <n v="55"/>
    <b v="0"/>
    <s v="games/video games"/>
    <x v="2147"/>
    <d v="2014-11-16T08:05:48"/>
    <x v="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2148"/>
    <b v="0"/>
    <n v="2"/>
    <b v="0"/>
    <s v="games/video games"/>
    <x v="2148"/>
    <d v="2015-04-02T16:36:22"/>
    <x v="0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b v="0"/>
    <n v="0"/>
    <b v="0"/>
    <s v="games/video games"/>
    <x v="2149"/>
    <d v="2010-07-31T00:00:00"/>
    <x v="7"/>
    <x v="6"/>
    <s v="video games"/>
  </r>
  <r>
    <n v="2150"/>
    <s v="The Unknown Door"/>
    <s v="A pixel styled open world detective game."/>
    <n v="50000"/>
    <n v="405"/>
    <x v="2"/>
    <s v="NO"/>
    <s v="NOK"/>
    <n v="1468392599"/>
    <x v="2150"/>
    <b v="0"/>
    <n v="4"/>
    <b v="0"/>
    <s v="games/video games"/>
    <x v="2150"/>
    <d v="2016-07-13T06:49:59"/>
    <x v="2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2151"/>
    <b v="0"/>
    <n v="6"/>
    <b v="0"/>
    <s v="games/video games"/>
    <x v="2151"/>
    <d v="2016-06-29T20:20:14"/>
    <x v="2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2152"/>
    <b v="0"/>
    <n v="4"/>
    <b v="0"/>
    <s v="games/video games"/>
    <x v="2152"/>
    <d v="2014-03-15T18:58:29"/>
    <x v="3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2153"/>
    <b v="0"/>
    <n v="4"/>
    <b v="0"/>
    <s v="games/video games"/>
    <x v="2153"/>
    <d v="2015-01-10T07:59:00"/>
    <x v="3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2154"/>
    <b v="0"/>
    <n v="2"/>
    <b v="0"/>
    <s v="games/video games"/>
    <x v="2154"/>
    <d v="2014-01-28T15:10:27"/>
    <x v="3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2155"/>
    <b v="0"/>
    <n v="5"/>
    <b v="0"/>
    <s v="games/video games"/>
    <x v="2155"/>
    <d v="2016-03-31T16:56:25"/>
    <x v="2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56"/>
    <b v="0"/>
    <n v="83"/>
    <b v="0"/>
    <s v="games/video games"/>
    <x v="2156"/>
    <d v="2013-09-16T20:30:06"/>
    <x v="4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x v="2157"/>
    <b v="0"/>
    <n v="57"/>
    <b v="0"/>
    <s v="games/video games"/>
    <x v="2157"/>
    <d v="2016-12-23T07:59:00"/>
    <x v="2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b v="0"/>
    <n v="311"/>
    <b v="0"/>
    <s v="games/video games"/>
    <x v="2158"/>
    <d v="2013-02-04T20:29:34"/>
    <x v="5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b v="0"/>
    <n v="2"/>
    <b v="0"/>
    <s v="games/video games"/>
    <x v="2159"/>
    <d v="2011-07-16T17:32:54"/>
    <x v="6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2160"/>
    <b v="0"/>
    <n v="16"/>
    <b v="0"/>
    <s v="games/video games"/>
    <x v="2160"/>
    <d v="2012-05-19T17:05:05"/>
    <x v="5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x v="2161"/>
    <b v="0"/>
    <n v="13"/>
    <b v="1"/>
    <s v="music/rock"/>
    <x v="2161"/>
    <d v="2015-09-23T20:27:39"/>
    <x v="0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b v="0"/>
    <n v="58"/>
    <b v="1"/>
    <s v="music/rock"/>
    <x v="2162"/>
    <d v="2014-07-24T18:23:11"/>
    <x v="3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2163"/>
    <b v="0"/>
    <n v="44"/>
    <b v="1"/>
    <s v="music/rock"/>
    <x v="2163"/>
    <d v="2015-06-08T03:50:00"/>
    <x v="0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x v="2164"/>
    <b v="0"/>
    <n v="83"/>
    <b v="1"/>
    <s v="music/rock"/>
    <x v="2164"/>
    <d v="2016-06-25T03:59:00"/>
    <x v="2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b v="0"/>
    <n v="117"/>
    <b v="1"/>
    <s v="music/rock"/>
    <x v="2165"/>
    <d v="2016-04-08T15:00:35"/>
    <x v="2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b v="0"/>
    <n v="32"/>
    <b v="1"/>
    <s v="music/rock"/>
    <x v="2166"/>
    <d v="2014-12-05T21:06:58"/>
    <x v="3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167"/>
    <b v="0"/>
    <n v="8"/>
    <b v="1"/>
    <s v="music/rock"/>
    <x v="2167"/>
    <d v="2012-09-15T01:35:37"/>
    <x v="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2168"/>
    <b v="0"/>
    <n v="340"/>
    <b v="1"/>
    <s v="music/rock"/>
    <x v="2168"/>
    <d v="2017-02-10T05:00:00"/>
    <x v="1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2169"/>
    <b v="0"/>
    <n v="7"/>
    <b v="1"/>
    <s v="music/rock"/>
    <x v="2169"/>
    <d v="2017-03-02T16:49:11"/>
    <x v="1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170"/>
    <b v="0"/>
    <n v="19"/>
    <b v="1"/>
    <s v="music/rock"/>
    <x v="2170"/>
    <d v="2015-08-22T18:00:22"/>
    <x v="0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2171"/>
    <b v="0"/>
    <n v="47"/>
    <b v="1"/>
    <s v="music/rock"/>
    <x v="2171"/>
    <d v="2015-06-22T05:00:00"/>
    <x v="0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172"/>
    <b v="0"/>
    <n v="13"/>
    <b v="1"/>
    <s v="music/rock"/>
    <x v="2172"/>
    <d v="2015-04-18T13:55:20"/>
    <x v="0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b v="0"/>
    <n v="90"/>
    <b v="1"/>
    <s v="music/rock"/>
    <x v="2173"/>
    <d v="2013-09-10T03:59:00"/>
    <x v="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2174"/>
    <b v="0"/>
    <n v="63"/>
    <b v="1"/>
    <s v="music/rock"/>
    <x v="2174"/>
    <d v="2016-05-05T13:01:47"/>
    <x v="2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b v="0"/>
    <n v="26"/>
    <b v="1"/>
    <s v="music/rock"/>
    <x v="2175"/>
    <d v="2016-07-21T00:13:06"/>
    <x v="2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2176"/>
    <b v="0"/>
    <n v="71"/>
    <b v="1"/>
    <s v="music/rock"/>
    <x v="2176"/>
    <d v="2015-05-02T15:11:49"/>
    <x v="0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2177"/>
    <b v="0"/>
    <n v="38"/>
    <b v="1"/>
    <s v="music/rock"/>
    <x v="2177"/>
    <d v="2016-06-06T06:01:07"/>
    <x v="2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178"/>
    <b v="0"/>
    <n v="859"/>
    <b v="1"/>
    <s v="music/rock"/>
    <x v="2178"/>
    <d v="2017-01-18T15:16:37"/>
    <x v="2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179"/>
    <b v="0"/>
    <n v="21"/>
    <b v="1"/>
    <s v="music/rock"/>
    <x v="2179"/>
    <d v="2015-04-11T04:06:32"/>
    <x v="0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2180"/>
    <b v="0"/>
    <n v="78"/>
    <b v="1"/>
    <s v="music/rock"/>
    <x v="2180"/>
    <d v="2015-11-13T17:04:28"/>
    <x v="0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b v="0"/>
    <n v="53"/>
    <b v="1"/>
    <s v="games/tabletop games"/>
    <x v="2181"/>
    <d v="2017-02-21T00:07:33"/>
    <x v="1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2182"/>
    <b v="0"/>
    <n v="356"/>
    <b v="1"/>
    <s v="games/tabletop games"/>
    <x v="2182"/>
    <d v="2014-10-02T21:37:05"/>
    <x v="3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b v="0"/>
    <n v="279"/>
    <b v="1"/>
    <s v="games/tabletop games"/>
    <x v="2183"/>
    <d v="2017-02-09T05:00:00"/>
    <x v="1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b v="1"/>
    <n v="266"/>
    <b v="1"/>
    <s v="games/tabletop games"/>
    <x v="2184"/>
    <d v="2016-01-25T16:00:00"/>
    <x v="2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b v="0"/>
    <n v="623"/>
    <b v="1"/>
    <s v="games/tabletop games"/>
    <x v="2185"/>
    <d v="2013-03-26T08:23:59"/>
    <x v="4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2186"/>
    <b v="0"/>
    <n v="392"/>
    <b v="1"/>
    <s v="games/tabletop games"/>
    <x v="2186"/>
    <d v="2016-09-07T02:00:00"/>
    <x v="2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b v="1"/>
    <n v="3562"/>
    <b v="1"/>
    <s v="games/tabletop games"/>
    <x v="2187"/>
    <d v="2015-04-03T03:59:00"/>
    <x v="0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2188"/>
    <b v="0"/>
    <n v="514"/>
    <b v="1"/>
    <s v="games/tabletop games"/>
    <x v="2188"/>
    <d v="2016-10-25T17:00:00"/>
    <x v="2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2189"/>
    <b v="0"/>
    <n v="88"/>
    <b v="1"/>
    <s v="games/tabletop games"/>
    <x v="2189"/>
    <d v="2016-04-21T22:00:00"/>
    <x v="2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190"/>
    <b v="0"/>
    <n v="537"/>
    <b v="1"/>
    <s v="games/tabletop games"/>
    <x v="2190"/>
    <d v="2016-03-23T06:59:00"/>
    <x v="2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191"/>
    <b v="0"/>
    <n v="25"/>
    <b v="1"/>
    <s v="games/tabletop games"/>
    <x v="2191"/>
    <d v="2017-02-14T20:00:27"/>
    <x v="1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b v="0"/>
    <n v="3238"/>
    <b v="1"/>
    <s v="games/tabletop games"/>
    <x v="2192"/>
    <d v="2016-12-15T23:00:00"/>
    <x v="2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b v="0"/>
    <n v="897"/>
    <b v="1"/>
    <s v="games/tabletop games"/>
    <x v="2193"/>
    <d v="2016-11-21T04:59:00"/>
    <x v="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b v="0"/>
    <n v="878"/>
    <b v="1"/>
    <s v="games/tabletop games"/>
    <x v="2194"/>
    <d v="2016-03-26T17:11:30"/>
    <x v="2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x v="2195"/>
    <b v="0"/>
    <n v="115"/>
    <b v="1"/>
    <s v="games/tabletop games"/>
    <x v="2195"/>
    <d v="2015-08-11T18:31:40"/>
    <x v="0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x v="2196"/>
    <b v="0"/>
    <n v="234"/>
    <b v="1"/>
    <s v="games/tabletop games"/>
    <x v="2196"/>
    <d v="2016-12-02T07:00:00"/>
    <x v="2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97"/>
    <b v="0"/>
    <n v="4330"/>
    <b v="1"/>
    <s v="games/tabletop games"/>
    <x v="2197"/>
    <d v="2015-02-28T14:00:59"/>
    <x v="0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2198"/>
    <b v="0"/>
    <n v="651"/>
    <b v="1"/>
    <s v="games/tabletop games"/>
    <x v="2198"/>
    <d v="2015-11-14T13:20:00"/>
    <x v="0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x v="2199"/>
    <b v="1"/>
    <n v="251"/>
    <b v="1"/>
    <s v="games/tabletop games"/>
    <x v="2199"/>
    <d v="2015-10-15T09:59:58"/>
    <x v="0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b v="0"/>
    <n v="263"/>
    <b v="1"/>
    <s v="games/tabletop games"/>
    <x v="2200"/>
    <d v="2015-07-06T03:00:00"/>
    <x v="0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201"/>
    <b v="0"/>
    <n v="28"/>
    <b v="1"/>
    <s v="music/electronic music"/>
    <x v="2201"/>
    <d v="2013-01-16T20:19:25"/>
    <x v="4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2202"/>
    <b v="0"/>
    <n v="721"/>
    <b v="1"/>
    <s v="music/electronic music"/>
    <x v="2202"/>
    <d v="2012-11-01T20:22:48"/>
    <x v="5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b v="0"/>
    <n v="50"/>
    <b v="1"/>
    <s v="music/electronic music"/>
    <x v="2203"/>
    <d v="2015-09-24T20:38:02"/>
    <x v="0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2204"/>
    <b v="0"/>
    <n v="73"/>
    <b v="1"/>
    <s v="music/electronic music"/>
    <x v="2204"/>
    <d v="2013-03-09T07:28:39"/>
    <x v="4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b v="0"/>
    <n v="27"/>
    <b v="1"/>
    <s v="music/electronic music"/>
    <x v="2205"/>
    <d v="2012-06-01T19:43:09"/>
    <x v="5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b v="0"/>
    <n v="34"/>
    <b v="1"/>
    <s v="music/electronic music"/>
    <x v="2206"/>
    <d v="2012-04-16T06:10:24"/>
    <x v="5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2207"/>
    <b v="0"/>
    <n v="7"/>
    <b v="1"/>
    <s v="music/electronic music"/>
    <x v="2207"/>
    <d v="2013-11-16T05:39:33"/>
    <x v="4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b v="0"/>
    <n v="24"/>
    <b v="1"/>
    <s v="music/electronic music"/>
    <x v="2208"/>
    <d v="2012-04-07T04:00:00"/>
    <x v="5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209"/>
    <b v="0"/>
    <n v="15"/>
    <b v="1"/>
    <s v="music/electronic music"/>
    <x v="2209"/>
    <d v="2014-04-14T23:00:00"/>
    <x v="3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b v="0"/>
    <n v="72"/>
    <b v="1"/>
    <s v="music/electronic music"/>
    <x v="2210"/>
    <d v="2012-04-14T17:36:00"/>
    <x v="5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b v="0"/>
    <n v="120"/>
    <b v="1"/>
    <s v="music/electronic music"/>
    <x v="2211"/>
    <d v="2014-04-10T06:59:00"/>
    <x v="3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b v="0"/>
    <n v="123"/>
    <b v="1"/>
    <s v="music/electronic music"/>
    <x v="2212"/>
    <d v="2013-11-04T01:00:00"/>
    <x v="4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b v="0"/>
    <n v="1"/>
    <b v="1"/>
    <s v="music/electronic music"/>
    <x v="2213"/>
    <d v="2015-05-15T19:49:39"/>
    <x v="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2214"/>
    <b v="0"/>
    <n v="24"/>
    <b v="1"/>
    <s v="music/electronic music"/>
    <x v="2214"/>
    <d v="2014-02-06T19:00:48"/>
    <x v="3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x v="2215"/>
    <b v="0"/>
    <n v="33"/>
    <b v="1"/>
    <s v="music/electronic music"/>
    <x v="2215"/>
    <d v="2012-03-13T06:59:00"/>
    <x v="5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b v="0"/>
    <n v="14"/>
    <b v="1"/>
    <s v="music/electronic music"/>
    <x v="2216"/>
    <d v="2015-07-23T18:02:25"/>
    <x v="0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217"/>
    <b v="0"/>
    <n v="9"/>
    <b v="1"/>
    <s v="music/electronic music"/>
    <x v="2217"/>
    <d v="2015-11-02T08:00:00"/>
    <x v="0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2218"/>
    <b v="0"/>
    <n v="76"/>
    <b v="1"/>
    <s v="music/electronic music"/>
    <x v="2218"/>
    <d v="2012-08-29T00:00:00"/>
    <x v="5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219"/>
    <b v="0"/>
    <n v="19"/>
    <b v="1"/>
    <s v="music/electronic music"/>
    <x v="2219"/>
    <d v="2015-08-19T17:15:12"/>
    <x v="0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2220"/>
    <b v="0"/>
    <n v="69"/>
    <b v="1"/>
    <s v="music/electronic music"/>
    <x v="2220"/>
    <d v="2013-07-27T01:27:16"/>
    <x v="4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2221"/>
    <b v="0"/>
    <n v="218"/>
    <b v="1"/>
    <s v="games/tabletop games"/>
    <x v="2221"/>
    <d v="2016-04-23T00:00:00"/>
    <x v="2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b v="0"/>
    <n v="30"/>
    <b v="1"/>
    <s v="games/tabletop games"/>
    <x v="2222"/>
    <d v="2012-01-28T18:54:07"/>
    <x v="6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b v="0"/>
    <n v="100"/>
    <b v="1"/>
    <s v="games/tabletop games"/>
    <x v="2223"/>
    <d v="2015-06-27T15:22:48"/>
    <x v="0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2224"/>
    <b v="0"/>
    <n v="296"/>
    <b v="1"/>
    <s v="games/tabletop games"/>
    <x v="2224"/>
    <d v="2016-10-29T19:00:00"/>
    <x v="2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b v="0"/>
    <n v="1204"/>
    <b v="1"/>
    <s v="games/tabletop games"/>
    <x v="2225"/>
    <d v="2014-09-21T19:00:15"/>
    <x v="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b v="0"/>
    <n v="321"/>
    <b v="1"/>
    <s v="games/tabletop games"/>
    <x v="2226"/>
    <d v="2016-02-12T04:59:00"/>
    <x v="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b v="0"/>
    <n v="301"/>
    <b v="1"/>
    <s v="games/tabletop games"/>
    <x v="2227"/>
    <d v="2013-11-13T20:22:35"/>
    <x v="4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b v="0"/>
    <n v="144"/>
    <b v="1"/>
    <s v="games/tabletop games"/>
    <x v="2228"/>
    <d v="2015-08-16T06:40:36"/>
    <x v="0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b v="0"/>
    <n v="539"/>
    <b v="1"/>
    <s v="games/tabletop games"/>
    <x v="2229"/>
    <d v="2013-09-03T04:00:00"/>
    <x v="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b v="0"/>
    <n v="498"/>
    <b v="1"/>
    <s v="games/tabletop games"/>
    <x v="2230"/>
    <d v="2014-04-25T21:08:47"/>
    <x v="3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231"/>
    <b v="0"/>
    <n v="1113"/>
    <b v="1"/>
    <s v="games/tabletop games"/>
    <x v="2231"/>
    <d v="2013-06-25T05:00:00"/>
    <x v="4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2232"/>
    <b v="0"/>
    <n v="988"/>
    <b v="1"/>
    <s v="games/tabletop games"/>
    <x v="2232"/>
    <d v="2014-07-19T03:00:00"/>
    <x v="3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2233"/>
    <b v="0"/>
    <n v="391"/>
    <b v="1"/>
    <s v="games/tabletop games"/>
    <x v="2233"/>
    <d v="2015-12-14T00:00:00"/>
    <x v="0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34"/>
    <b v="0"/>
    <n v="28"/>
    <b v="1"/>
    <s v="games/tabletop games"/>
    <x v="2234"/>
    <d v="2017-01-05T19:47:27"/>
    <x v="2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2235"/>
    <b v="0"/>
    <n v="147"/>
    <b v="1"/>
    <s v="games/tabletop games"/>
    <x v="2235"/>
    <d v="2015-03-28T23:31:51"/>
    <x v="0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2236"/>
    <b v="0"/>
    <n v="680"/>
    <b v="1"/>
    <s v="games/tabletop games"/>
    <x v="2236"/>
    <d v="2016-02-01T14:48:43"/>
    <x v="2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2237"/>
    <b v="0"/>
    <n v="983"/>
    <b v="1"/>
    <s v="games/tabletop games"/>
    <x v="2237"/>
    <d v="2014-11-12T07:59:00"/>
    <x v="3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2238"/>
    <b v="0"/>
    <n v="79"/>
    <b v="1"/>
    <s v="games/tabletop games"/>
    <x v="2238"/>
    <d v="2017-03-10T14:55:16"/>
    <x v="1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239"/>
    <b v="0"/>
    <n v="426"/>
    <b v="1"/>
    <s v="games/tabletop games"/>
    <x v="2239"/>
    <d v="2013-12-01T04:02:00"/>
    <x v="4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b v="0"/>
    <n v="96"/>
    <b v="1"/>
    <s v="games/tabletop games"/>
    <x v="2240"/>
    <d v="2016-04-22T19:49:04"/>
    <x v="2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2241"/>
    <b v="0"/>
    <n v="163"/>
    <b v="1"/>
    <s v="games/tabletop games"/>
    <x v="2241"/>
    <d v="2017-03-02T19:51:40"/>
    <x v="1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2242"/>
    <b v="0"/>
    <n v="2525"/>
    <b v="1"/>
    <s v="games/tabletop games"/>
    <x v="2242"/>
    <d v="2013-11-27T03:02:00"/>
    <x v="4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b v="0"/>
    <n v="2035"/>
    <b v="1"/>
    <s v="games/tabletop games"/>
    <x v="2243"/>
    <d v="2017-03-13T03:00:00"/>
    <x v="1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2244"/>
    <b v="0"/>
    <n v="290"/>
    <b v="1"/>
    <s v="games/tabletop games"/>
    <x v="2244"/>
    <d v="2016-10-16T20:30:00"/>
    <x v="2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2245"/>
    <b v="0"/>
    <n v="1980"/>
    <b v="1"/>
    <s v="games/tabletop games"/>
    <x v="2245"/>
    <d v="2014-02-21T18:00:00"/>
    <x v="3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2246"/>
    <b v="0"/>
    <n v="57"/>
    <b v="1"/>
    <s v="games/tabletop games"/>
    <x v="2246"/>
    <d v="2015-09-04T19:00:10"/>
    <x v="0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2247"/>
    <b v="0"/>
    <n v="380"/>
    <b v="1"/>
    <s v="games/tabletop games"/>
    <x v="2247"/>
    <d v="2015-07-29T15:59:25"/>
    <x v="0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2248"/>
    <b v="0"/>
    <n v="128"/>
    <b v="1"/>
    <s v="games/tabletop games"/>
    <x v="2248"/>
    <d v="2016-12-14T21:01:18"/>
    <x v="2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2249"/>
    <b v="0"/>
    <n v="180"/>
    <b v="1"/>
    <s v="games/tabletop games"/>
    <x v="2249"/>
    <d v="2013-04-02T15:52:45"/>
    <x v="4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50"/>
    <b v="0"/>
    <n v="571"/>
    <b v="1"/>
    <s v="games/tabletop games"/>
    <x v="2250"/>
    <d v="2016-12-03T01:07:53"/>
    <x v="2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2251"/>
    <b v="0"/>
    <n v="480"/>
    <b v="1"/>
    <s v="games/tabletop games"/>
    <x v="2251"/>
    <d v="2014-08-16T08:17:57"/>
    <x v="3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2252"/>
    <b v="0"/>
    <n v="249"/>
    <b v="1"/>
    <s v="games/tabletop games"/>
    <x v="2252"/>
    <d v="2016-08-06T07:52:18"/>
    <x v="2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b v="0"/>
    <n v="84"/>
    <b v="1"/>
    <s v="games/tabletop games"/>
    <x v="2253"/>
    <d v="2015-11-18T16:09:07"/>
    <x v="0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2254"/>
    <b v="0"/>
    <n v="197"/>
    <b v="1"/>
    <s v="games/tabletop games"/>
    <x v="2254"/>
    <d v="2017-01-24T15:32:48"/>
    <x v="1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2255"/>
    <b v="0"/>
    <n v="271"/>
    <b v="1"/>
    <s v="games/tabletop games"/>
    <x v="2255"/>
    <d v="2016-05-07T22:50:51"/>
    <x v="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56"/>
    <b v="0"/>
    <n v="50"/>
    <b v="1"/>
    <s v="games/tabletop games"/>
    <x v="2256"/>
    <d v="2016-11-22T10:50:46"/>
    <x v="2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b v="0"/>
    <n v="169"/>
    <b v="1"/>
    <s v="games/tabletop games"/>
    <x v="2257"/>
    <d v="2016-06-19T23:00:00"/>
    <x v="2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x v="2258"/>
    <b v="0"/>
    <n v="205"/>
    <b v="1"/>
    <s v="games/tabletop games"/>
    <x v="2258"/>
    <d v="2015-06-11T18:01:27"/>
    <x v="0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2259"/>
    <b v="0"/>
    <n v="206"/>
    <b v="1"/>
    <s v="games/tabletop games"/>
    <x v="2259"/>
    <d v="2016-12-08T19:18:56"/>
    <x v="2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b v="0"/>
    <n v="84"/>
    <b v="1"/>
    <s v="games/tabletop games"/>
    <x v="2260"/>
    <d v="2014-03-26T23:24:10"/>
    <x v="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b v="0"/>
    <n v="210"/>
    <b v="1"/>
    <s v="games/tabletop games"/>
    <x v="2261"/>
    <d v="2017-02-14T17:23:40"/>
    <x v="1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2262"/>
    <b v="0"/>
    <n v="181"/>
    <b v="1"/>
    <s v="games/tabletop games"/>
    <x v="2262"/>
    <d v="2014-11-18T00:00:00"/>
    <x v="3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2263"/>
    <b v="0"/>
    <n v="60"/>
    <b v="1"/>
    <s v="games/tabletop games"/>
    <x v="2263"/>
    <d v="2015-01-31T19:58:33"/>
    <x v="0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b v="0"/>
    <n v="445"/>
    <b v="1"/>
    <s v="games/tabletop games"/>
    <x v="2264"/>
    <d v="2016-05-23T03:00:00"/>
    <x v="2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b v="0"/>
    <n v="17"/>
    <b v="1"/>
    <s v="games/tabletop games"/>
    <x v="2265"/>
    <d v="2016-11-22T20:28:27"/>
    <x v="2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2266"/>
    <b v="0"/>
    <n v="194"/>
    <b v="1"/>
    <s v="games/tabletop games"/>
    <x v="2266"/>
    <d v="2016-04-27T02:00:00"/>
    <x v="2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b v="0"/>
    <n v="404"/>
    <b v="1"/>
    <s v="games/tabletop games"/>
    <x v="2267"/>
    <d v="2014-12-21T01:00:00"/>
    <x v="3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b v="0"/>
    <n v="194"/>
    <b v="1"/>
    <s v="games/tabletop games"/>
    <x v="2268"/>
    <d v="2017-03-12T01:58:35"/>
    <x v="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2269"/>
    <b v="0"/>
    <n v="902"/>
    <b v="1"/>
    <s v="games/tabletop games"/>
    <x v="2269"/>
    <d v="2017-03-07T05:00:00"/>
    <x v="1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2270"/>
    <b v="0"/>
    <n v="1670"/>
    <b v="1"/>
    <s v="games/tabletop games"/>
    <x v="2270"/>
    <d v="2017-01-10T21:59:00"/>
    <x v="2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2271"/>
    <b v="0"/>
    <n v="1328"/>
    <b v="1"/>
    <s v="games/tabletop games"/>
    <x v="2271"/>
    <d v="2016-12-10T00:00:04"/>
    <x v="2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2272"/>
    <b v="0"/>
    <n v="944"/>
    <b v="1"/>
    <s v="games/tabletop games"/>
    <x v="2272"/>
    <d v="2015-12-07T16:47:16"/>
    <x v="0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b v="0"/>
    <n v="147"/>
    <b v="1"/>
    <s v="games/tabletop games"/>
    <x v="2273"/>
    <d v="2017-03-12T12:10:42"/>
    <x v="1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b v="0"/>
    <n v="99"/>
    <b v="1"/>
    <s v="games/tabletop games"/>
    <x v="2274"/>
    <d v="2014-02-23T12:00:57"/>
    <x v="3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2275"/>
    <b v="0"/>
    <n v="79"/>
    <b v="1"/>
    <s v="games/tabletop games"/>
    <x v="2275"/>
    <d v="2014-12-22T14:47:59"/>
    <x v="3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2276"/>
    <b v="0"/>
    <n v="75"/>
    <b v="1"/>
    <s v="games/tabletop games"/>
    <x v="2276"/>
    <d v="2014-01-05T15:38:09"/>
    <x v="4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2277"/>
    <b v="0"/>
    <n v="207"/>
    <b v="1"/>
    <s v="games/tabletop games"/>
    <x v="2277"/>
    <d v="2012-02-27T16:17:03"/>
    <x v="5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2278"/>
    <b v="0"/>
    <n v="102"/>
    <b v="1"/>
    <s v="games/tabletop games"/>
    <x v="2278"/>
    <d v="2016-01-03T22:59:00"/>
    <x v="0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279"/>
    <b v="0"/>
    <n v="32"/>
    <b v="1"/>
    <s v="games/tabletop games"/>
    <x v="2279"/>
    <d v="2015-02-04T04:00:00"/>
    <x v="0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b v="0"/>
    <n v="480"/>
    <b v="1"/>
    <s v="games/tabletop games"/>
    <x v="2280"/>
    <d v="2015-09-17T14:59:51"/>
    <x v="0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281"/>
    <b v="0"/>
    <n v="11"/>
    <b v="1"/>
    <s v="music/rock"/>
    <x v="2281"/>
    <d v="2011-07-25T06:50:00"/>
    <x v="6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282"/>
    <b v="0"/>
    <n v="12"/>
    <b v="1"/>
    <s v="music/rock"/>
    <x v="2282"/>
    <d v="2016-01-14T04:11:26"/>
    <x v="0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b v="0"/>
    <n v="48"/>
    <b v="1"/>
    <s v="music/rock"/>
    <x v="2283"/>
    <d v="2012-05-09T02:00:04"/>
    <x v="5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2284"/>
    <b v="0"/>
    <n v="59"/>
    <b v="1"/>
    <s v="music/rock"/>
    <x v="2284"/>
    <d v="2011-03-12T04:00:00"/>
    <x v="6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b v="0"/>
    <n v="79"/>
    <b v="1"/>
    <s v="music/rock"/>
    <x v="2285"/>
    <d v="2012-06-29T04:27:23"/>
    <x v="5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286"/>
    <b v="0"/>
    <n v="14"/>
    <b v="1"/>
    <s v="music/rock"/>
    <x v="2286"/>
    <d v="2013-09-06T03:59:00"/>
    <x v="4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2287"/>
    <b v="0"/>
    <n v="106"/>
    <b v="1"/>
    <s v="music/rock"/>
    <x v="2287"/>
    <d v="2014-06-23T16:01:00"/>
    <x v="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288"/>
    <b v="0"/>
    <n v="25"/>
    <b v="1"/>
    <s v="music/rock"/>
    <x v="2288"/>
    <d v="2012-06-26T18:00:00"/>
    <x v="5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b v="0"/>
    <n v="25"/>
    <b v="1"/>
    <s v="music/rock"/>
    <x v="2289"/>
    <d v="2013-12-06T23:22:00"/>
    <x v="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290"/>
    <b v="0"/>
    <n v="29"/>
    <b v="1"/>
    <s v="music/rock"/>
    <x v="2290"/>
    <d v="2009-12-01T17:00:00"/>
    <x v="8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b v="0"/>
    <n v="43"/>
    <b v="1"/>
    <s v="music/rock"/>
    <x v="2291"/>
    <d v="2012-04-23T04:00:00"/>
    <x v="5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b v="0"/>
    <n v="46"/>
    <b v="1"/>
    <s v="music/rock"/>
    <x v="2292"/>
    <d v="2012-04-18T16:44:36"/>
    <x v="5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293"/>
    <b v="0"/>
    <n v="27"/>
    <b v="1"/>
    <s v="music/rock"/>
    <x v="2293"/>
    <d v="2012-09-25T03:59:00"/>
    <x v="5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b v="0"/>
    <n v="112"/>
    <b v="1"/>
    <s v="music/rock"/>
    <x v="2294"/>
    <d v="2013-01-20T17:21:20"/>
    <x v="5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b v="0"/>
    <n v="34"/>
    <b v="1"/>
    <s v="music/rock"/>
    <x v="2295"/>
    <d v="2013-01-26T22:54:16"/>
    <x v="5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2296"/>
    <b v="0"/>
    <n v="145"/>
    <b v="1"/>
    <s v="music/rock"/>
    <x v="2296"/>
    <d v="2012-02-23T17:33:46"/>
    <x v="5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297"/>
    <b v="0"/>
    <n v="19"/>
    <b v="1"/>
    <s v="music/rock"/>
    <x v="2297"/>
    <d v="2012-03-14T03:59:00"/>
    <x v="5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298"/>
    <b v="0"/>
    <n v="288"/>
    <b v="1"/>
    <s v="music/rock"/>
    <x v="2298"/>
    <d v="2014-03-26T19:10:33"/>
    <x v="3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299"/>
    <b v="0"/>
    <n v="14"/>
    <b v="1"/>
    <s v="music/rock"/>
    <x v="2299"/>
    <d v="2011-02-06T00:46:49"/>
    <x v="6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300"/>
    <b v="0"/>
    <n v="7"/>
    <b v="1"/>
    <s v="music/rock"/>
    <x v="2300"/>
    <d v="2012-06-28T17:26:56"/>
    <x v="5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x v="2301"/>
    <b v="1"/>
    <n v="211"/>
    <b v="1"/>
    <s v="music/indie rock"/>
    <x v="2301"/>
    <d v="2013-06-21T03:31:36"/>
    <x v="4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b v="1"/>
    <n v="85"/>
    <b v="1"/>
    <s v="music/indie rock"/>
    <x v="2302"/>
    <d v="2013-12-31T07:00:00"/>
    <x v="4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b v="1"/>
    <n v="103"/>
    <b v="1"/>
    <s v="music/indie rock"/>
    <x v="2303"/>
    <d v="2011-12-13T03:39:56"/>
    <x v="6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2304"/>
    <b v="1"/>
    <n v="113"/>
    <b v="1"/>
    <s v="music/indie rock"/>
    <x v="2304"/>
    <d v="2011-01-01T04:59:00"/>
    <x v="7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b v="1"/>
    <n v="167"/>
    <b v="1"/>
    <s v="music/indie rock"/>
    <x v="2305"/>
    <d v="2014-08-08T18:00:00"/>
    <x v="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2306"/>
    <b v="1"/>
    <n v="73"/>
    <b v="1"/>
    <s v="music/indie rock"/>
    <x v="2306"/>
    <d v="2012-03-10T04:02:09"/>
    <x v="5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b v="1"/>
    <n v="75"/>
    <b v="1"/>
    <s v="music/indie rock"/>
    <x v="2307"/>
    <d v="2012-05-05T19:15:28"/>
    <x v="5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b v="1"/>
    <n v="614"/>
    <b v="1"/>
    <s v="music/indie rock"/>
    <x v="2308"/>
    <d v="2014-08-29T01:00:00"/>
    <x v="3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2309"/>
    <b v="1"/>
    <n v="107"/>
    <b v="1"/>
    <s v="music/indie rock"/>
    <x v="2309"/>
    <d v="2013-03-09T23:42:17"/>
    <x v="4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b v="1"/>
    <n v="1224"/>
    <b v="1"/>
    <s v="music/indie rock"/>
    <x v="2310"/>
    <d v="2013-03-21T18:03:35"/>
    <x v="4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2311"/>
    <b v="1"/>
    <n v="104"/>
    <b v="1"/>
    <s v="music/indie rock"/>
    <x v="2311"/>
    <d v="2014-05-07T00:06:29"/>
    <x v="3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2312"/>
    <b v="1"/>
    <n v="79"/>
    <b v="1"/>
    <s v="music/indie rock"/>
    <x v="2312"/>
    <d v="2014-04-18T23:00:00"/>
    <x v="3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x v="2313"/>
    <b v="1"/>
    <n v="157"/>
    <b v="1"/>
    <s v="music/indie rock"/>
    <x v="2313"/>
    <d v="2012-05-03T23:00:26"/>
    <x v="5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b v="1"/>
    <n v="50"/>
    <b v="1"/>
    <s v="music/indie rock"/>
    <x v="2314"/>
    <d v="2012-06-07T13:14:17"/>
    <x v="5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2315"/>
    <b v="1"/>
    <n v="64"/>
    <b v="1"/>
    <s v="music/indie rock"/>
    <x v="2315"/>
    <d v="2012-05-05T17:25:43"/>
    <x v="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b v="1"/>
    <n v="200"/>
    <b v="1"/>
    <s v="music/indie rock"/>
    <x v="2316"/>
    <d v="2009-12-09T18:24:00"/>
    <x v="8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317"/>
    <b v="1"/>
    <n v="22"/>
    <b v="1"/>
    <s v="music/indie rock"/>
    <x v="2317"/>
    <d v="2010-02-15T05:00:00"/>
    <x v="7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b v="1"/>
    <n v="163"/>
    <b v="1"/>
    <s v="music/indie rock"/>
    <x v="2318"/>
    <d v="2009-09-26T03:59:00"/>
    <x v="8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2319"/>
    <b v="1"/>
    <n v="77"/>
    <b v="1"/>
    <s v="music/indie rock"/>
    <x v="2319"/>
    <d v="2013-12-15T01:58:05"/>
    <x v="4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b v="1"/>
    <n v="89"/>
    <b v="1"/>
    <s v="music/indie rock"/>
    <x v="2320"/>
    <d v="2014-04-02T18:36:40"/>
    <x v="3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2321"/>
    <b v="0"/>
    <n v="64"/>
    <b v="0"/>
    <s v="food/small batch"/>
    <x v="2321"/>
    <d v="2017-04-04T05:15:01"/>
    <x v="1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2322"/>
    <b v="0"/>
    <n v="4"/>
    <b v="0"/>
    <s v="food/small batch"/>
    <x v="2322"/>
    <d v="2017-04-09T20:29:29"/>
    <x v="1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2323"/>
    <b v="0"/>
    <n v="4"/>
    <b v="0"/>
    <s v="food/small batch"/>
    <x v="2323"/>
    <d v="2017-03-20T18:07:27"/>
    <x v="1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324"/>
    <b v="0"/>
    <n v="61"/>
    <b v="0"/>
    <s v="food/small batch"/>
    <x v="2324"/>
    <d v="2017-03-26T20:14:45"/>
    <x v="1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2325"/>
    <b v="0"/>
    <n v="7"/>
    <b v="0"/>
    <s v="food/small batch"/>
    <x v="2325"/>
    <d v="2017-03-29T23:32:11"/>
    <x v="1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b v="0"/>
    <n v="1"/>
    <b v="0"/>
    <s v="food/small batch"/>
    <x v="2326"/>
    <d v="2017-04-30T17:00:00"/>
    <x v="1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2327"/>
    <b v="1"/>
    <n v="3355"/>
    <b v="1"/>
    <s v="food/small batch"/>
    <x v="2327"/>
    <d v="2014-08-26T22:00:40"/>
    <x v="3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b v="1"/>
    <n v="537"/>
    <b v="1"/>
    <s v="food/small batch"/>
    <x v="2328"/>
    <d v="2015-06-14T18:45:37"/>
    <x v="0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2329"/>
    <b v="1"/>
    <n v="125"/>
    <b v="1"/>
    <s v="food/small batch"/>
    <x v="2329"/>
    <d v="2014-07-17T14:59:06"/>
    <x v="3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b v="1"/>
    <n v="163"/>
    <b v="1"/>
    <s v="food/small batch"/>
    <x v="2330"/>
    <d v="2015-12-25T00:00:00"/>
    <x v="0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2331"/>
    <b v="1"/>
    <n v="283"/>
    <b v="1"/>
    <s v="food/small batch"/>
    <x v="2331"/>
    <d v="2014-08-18T00:08:10"/>
    <x v="3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b v="1"/>
    <n v="352"/>
    <b v="1"/>
    <s v="food/small batch"/>
    <x v="2332"/>
    <d v="2015-02-06T15:04:31"/>
    <x v="0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b v="1"/>
    <n v="94"/>
    <b v="1"/>
    <s v="food/small batch"/>
    <x v="2333"/>
    <d v="2014-05-29T17:50:00"/>
    <x v="3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2334"/>
    <b v="1"/>
    <n v="67"/>
    <b v="1"/>
    <s v="food/small batch"/>
    <x v="2334"/>
    <d v="2014-11-05T17:34:00"/>
    <x v="3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2335"/>
    <b v="1"/>
    <n v="221"/>
    <b v="1"/>
    <s v="food/small batch"/>
    <x v="2335"/>
    <d v="2014-06-11T13:44:03"/>
    <x v="3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b v="1"/>
    <n v="2165"/>
    <b v="1"/>
    <s v="food/small batch"/>
    <x v="2336"/>
    <d v="2014-03-08T22:11:35"/>
    <x v="3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2337"/>
    <b v="1"/>
    <n v="179"/>
    <b v="1"/>
    <s v="food/small batch"/>
    <x v="2337"/>
    <d v="2014-06-26T15:22:23"/>
    <x v="3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b v="1"/>
    <n v="123"/>
    <b v="1"/>
    <s v="food/small batch"/>
    <x v="2338"/>
    <d v="2014-06-29T21:31:24"/>
    <x v="3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2339"/>
    <b v="1"/>
    <n v="1104"/>
    <b v="1"/>
    <s v="food/small batch"/>
    <x v="2339"/>
    <d v="2016-12-19T07:59:00"/>
    <x v="2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2340"/>
    <b v="1"/>
    <n v="403"/>
    <b v="1"/>
    <s v="food/small batch"/>
    <x v="2340"/>
    <d v="2016-10-30T15:25:38"/>
    <x v="2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2341"/>
    <b v="0"/>
    <n v="0"/>
    <b v="0"/>
    <s v="technology/web"/>
    <x v="2341"/>
    <d v="2015-07-12T19:31:44"/>
    <x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2342"/>
    <b v="0"/>
    <n v="0"/>
    <b v="0"/>
    <s v="technology/web"/>
    <x v="2342"/>
    <d v="2014-10-06T05:00:00"/>
    <x v="3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343"/>
    <b v="0"/>
    <n v="1"/>
    <b v="0"/>
    <s v="technology/web"/>
    <x v="2343"/>
    <d v="2016-01-08T19:47:00"/>
    <x v="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b v="0"/>
    <n v="1"/>
    <b v="0"/>
    <s v="technology/web"/>
    <x v="2344"/>
    <d v="2016-06-24T17:27:49"/>
    <x v="2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2345"/>
    <b v="0"/>
    <n v="0"/>
    <b v="0"/>
    <s v="technology/web"/>
    <x v="2345"/>
    <d v="2015-03-31T23:39:00"/>
    <x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2346"/>
    <b v="0"/>
    <n v="3"/>
    <b v="0"/>
    <s v="technology/web"/>
    <x v="2346"/>
    <d v="2016-10-17T19:10:31"/>
    <x v="2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2347"/>
    <b v="0"/>
    <n v="1"/>
    <b v="0"/>
    <s v="technology/web"/>
    <x v="2347"/>
    <d v="2016-08-25T14:34:36"/>
    <x v="2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348"/>
    <b v="0"/>
    <n v="5"/>
    <b v="0"/>
    <s v="technology/web"/>
    <x v="2348"/>
    <d v="2016-02-20T22:22:18"/>
    <x v="0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2349"/>
    <b v="0"/>
    <n v="0"/>
    <b v="0"/>
    <s v="technology/web"/>
    <x v="2349"/>
    <d v="2015-08-11T18:37:08"/>
    <x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2350"/>
    <b v="0"/>
    <n v="0"/>
    <b v="0"/>
    <s v="technology/web"/>
    <x v="2350"/>
    <d v="2017-01-03T20:12:50"/>
    <x v="2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2351"/>
    <b v="0"/>
    <n v="7"/>
    <b v="0"/>
    <s v="technology/web"/>
    <x v="2351"/>
    <d v="2015-04-30T02:25:39"/>
    <x v="0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2352"/>
    <b v="0"/>
    <n v="0"/>
    <b v="0"/>
    <s v="technology/web"/>
    <x v="2352"/>
    <d v="2015-06-06T15:12:32"/>
    <x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2353"/>
    <b v="0"/>
    <n v="0"/>
    <b v="0"/>
    <s v="technology/web"/>
    <x v="2353"/>
    <d v="2015-04-21T16:13:42"/>
    <x v="0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2354"/>
    <b v="0"/>
    <n v="1"/>
    <b v="0"/>
    <s v="technology/web"/>
    <x v="2354"/>
    <d v="2015-01-10T17:21:00"/>
    <x v="3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2355"/>
    <b v="0"/>
    <n v="2"/>
    <b v="0"/>
    <s v="technology/web"/>
    <x v="2355"/>
    <d v="2015-05-02T22:02:16"/>
    <x v="0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2356"/>
    <b v="0"/>
    <n v="0"/>
    <b v="0"/>
    <s v="technology/web"/>
    <x v="2356"/>
    <d v="2015-06-05T18:48:24"/>
    <x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2357"/>
    <b v="0"/>
    <n v="0"/>
    <b v="0"/>
    <s v="technology/web"/>
    <x v="2357"/>
    <d v="2015-10-17T14:52:58"/>
    <x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2358"/>
    <b v="0"/>
    <n v="0"/>
    <b v="0"/>
    <s v="technology/web"/>
    <x v="2358"/>
    <d v="2015-01-31T00:39:00"/>
    <x v="3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359"/>
    <b v="0"/>
    <n v="3"/>
    <b v="0"/>
    <s v="technology/web"/>
    <x v="2359"/>
    <d v="2015-08-03T15:35:24"/>
    <x v="0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2360"/>
    <b v="0"/>
    <n v="1"/>
    <b v="0"/>
    <s v="technology/web"/>
    <x v="2360"/>
    <d v="2016-02-07T16:58:00"/>
    <x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2361"/>
    <b v="0"/>
    <n v="0"/>
    <b v="0"/>
    <s v="technology/web"/>
    <x v="2361"/>
    <d v="2016-04-30T22:00:00"/>
    <x v="2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2362"/>
    <b v="0"/>
    <n v="2"/>
    <b v="0"/>
    <s v="technology/web"/>
    <x v="2362"/>
    <d v="2014-12-11T16:31:10"/>
    <x v="3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b v="0"/>
    <n v="0"/>
    <b v="0"/>
    <s v="technology/web"/>
    <x v="2363"/>
    <d v="2015-12-29T00:16:40"/>
    <x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2364"/>
    <b v="0"/>
    <n v="0"/>
    <b v="0"/>
    <s v="technology/web"/>
    <x v="2364"/>
    <d v="2015-10-26T22:25:56"/>
    <x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2365"/>
    <b v="0"/>
    <n v="0"/>
    <b v="0"/>
    <s v="technology/web"/>
    <x v="2365"/>
    <d v="2016-01-17T23:00:00"/>
    <x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2366"/>
    <b v="0"/>
    <n v="27"/>
    <b v="0"/>
    <s v="technology/web"/>
    <x v="2366"/>
    <d v="2015-10-21T12:45:33"/>
    <x v="0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367"/>
    <b v="0"/>
    <n v="14"/>
    <b v="0"/>
    <s v="technology/web"/>
    <x v="2367"/>
    <d v="2016-04-25T22:16:56"/>
    <x v="2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b v="0"/>
    <n v="2"/>
    <b v="0"/>
    <s v="technology/web"/>
    <x v="2368"/>
    <d v="2015-04-14T16:19:25"/>
    <x v="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b v="0"/>
    <n v="0"/>
    <b v="0"/>
    <s v="technology/web"/>
    <x v="2369"/>
    <d v="2016-02-10T19:30:11"/>
    <x v="2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2370"/>
    <b v="0"/>
    <n v="4"/>
    <b v="0"/>
    <s v="technology/web"/>
    <x v="2370"/>
    <d v="2014-12-18T04:32:21"/>
    <x v="3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b v="0"/>
    <n v="0"/>
    <b v="0"/>
    <s v="technology/web"/>
    <x v="2371"/>
    <d v="2015-06-25T18:39:56"/>
    <x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b v="0"/>
    <n v="6"/>
    <b v="0"/>
    <s v="technology/web"/>
    <x v="2372"/>
    <d v="2015-04-24T01:39:31"/>
    <x v="0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x v="2373"/>
    <b v="0"/>
    <n v="1"/>
    <b v="0"/>
    <s v="technology/web"/>
    <x v="2373"/>
    <d v="2015-08-29T15:53:44"/>
    <x v="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b v="0"/>
    <n v="1"/>
    <b v="0"/>
    <s v="technology/web"/>
    <x v="2374"/>
    <d v="2015-02-12T20:14:20"/>
    <x v="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b v="0"/>
    <n v="0"/>
    <b v="0"/>
    <s v="technology/web"/>
    <x v="2375"/>
    <d v="2016-09-09T20:03:57"/>
    <x v="2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376"/>
    <b v="0"/>
    <n v="4"/>
    <b v="0"/>
    <s v="technology/web"/>
    <x v="2376"/>
    <d v="2015-12-10T22:12:46"/>
    <x v="0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2377"/>
    <b v="0"/>
    <n v="0"/>
    <b v="0"/>
    <s v="technology/web"/>
    <x v="2377"/>
    <d v="2016-11-25T21:53:03"/>
    <x v="2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2378"/>
    <b v="0"/>
    <n v="0"/>
    <b v="0"/>
    <s v="technology/web"/>
    <x v="2378"/>
    <d v="2015-08-26T00:18:50"/>
    <x v="0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2379"/>
    <b v="0"/>
    <n v="0"/>
    <b v="0"/>
    <s v="technology/web"/>
    <x v="2379"/>
    <d v="2015-10-05T00:23:36"/>
    <x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2380"/>
    <b v="0"/>
    <n v="3"/>
    <b v="0"/>
    <s v="technology/web"/>
    <x v="2380"/>
    <d v="2015-10-01T19:02:22"/>
    <x v="0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381"/>
    <b v="0"/>
    <n v="7"/>
    <b v="0"/>
    <s v="technology/web"/>
    <x v="2381"/>
    <d v="2015-04-10T22:27:28"/>
    <x v="0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2382"/>
    <b v="0"/>
    <n v="2"/>
    <b v="0"/>
    <s v="technology/web"/>
    <x v="2382"/>
    <d v="2015-08-04T04:30:03"/>
    <x v="0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b v="0"/>
    <n v="3"/>
    <b v="0"/>
    <s v="technology/web"/>
    <x v="2383"/>
    <d v="2015-02-22T01:21:47"/>
    <x v="0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b v="0"/>
    <n v="8"/>
    <b v="0"/>
    <s v="technology/web"/>
    <x v="2384"/>
    <d v="2014-11-14T02:37:23"/>
    <x v="3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385"/>
    <b v="0"/>
    <n v="7"/>
    <b v="0"/>
    <s v="technology/web"/>
    <x v="2385"/>
    <d v="2015-08-05T16:50:32"/>
    <x v="0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2386"/>
    <b v="0"/>
    <n v="0"/>
    <b v="0"/>
    <s v="technology/web"/>
    <x v="2386"/>
    <d v="2015-01-10T20:07:04"/>
    <x v="3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b v="0"/>
    <n v="3"/>
    <b v="0"/>
    <s v="technology/web"/>
    <x v="2387"/>
    <d v="2016-07-22T15:02:20"/>
    <x v="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b v="0"/>
    <n v="8"/>
    <b v="0"/>
    <s v="technology/web"/>
    <x v="2388"/>
    <d v="2015-01-15T19:29:00"/>
    <x v="3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b v="0"/>
    <n v="1"/>
    <b v="0"/>
    <s v="technology/web"/>
    <x v="2389"/>
    <d v="2015-07-25T21:59:00"/>
    <x v="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b v="0"/>
    <n v="0"/>
    <b v="0"/>
    <s v="technology/web"/>
    <x v="2390"/>
    <d v="2015-01-04T06:17:44"/>
    <x v="3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2391"/>
    <b v="0"/>
    <n v="1"/>
    <b v="0"/>
    <s v="technology/web"/>
    <x v="2391"/>
    <d v="2015-03-31T18:04:04"/>
    <x v="0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b v="0"/>
    <n v="0"/>
    <b v="0"/>
    <s v="technology/web"/>
    <x v="2392"/>
    <d v="2015-10-29T02:53:43"/>
    <x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2393"/>
    <b v="0"/>
    <n v="1"/>
    <b v="0"/>
    <s v="technology/web"/>
    <x v="2393"/>
    <d v="2015-08-08T15:33:37"/>
    <x v="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b v="0"/>
    <n v="2"/>
    <b v="0"/>
    <s v="technology/web"/>
    <x v="2394"/>
    <d v="2015-02-26T08:41:33"/>
    <x v="0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2395"/>
    <b v="0"/>
    <n v="0"/>
    <b v="0"/>
    <s v="technology/web"/>
    <x v="2395"/>
    <d v="2017-01-10T08:57:00"/>
    <x v="2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b v="0"/>
    <n v="1"/>
    <b v="0"/>
    <s v="technology/web"/>
    <x v="2396"/>
    <d v="2015-10-15T20:22:38"/>
    <x v="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b v="0"/>
    <n v="0"/>
    <b v="0"/>
    <s v="technology/web"/>
    <x v="2397"/>
    <d v="2015-01-02T21:14:16"/>
    <x v="3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2398"/>
    <b v="0"/>
    <n v="0"/>
    <b v="0"/>
    <s v="technology/web"/>
    <x v="2398"/>
    <d v="2015-07-02T21:59:44"/>
    <x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2399"/>
    <b v="0"/>
    <n v="0"/>
    <b v="0"/>
    <s v="technology/web"/>
    <x v="2399"/>
    <d v="2014-12-18T20:28:26"/>
    <x v="3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b v="0"/>
    <n v="0"/>
    <b v="0"/>
    <s v="technology/web"/>
    <x v="2400"/>
    <d v="2016-04-14T06:26:04"/>
    <x v="2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b v="0"/>
    <n v="9"/>
    <b v="0"/>
    <s v="food/food trucks"/>
    <x v="2401"/>
    <d v="2016-03-05T19:44:56"/>
    <x v="2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x v="2402"/>
    <b v="0"/>
    <n v="1"/>
    <b v="0"/>
    <s v="food/food trucks"/>
    <x v="2402"/>
    <d v="2015-05-13T16:18:51"/>
    <x v="0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403"/>
    <b v="0"/>
    <n v="12"/>
    <b v="0"/>
    <s v="food/food trucks"/>
    <x v="2403"/>
    <d v="2016-03-30T20:10:58"/>
    <x v="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2404"/>
    <b v="0"/>
    <n v="0"/>
    <b v="0"/>
    <s v="food/food trucks"/>
    <x v="2404"/>
    <d v="2016-01-03T00:56:47"/>
    <x v="0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405"/>
    <b v="0"/>
    <n v="20"/>
    <b v="0"/>
    <s v="food/food trucks"/>
    <x v="2405"/>
    <d v="2016-09-03T14:02:55"/>
    <x v="2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b v="0"/>
    <n v="16"/>
    <b v="0"/>
    <s v="food/food trucks"/>
    <x v="2406"/>
    <d v="2015-01-19T02:39:50"/>
    <x v="3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2407"/>
    <b v="0"/>
    <n v="33"/>
    <b v="0"/>
    <s v="food/food trucks"/>
    <x v="2407"/>
    <d v="2015-04-11T06:00:00"/>
    <x v="0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2408"/>
    <b v="0"/>
    <n v="2"/>
    <b v="0"/>
    <s v="food/food trucks"/>
    <x v="2408"/>
    <d v="2014-11-06T04:22:37"/>
    <x v="3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409"/>
    <b v="0"/>
    <n v="6"/>
    <b v="0"/>
    <s v="food/food trucks"/>
    <x v="2409"/>
    <d v="2015-08-18T21:01:15"/>
    <x v="0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2410"/>
    <b v="0"/>
    <n v="0"/>
    <b v="0"/>
    <s v="food/food trucks"/>
    <x v="2410"/>
    <d v="2015-09-07T09:47:55"/>
    <x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b v="0"/>
    <n v="3"/>
    <b v="0"/>
    <s v="food/food trucks"/>
    <x v="2411"/>
    <d v="2015-08-25T17:34:42"/>
    <x v="0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b v="0"/>
    <n v="0"/>
    <b v="0"/>
    <s v="food/food trucks"/>
    <x v="2412"/>
    <d v="2016-11-26T18:41:13"/>
    <x v="2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2413"/>
    <b v="0"/>
    <n v="3"/>
    <b v="0"/>
    <s v="food/food trucks"/>
    <x v="2413"/>
    <d v="2014-05-31T23:30:00"/>
    <x v="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b v="0"/>
    <n v="13"/>
    <b v="0"/>
    <s v="food/food trucks"/>
    <x v="2414"/>
    <d v="2015-08-22T03:59:00"/>
    <x v="0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415"/>
    <b v="0"/>
    <n v="6"/>
    <b v="0"/>
    <s v="food/food trucks"/>
    <x v="2415"/>
    <d v="2016-07-15T20:42:26"/>
    <x v="2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b v="0"/>
    <n v="1"/>
    <b v="0"/>
    <s v="food/food trucks"/>
    <x v="2416"/>
    <d v="2015-03-14T15:00:00"/>
    <x v="0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b v="0"/>
    <n v="0"/>
    <b v="0"/>
    <s v="food/food trucks"/>
    <x v="2417"/>
    <d v="2014-08-10T21:13:07"/>
    <x v="3"/>
    <x v="7"/>
    <s v="food trucks"/>
  </r>
  <r>
    <n v="2418"/>
    <s v="Mexican food truck"/>
    <s v="I want to start my food truck business."/>
    <n v="25000"/>
    <n v="5"/>
    <x v="2"/>
    <s v="US"/>
    <s v="USD"/>
    <n v="1427225644"/>
    <x v="2418"/>
    <b v="0"/>
    <n v="5"/>
    <b v="0"/>
    <s v="food/food trucks"/>
    <x v="2418"/>
    <d v="2015-03-24T19:34:04"/>
    <x v="0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b v="0"/>
    <n v="0"/>
    <b v="0"/>
    <s v="food/food trucks"/>
    <x v="2419"/>
    <d v="2015-02-18T17:43:09"/>
    <x v="3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2420"/>
    <b v="0"/>
    <n v="36"/>
    <b v="0"/>
    <s v="food/food trucks"/>
    <x v="2420"/>
    <d v="2014-11-10T01:41:35"/>
    <x v="3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x v="2421"/>
    <b v="0"/>
    <n v="1"/>
    <b v="0"/>
    <s v="food/food trucks"/>
    <x v="2421"/>
    <d v="2015-02-21T16:29:56"/>
    <x v="0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x v="2422"/>
    <b v="0"/>
    <n v="1"/>
    <b v="0"/>
    <s v="food/food trucks"/>
    <x v="2422"/>
    <d v="2015-03-11T16:23:56"/>
    <x v="0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2423"/>
    <b v="0"/>
    <n v="1"/>
    <b v="0"/>
    <s v="food/food trucks"/>
    <x v="2423"/>
    <d v="2014-12-31T16:54:50"/>
    <x v="3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x v="2424"/>
    <b v="0"/>
    <n v="9"/>
    <b v="0"/>
    <s v="food/food trucks"/>
    <x v="2424"/>
    <d v="2014-10-27T21:25:08"/>
    <x v="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2425"/>
    <b v="0"/>
    <n v="1"/>
    <b v="0"/>
    <s v="food/food trucks"/>
    <x v="2425"/>
    <d v="2016-05-27T22:04:00"/>
    <x v="2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2426"/>
    <b v="0"/>
    <n v="0"/>
    <b v="0"/>
    <s v="food/food trucks"/>
    <x v="2426"/>
    <d v="2015-08-08T04:04:52"/>
    <x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2427"/>
    <b v="0"/>
    <n v="1"/>
    <b v="0"/>
    <s v="food/food trucks"/>
    <x v="2427"/>
    <d v="2016-03-23T06:38:53"/>
    <x v="2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x v="2428"/>
    <b v="0"/>
    <n v="1"/>
    <b v="0"/>
    <s v="food/food trucks"/>
    <x v="2428"/>
    <d v="2015-03-12T17:49:11"/>
    <x v="0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b v="0"/>
    <n v="4"/>
    <b v="0"/>
    <s v="food/food trucks"/>
    <x v="2429"/>
    <d v="2017-02-05T16:44:00"/>
    <x v="2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b v="0"/>
    <n v="2"/>
    <b v="0"/>
    <s v="food/food trucks"/>
    <x v="2430"/>
    <d v="2016-02-12T03:08:24"/>
    <x v="2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x v="2431"/>
    <b v="0"/>
    <n v="2"/>
    <b v="0"/>
    <s v="food/food trucks"/>
    <x v="2431"/>
    <d v="2016-06-28T02:23:33"/>
    <x v="2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2432"/>
    <b v="0"/>
    <n v="2"/>
    <b v="0"/>
    <s v="food/food trucks"/>
    <x v="2432"/>
    <d v="2015-03-08T05:14:57"/>
    <x v="0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b v="0"/>
    <n v="0"/>
    <b v="0"/>
    <s v="food/food trucks"/>
    <x v="2433"/>
    <d v="2016-02-27T21:35:43"/>
    <x v="2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2434"/>
    <b v="0"/>
    <n v="2"/>
    <b v="0"/>
    <s v="food/food trucks"/>
    <x v="2434"/>
    <d v="2015-08-04T04:27:54"/>
    <x v="0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b v="0"/>
    <n v="4"/>
    <b v="0"/>
    <s v="food/food trucks"/>
    <x v="2435"/>
    <d v="2015-10-05T06:39:46"/>
    <x v="0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b v="0"/>
    <n v="2"/>
    <b v="0"/>
    <s v="food/food trucks"/>
    <x v="2436"/>
    <d v="2016-01-29T14:46:10"/>
    <x v="0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2437"/>
    <b v="0"/>
    <n v="0"/>
    <b v="0"/>
    <s v="food/food trucks"/>
    <x v="2437"/>
    <d v="2015-03-17T18:00:00"/>
    <x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2438"/>
    <b v="0"/>
    <n v="1"/>
    <b v="0"/>
    <s v="food/food trucks"/>
    <x v="2438"/>
    <d v="2015-12-07T22:57:42"/>
    <x v="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b v="0"/>
    <n v="0"/>
    <b v="0"/>
    <s v="food/food trucks"/>
    <x v="2439"/>
    <d v="2015-10-18T19:38:49"/>
    <x v="0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2440"/>
    <b v="0"/>
    <n v="2"/>
    <b v="0"/>
    <s v="food/food trucks"/>
    <x v="2440"/>
    <d v="2016-02-13T21:35:13"/>
    <x v="2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x v="2441"/>
    <b v="0"/>
    <n v="109"/>
    <b v="1"/>
    <s v="food/small batch"/>
    <x v="2441"/>
    <d v="2015-07-23T04:59:00"/>
    <x v="0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442"/>
    <b v="0"/>
    <n v="372"/>
    <b v="1"/>
    <s v="food/small batch"/>
    <x v="2442"/>
    <d v="2015-03-19T15:00:28"/>
    <x v="0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b v="0"/>
    <n v="311"/>
    <b v="1"/>
    <s v="food/small batch"/>
    <x v="2443"/>
    <d v="2014-08-15T15:00:22"/>
    <x v="3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b v="0"/>
    <n v="61"/>
    <b v="1"/>
    <s v="food/small batch"/>
    <x v="2444"/>
    <d v="2016-05-25T18:06:31"/>
    <x v="2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b v="0"/>
    <n v="115"/>
    <b v="1"/>
    <s v="food/small batch"/>
    <x v="2445"/>
    <d v="2015-09-26T04:33:41"/>
    <x v="0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b v="0"/>
    <n v="111"/>
    <b v="1"/>
    <s v="food/small batch"/>
    <x v="2446"/>
    <d v="2016-11-26T15:27:51"/>
    <x v="2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b v="0"/>
    <n v="337"/>
    <b v="1"/>
    <s v="food/small batch"/>
    <x v="2447"/>
    <d v="2016-11-12T04:00:00"/>
    <x v="2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448"/>
    <b v="0"/>
    <n v="9"/>
    <b v="1"/>
    <s v="food/small batch"/>
    <x v="2448"/>
    <d v="2016-08-31T05:36:00"/>
    <x v="2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2449"/>
    <b v="0"/>
    <n v="120"/>
    <b v="1"/>
    <s v="food/small batch"/>
    <x v="2449"/>
    <d v="2014-11-30T04:25:15"/>
    <x v="3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b v="0"/>
    <n v="102"/>
    <b v="1"/>
    <s v="food/small batch"/>
    <x v="2450"/>
    <d v="2014-10-28T03:11:00"/>
    <x v="3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2451"/>
    <b v="0"/>
    <n v="186"/>
    <b v="1"/>
    <s v="food/small batch"/>
    <x v="2451"/>
    <d v="2017-03-05T21:48:10"/>
    <x v="1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b v="0"/>
    <n v="15"/>
    <b v="1"/>
    <s v="food/small batch"/>
    <x v="2452"/>
    <d v="2015-12-29T23:00:00"/>
    <x v="0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2453"/>
    <b v="0"/>
    <n v="67"/>
    <b v="1"/>
    <s v="food/small batch"/>
    <x v="2453"/>
    <d v="2017-02-02T16:36:49"/>
    <x v="1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454"/>
    <b v="0"/>
    <n v="130"/>
    <b v="1"/>
    <s v="food/small batch"/>
    <x v="2454"/>
    <d v="2017-03-11T04:50:08"/>
    <x v="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455"/>
    <b v="0"/>
    <n v="16"/>
    <b v="1"/>
    <s v="food/small batch"/>
    <x v="2455"/>
    <d v="2016-04-20T18:45:50"/>
    <x v="2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2456"/>
    <b v="0"/>
    <n v="67"/>
    <b v="1"/>
    <s v="food/small batch"/>
    <x v="2456"/>
    <d v="2017-02-25T23:03:59"/>
    <x v="1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2457"/>
    <b v="0"/>
    <n v="124"/>
    <b v="1"/>
    <s v="food/small batch"/>
    <x v="2457"/>
    <d v="2016-03-24T13:27:36"/>
    <x v="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b v="0"/>
    <n v="80"/>
    <b v="1"/>
    <s v="food/small batch"/>
    <x v="2458"/>
    <d v="2016-06-09T19:00:00"/>
    <x v="2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b v="0"/>
    <n v="282"/>
    <b v="1"/>
    <s v="food/small batch"/>
    <x v="2459"/>
    <d v="2016-03-23T14:18:05"/>
    <x v="2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2460"/>
    <b v="0"/>
    <n v="68"/>
    <b v="1"/>
    <s v="food/small batch"/>
    <x v="2460"/>
    <d v="2017-01-03T04:17:00"/>
    <x v="2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b v="0"/>
    <n v="86"/>
    <b v="1"/>
    <s v="music/indie rock"/>
    <x v="2461"/>
    <d v="2011-10-01T03:00:00"/>
    <x v="6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b v="0"/>
    <n v="115"/>
    <b v="1"/>
    <s v="music/indie rock"/>
    <x v="2462"/>
    <d v="2012-07-19T04:28:16"/>
    <x v="5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x v="2463"/>
    <b v="0"/>
    <n v="75"/>
    <b v="1"/>
    <s v="music/indie rock"/>
    <x v="2463"/>
    <d v="2013-04-16T19:00:00"/>
    <x v="4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2464"/>
    <b v="0"/>
    <n v="43"/>
    <b v="1"/>
    <s v="music/indie rock"/>
    <x v="2464"/>
    <d v="2015-09-30T19:29:00"/>
    <x v="0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465"/>
    <b v="0"/>
    <n v="48"/>
    <b v="1"/>
    <s v="music/indie rock"/>
    <x v="2465"/>
    <d v="2012-09-23T17:15:48"/>
    <x v="5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2466"/>
    <b v="0"/>
    <n v="52"/>
    <b v="1"/>
    <s v="music/indie rock"/>
    <x v="2466"/>
    <d v="2013-05-09T02:27:33"/>
    <x v="4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467"/>
    <b v="0"/>
    <n v="43"/>
    <b v="1"/>
    <s v="music/indie rock"/>
    <x v="2467"/>
    <d v="2012-05-10T17:00:00"/>
    <x v="5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2468"/>
    <b v="0"/>
    <n v="58"/>
    <b v="1"/>
    <s v="music/indie rock"/>
    <x v="2468"/>
    <d v="2012-10-28T05:00:00"/>
    <x v="5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b v="0"/>
    <n v="47"/>
    <b v="1"/>
    <s v="music/indie rock"/>
    <x v="2469"/>
    <d v="2011-02-08T10:18:49"/>
    <x v="6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470"/>
    <b v="0"/>
    <n v="36"/>
    <b v="1"/>
    <s v="music/indie rock"/>
    <x v="2470"/>
    <d v="2012-05-24T01:47:35"/>
    <x v="5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b v="0"/>
    <n v="17"/>
    <b v="1"/>
    <s v="music/indie rock"/>
    <x v="2471"/>
    <d v="2012-01-25T23:49:52"/>
    <x v="6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b v="0"/>
    <n v="104"/>
    <b v="1"/>
    <s v="music/indie rock"/>
    <x v="2472"/>
    <d v="2010-09-04T01:03:00"/>
    <x v="7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2473"/>
    <b v="0"/>
    <n v="47"/>
    <b v="1"/>
    <s v="music/indie rock"/>
    <x v="2473"/>
    <d v="2012-11-10T18:57:49"/>
    <x v="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b v="0"/>
    <n v="38"/>
    <b v="1"/>
    <s v="music/indie rock"/>
    <x v="2474"/>
    <d v="2010-10-11T00:16:16"/>
    <x v="7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2475"/>
    <b v="0"/>
    <n v="81"/>
    <b v="1"/>
    <s v="music/indie rock"/>
    <x v="2475"/>
    <d v="2010-07-10T22:00:00"/>
    <x v="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2476"/>
    <b v="0"/>
    <n v="55"/>
    <b v="1"/>
    <s v="music/indie rock"/>
    <x v="2476"/>
    <d v="2014-11-03T08:52:50"/>
    <x v="3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x v="2477"/>
    <b v="0"/>
    <n v="41"/>
    <b v="1"/>
    <s v="music/indie rock"/>
    <x v="2477"/>
    <d v="2012-08-12T16:35:45"/>
    <x v="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b v="0"/>
    <n v="79"/>
    <b v="1"/>
    <s v="music/indie rock"/>
    <x v="2478"/>
    <d v="2013-01-13T22:48:33"/>
    <x v="5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479"/>
    <b v="0"/>
    <n v="16"/>
    <b v="1"/>
    <s v="music/indie rock"/>
    <x v="2479"/>
    <d v="2012-07-28T02:00:00"/>
    <x v="5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b v="0"/>
    <n v="8"/>
    <b v="1"/>
    <s v="music/indie rock"/>
    <x v="2480"/>
    <d v="2015-10-10T22:28:04"/>
    <x v="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b v="0"/>
    <n v="95"/>
    <b v="1"/>
    <s v="music/indie rock"/>
    <x v="2481"/>
    <d v="2012-04-30T15:30:08"/>
    <x v="5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b v="0"/>
    <n v="25"/>
    <b v="1"/>
    <s v="music/indie rock"/>
    <x v="2482"/>
    <d v="2011-08-01T18:46:23"/>
    <x v="6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483"/>
    <b v="0"/>
    <n v="19"/>
    <b v="1"/>
    <s v="music/indie rock"/>
    <x v="2483"/>
    <d v="2012-05-01T17:00:03"/>
    <x v="5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b v="0"/>
    <n v="90"/>
    <b v="1"/>
    <s v="music/indie rock"/>
    <x v="2484"/>
    <d v="2011-09-15T22:00:03"/>
    <x v="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b v="0"/>
    <n v="41"/>
    <b v="1"/>
    <s v="music/indie rock"/>
    <x v="2485"/>
    <d v="2011-10-12T23:57:59"/>
    <x v="6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b v="0"/>
    <n v="30"/>
    <b v="1"/>
    <s v="music/indie rock"/>
    <x v="2486"/>
    <d v="2012-04-22T16:59:36"/>
    <x v="5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487"/>
    <b v="0"/>
    <n v="38"/>
    <b v="1"/>
    <s v="music/indie rock"/>
    <x v="2487"/>
    <d v="2012-05-27T01:59:57"/>
    <x v="5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b v="0"/>
    <n v="65"/>
    <b v="1"/>
    <s v="music/indie rock"/>
    <x v="2488"/>
    <d v="2011-11-16T16:11:48"/>
    <x v="6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b v="0"/>
    <n v="75"/>
    <b v="1"/>
    <s v="music/indie rock"/>
    <x v="2489"/>
    <d v="2013-05-09T16:33:59"/>
    <x v="4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490"/>
    <b v="0"/>
    <n v="16"/>
    <b v="1"/>
    <s v="music/indie rock"/>
    <x v="2490"/>
    <d v="2012-06-23T05:27:56"/>
    <x v="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b v="0"/>
    <n v="10"/>
    <b v="1"/>
    <s v="music/indie rock"/>
    <x v="2491"/>
    <d v="2011-01-16T01:51:00"/>
    <x v="7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b v="0"/>
    <n v="27"/>
    <b v="1"/>
    <s v="music/indie rock"/>
    <x v="2492"/>
    <d v="2012-06-16T09:59:00"/>
    <x v="5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b v="0"/>
    <n v="259"/>
    <b v="1"/>
    <s v="music/indie rock"/>
    <x v="2493"/>
    <d v="2013-04-29T04:02:20"/>
    <x v="4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494"/>
    <b v="0"/>
    <n v="39"/>
    <b v="1"/>
    <s v="music/indie rock"/>
    <x v="2494"/>
    <d v="2012-05-23T15:29:04"/>
    <x v="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b v="0"/>
    <n v="42"/>
    <b v="1"/>
    <s v="music/indie rock"/>
    <x v="2495"/>
    <d v="2012-06-06T22:42:55"/>
    <x v="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2496"/>
    <b v="0"/>
    <n v="10"/>
    <b v="1"/>
    <s v="music/indie rock"/>
    <x v="2496"/>
    <d v="2013-03-29T22:54:52"/>
    <x v="4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b v="0"/>
    <n v="56"/>
    <b v="1"/>
    <s v="music/indie rock"/>
    <x v="2497"/>
    <d v="2011-08-05T21:05:38"/>
    <x v="6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498"/>
    <b v="0"/>
    <n v="20"/>
    <b v="1"/>
    <s v="music/indie rock"/>
    <x v="2498"/>
    <d v="2015-01-27T23:13:07"/>
    <x v="0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b v="0"/>
    <n v="170"/>
    <b v="1"/>
    <s v="music/indie rock"/>
    <x v="2499"/>
    <d v="2012-12-31T18:00:00"/>
    <x v="5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00"/>
    <b v="0"/>
    <n v="29"/>
    <b v="1"/>
    <s v="music/indie rock"/>
    <x v="2500"/>
    <d v="2012-06-23T18:32:55"/>
    <x v="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b v="0"/>
    <n v="7"/>
    <b v="0"/>
    <s v="food/restaurants"/>
    <x v="2501"/>
    <d v="2015-09-27T18:38:24"/>
    <x v="0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b v="0"/>
    <n v="5"/>
    <b v="0"/>
    <s v="food/restaurants"/>
    <x v="2502"/>
    <d v="2014-09-21T19:48:38"/>
    <x v="3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2503"/>
    <b v="0"/>
    <n v="0"/>
    <b v="0"/>
    <s v="food/restaurants"/>
    <x v="2503"/>
    <d v="2016-06-07T21:06:00"/>
    <x v="2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2504"/>
    <b v="0"/>
    <n v="0"/>
    <b v="0"/>
    <s v="food/restaurants"/>
    <x v="2504"/>
    <d v="2014-11-15T01:22:14"/>
    <x v="3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2505"/>
    <b v="0"/>
    <n v="0"/>
    <b v="0"/>
    <s v="food/restaurants"/>
    <x v="2505"/>
    <d v="2015-03-14T00:20:16"/>
    <x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2506"/>
    <b v="0"/>
    <n v="2"/>
    <b v="0"/>
    <s v="food/restaurants"/>
    <x v="2506"/>
    <d v="2015-10-03T21:00:00"/>
    <x v="0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x v="2507"/>
    <b v="0"/>
    <n v="0"/>
    <b v="0"/>
    <s v="food/restaurants"/>
    <x v="2507"/>
    <d v="2015-05-11T01:45:04"/>
    <x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b v="0"/>
    <n v="0"/>
    <b v="0"/>
    <s v="food/restaurants"/>
    <x v="2508"/>
    <d v="2014-08-14T22:50:34"/>
    <x v="3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b v="0"/>
    <n v="28"/>
    <b v="0"/>
    <s v="food/restaurants"/>
    <x v="2509"/>
    <d v="2015-04-20T18:25:49"/>
    <x v="0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2510"/>
    <b v="0"/>
    <n v="2"/>
    <b v="0"/>
    <s v="food/restaurants"/>
    <x v="2510"/>
    <d v="2015-05-14T23:56:12"/>
    <x v="0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2511"/>
    <b v="0"/>
    <n v="0"/>
    <b v="0"/>
    <s v="food/restaurants"/>
    <x v="2511"/>
    <d v="2016-02-01T10:43:33"/>
    <x v="2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2512"/>
    <b v="0"/>
    <n v="0"/>
    <b v="0"/>
    <s v="food/restaurants"/>
    <x v="2512"/>
    <d v="2014-12-13T21:02:41"/>
    <x v="3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b v="0"/>
    <n v="0"/>
    <b v="0"/>
    <s v="food/restaurants"/>
    <x v="2513"/>
    <d v="2017-02-26T00:09:49"/>
    <x v="2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b v="0"/>
    <n v="4"/>
    <b v="0"/>
    <s v="food/restaurants"/>
    <x v="2514"/>
    <d v="2014-08-20T09:21:17"/>
    <x v="3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b v="0"/>
    <n v="12"/>
    <b v="0"/>
    <s v="food/restaurants"/>
    <x v="2515"/>
    <d v="2015-02-22T20:09:13"/>
    <x v="0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2516"/>
    <b v="0"/>
    <n v="0"/>
    <b v="0"/>
    <s v="food/restaurants"/>
    <x v="2516"/>
    <d v="2014-11-29T16:40:52"/>
    <x v="3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b v="0"/>
    <n v="33"/>
    <b v="0"/>
    <s v="food/restaurants"/>
    <x v="2517"/>
    <d v="2015-03-19T18:15:30"/>
    <x v="0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2518"/>
    <b v="0"/>
    <n v="0"/>
    <b v="0"/>
    <s v="food/restaurants"/>
    <x v="2518"/>
    <d v="2014-11-13T17:20:28"/>
    <x v="3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2519"/>
    <b v="0"/>
    <n v="4"/>
    <b v="0"/>
    <s v="food/restaurants"/>
    <x v="2519"/>
    <d v="2014-07-19T03:43:24"/>
    <x v="3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b v="0"/>
    <n v="0"/>
    <b v="0"/>
    <s v="food/restaurants"/>
    <x v="2520"/>
    <d v="2016-10-15T19:21:00"/>
    <x v="2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b v="0"/>
    <n v="132"/>
    <b v="1"/>
    <s v="music/classical music"/>
    <x v="2521"/>
    <d v="2015-10-13T23:13:41"/>
    <x v="0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b v="0"/>
    <n v="27"/>
    <b v="1"/>
    <s v="music/classical music"/>
    <x v="2522"/>
    <d v="2016-04-22T14:52:00"/>
    <x v="2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523"/>
    <b v="0"/>
    <n v="26"/>
    <b v="1"/>
    <s v="music/classical music"/>
    <x v="2523"/>
    <d v="2014-11-18T00:24:52"/>
    <x v="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2524"/>
    <b v="0"/>
    <n v="43"/>
    <b v="1"/>
    <s v="music/classical music"/>
    <x v="2524"/>
    <d v="2014-12-21T04:30:00"/>
    <x v="3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2525"/>
    <b v="0"/>
    <n v="80"/>
    <b v="1"/>
    <s v="music/classical music"/>
    <x v="2525"/>
    <d v="2012-06-28T20:16:11"/>
    <x v="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2526"/>
    <b v="0"/>
    <n v="33"/>
    <b v="1"/>
    <s v="music/classical music"/>
    <x v="2526"/>
    <d v="2014-12-08T04:59:00"/>
    <x v="3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2527"/>
    <b v="0"/>
    <n v="71"/>
    <b v="1"/>
    <s v="music/classical music"/>
    <x v="2527"/>
    <d v="2013-10-18T03:59:00"/>
    <x v="4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b v="0"/>
    <n v="81"/>
    <b v="1"/>
    <s v="music/classical music"/>
    <x v="2528"/>
    <d v="2015-08-20T11:00:00"/>
    <x v="0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x v="2529"/>
    <b v="0"/>
    <n v="76"/>
    <b v="1"/>
    <s v="music/classical music"/>
    <x v="2529"/>
    <d v="2012-03-25T00:56:15"/>
    <x v="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2530"/>
    <b v="0"/>
    <n v="48"/>
    <b v="1"/>
    <s v="music/classical music"/>
    <x v="2530"/>
    <d v="2015-04-20T04:50:00"/>
    <x v="0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b v="0"/>
    <n v="61"/>
    <b v="1"/>
    <s v="music/classical music"/>
    <x v="2531"/>
    <d v="2015-08-15T03:59:00"/>
    <x v="0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2532"/>
    <b v="0"/>
    <n v="60"/>
    <b v="1"/>
    <s v="music/classical music"/>
    <x v="2532"/>
    <d v="2012-08-16T20:22:46"/>
    <x v="5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2533"/>
    <b v="0"/>
    <n v="136"/>
    <b v="1"/>
    <s v="music/classical music"/>
    <x v="2533"/>
    <d v="2013-03-01T18:01:08"/>
    <x v="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b v="0"/>
    <n v="14"/>
    <b v="1"/>
    <s v="music/classical music"/>
    <x v="2534"/>
    <d v="2010-01-01T06:00:00"/>
    <x v="8"/>
    <x v="4"/>
    <s v="classical music"/>
  </r>
  <r>
    <n v="2535"/>
    <s v="Mark Hayes Requiem Recording"/>
    <s v="Mark Hayes: Requiem Recording"/>
    <n v="20000"/>
    <n v="20755"/>
    <x v="0"/>
    <s v="US"/>
    <s v="USD"/>
    <n v="1417463945"/>
    <x v="2535"/>
    <b v="0"/>
    <n v="78"/>
    <b v="1"/>
    <s v="music/classical music"/>
    <x v="2535"/>
    <d v="2014-12-01T19:59:05"/>
    <x v="3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2536"/>
    <b v="0"/>
    <n v="4"/>
    <b v="1"/>
    <s v="music/classical music"/>
    <x v="2536"/>
    <d v="2013-07-30T02:32:46"/>
    <x v="4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b v="0"/>
    <n v="11"/>
    <b v="1"/>
    <s v="music/classical music"/>
    <x v="2537"/>
    <d v="2011-08-01T15:34:15"/>
    <x v="6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2538"/>
    <b v="0"/>
    <n v="185"/>
    <b v="1"/>
    <s v="music/classical music"/>
    <x v="2538"/>
    <d v="2013-02-24T04:59:00"/>
    <x v="4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b v="0"/>
    <n v="59"/>
    <b v="1"/>
    <s v="music/classical music"/>
    <x v="2539"/>
    <d v="2015-02-02T21:39:12"/>
    <x v="3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b v="0"/>
    <n v="27"/>
    <b v="1"/>
    <s v="music/classical music"/>
    <x v="2540"/>
    <d v="2011-10-29T16:12:01"/>
    <x v="6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b v="0"/>
    <n v="63"/>
    <b v="1"/>
    <s v="music/classical music"/>
    <x v="2541"/>
    <d v="2013-09-26T10:46:58"/>
    <x v="4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42"/>
    <b v="0"/>
    <n v="13"/>
    <b v="1"/>
    <s v="music/classical music"/>
    <x v="2542"/>
    <d v="2013-10-01T03:59:00"/>
    <x v="4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543"/>
    <b v="0"/>
    <n v="13"/>
    <b v="1"/>
    <s v="music/classical music"/>
    <x v="2543"/>
    <d v="2011-01-02T03:00:00"/>
    <x v="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2544"/>
    <b v="0"/>
    <n v="57"/>
    <b v="1"/>
    <s v="music/classical music"/>
    <x v="2544"/>
    <d v="2012-07-08T12:29:29"/>
    <x v="5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2545"/>
    <b v="0"/>
    <n v="61"/>
    <b v="1"/>
    <s v="music/classical music"/>
    <x v="2545"/>
    <d v="2015-02-27T00:30:00"/>
    <x v="0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2546"/>
    <b v="0"/>
    <n v="65"/>
    <b v="1"/>
    <s v="music/classical music"/>
    <x v="2546"/>
    <d v="2013-10-05T05:00:00"/>
    <x v="4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b v="0"/>
    <n v="134"/>
    <b v="1"/>
    <s v="music/classical music"/>
    <x v="2547"/>
    <d v="2012-04-04T17:33:23"/>
    <x v="5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b v="0"/>
    <n v="37"/>
    <b v="1"/>
    <s v="music/classical music"/>
    <x v="2548"/>
    <d v="2016-09-30T04:27:00"/>
    <x v="2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549"/>
    <b v="0"/>
    <n v="37"/>
    <b v="1"/>
    <s v="music/classical music"/>
    <x v="2549"/>
    <d v="2013-05-31T17:00:00"/>
    <x v="4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b v="0"/>
    <n v="150"/>
    <b v="1"/>
    <s v="music/classical music"/>
    <x v="2550"/>
    <d v="2015-10-08T03:59:00"/>
    <x v="0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2551"/>
    <b v="0"/>
    <n v="56"/>
    <b v="1"/>
    <s v="music/classical music"/>
    <x v="2551"/>
    <d v="2012-03-21T20:48:00"/>
    <x v="5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2552"/>
    <b v="0"/>
    <n v="18"/>
    <b v="1"/>
    <s v="music/classical music"/>
    <x v="2552"/>
    <d v="2017-03-05T19:26:21"/>
    <x v="1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2553"/>
    <b v="0"/>
    <n v="60"/>
    <b v="1"/>
    <s v="music/classical music"/>
    <x v="2553"/>
    <d v="2012-09-21T04:46:47"/>
    <x v="5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b v="0"/>
    <n v="67"/>
    <b v="1"/>
    <s v="music/classical music"/>
    <x v="2554"/>
    <d v="2015-06-01T03:59:00"/>
    <x v="0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b v="0"/>
    <n v="35"/>
    <b v="1"/>
    <s v="music/classical music"/>
    <x v="2555"/>
    <d v="2012-05-28T15:43:13"/>
    <x v="5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b v="0"/>
    <n v="34"/>
    <b v="1"/>
    <s v="music/classical music"/>
    <x v="2556"/>
    <d v="2012-12-24T23:47:37"/>
    <x v="5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x v="2557"/>
    <b v="0"/>
    <n v="36"/>
    <b v="1"/>
    <s v="music/classical music"/>
    <x v="2557"/>
    <d v="2014-05-15T17:53:06"/>
    <x v="3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558"/>
    <b v="0"/>
    <n v="18"/>
    <b v="1"/>
    <s v="music/classical music"/>
    <x v="2558"/>
    <d v="2015-05-01T13:59:00"/>
    <x v="0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559"/>
    <b v="0"/>
    <n v="25"/>
    <b v="1"/>
    <s v="music/classical music"/>
    <x v="2559"/>
    <d v="2011-11-15T19:37:00"/>
    <x v="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2560"/>
    <b v="0"/>
    <n v="21"/>
    <b v="1"/>
    <s v="music/classical music"/>
    <x v="2560"/>
    <d v="2015-03-06T22:49:34"/>
    <x v="0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2561"/>
    <b v="0"/>
    <n v="0"/>
    <b v="0"/>
    <s v="food/food trucks"/>
    <x v="2561"/>
    <d v="2015-10-13T12:41:29"/>
    <x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2562"/>
    <b v="0"/>
    <n v="3"/>
    <b v="0"/>
    <s v="food/food trucks"/>
    <x v="2562"/>
    <d v="2016-10-11T12:35:39"/>
    <x v="2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x v="2563"/>
    <b v="0"/>
    <n v="0"/>
    <b v="0"/>
    <s v="food/food trucks"/>
    <x v="2563"/>
    <d v="2015-07-30T03:20:51"/>
    <x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2564"/>
    <b v="0"/>
    <n v="0"/>
    <b v="0"/>
    <s v="food/food trucks"/>
    <x v="2564"/>
    <d v="2014-08-01T00:58:19"/>
    <x v="3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2565"/>
    <b v="0"/>
    <n v="1"/>
    <b v="0"/>
    <s v="food/food trucks"/>
    <x v="2565"/>
    <d v="2016-05-09T20:50:00"/>
    <x v="2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2566"/>
    <b v="0"/>
    <n v="0"/>
    <b v="0"/>
    <s v="food/food trucks"/>
    <x v="2566"/>
    <d v="2014-08-21T23:32:28"/>
    <x v="3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2567"/>
    <b v="0"/>
    <n v="2"/>
    <b v="0"/>
    <s v="food/food trucks"/>
    <x v="2567"/>
    <d v="2015-04-23T21:05:38"/>
    <x v="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2568"/>
    <b v="0"/>
    <n v="1"/>
    <b v="0"/>
    <s v="food/food trucks"/>
    <x v="2568"/>
    <d v="2016-09-01T15:59:54"/>
    <x v="2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2569"/>
    <b v="0"/>
    <n v="2"/>
    <b v="0"/>
    <s v="food/food trucks"/>
    <x v="2569"/>
    <d v="2015-09-17T02:31:52"/>
    <x v="0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2570"/>
    <b v="0"/>
    <n v="2"/>
    <b v="0"/>
    <s v="food/food trucks"/>
    <x v="2570"/>
    <d v="2017-02-08T21:40:35"/>
    <x v="1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571"/>
    <b v="0"/>
    <n v="4"/>
    <b v="0"/>
    <s v="food/food trucks"/>
    <x v="2571"/>
    <d v="2016-05-19T08:12:01"/>
    <x v="2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2572"/>
    <b v="0"/>
    <n v="0"/>
    <b v="0"/>
    <s v="food/food trucks"/>
    <x v="2572"/>
    <d v="2015-04-13T02:51:57"/>
    <x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b v="0"/>
    <n v="0"/>
    <b v="0"/>
    <s v="food/food trucks"/>
    <x v="2573"/>
    <d v="2014-08-23T14:12:29"/>
    <x v="3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b v="0"/>
    <n v="0"/>
    <b v="0"/>
    <s v="food/food trucks"/>
    <x v="2574"/>
    <d v="2016-05-18T19:49:05"/>
    <x v="2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b v="0"/>
    <n v="0"/>
    <b v="0"/>
    <s v="food/food trucks"/>
    <x v="2575"/>
    <d v="2015-01-12T02:36:34"/>
    <x v="3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x v="2576"/>
    <b v="0"/>
    <n v="0"/>
    <b v="0"/>
    <s v="food/food trucks"/>
    <x v="2576"/>
    <d v="2015-04-10T23:14:07"/>
    <x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b v="0"/>
    <n v="0"/>
    <b v="0"/>
    <s v="food/food trucks"/>
    <x v="2577"/>
    <d v="2014-08-04T19:41:37"/>
    <x v="3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b v="0"/>
    <n v="0"/>
    <b v="0"/>
    <s v="food/food trucks"/>
    <x v="2578"/>
    <d v="2015-10-09T17:00:00"/>
    <x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b v="0"/>
    <n v="12"/>
    <b v="0"/>
    <s v="food/food trucks"/>
    <x v="2579"/>
    <d v="2014-09-15T19:55:03"/>
    <x v="3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2580"/>
    <b v="0"/>
    <n v="2"/>
    <b v="0"/>
    <s v="food/food trucks"/>
    <x v="2580"/>
    <d v="2015-05-16T03:00:00"/>
    <x v="0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581"/>
    <b v="0"/>
    <n v="11"/>
    <b v="0"/>
    <s v="food/food trucks"/>
    <x v="2581"/>
    <d v="2015-11-16T16:04:58"/>
    <x v="0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x v="2582"/>
    <b v="0"/>
    <n v="1"/>
    <b v="0"/>
    <s v="food/food trucks"/>
    <x v="2582"/>
    <d v="2016-10-29T23:43:54"/>
    <x v="2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2583"/>
    <b v="0"/>
    <n v="5"/>
    <b v="0"/>
    <s v="food/food trucks"/>
    <x v="2583"/>
    <d v="2015-03-16T17:28:00"/>
    <x v="0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2584"/>
    <b v="0"/>
    <n v="0"/>
    <b v="0"/>
    <s v="food/food trucks"/>
    <x v="2584"/>
    <d v="2015-06-15T04:09:29"/>
    <x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2585"/>
    <b v="0"/>
    <n v="1"/>
    <b v="0"/>
    <s v="food/food trucks"/>
    <x v="2585"/>
    <d v="2014-07-05T23:07:12"/>
    <x v="3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2586"/>
    <b v="0"/>
    <n v="1"/>
    <b v="0"/>
    <s v="food/food trucks"/>
    <x v="2586"/>
    <d v="2015-12-25T07:55:36"/>
    <x v="0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587"/>
    <b v="0"/>
    <n v="6"/>
    <b v="0"/>
    <s v="food/food trucks"/>
    <x v="2587"/>
    <d v="2015-12-30T16:12:33"/>
    <x v="0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b v="0"/>
    <n v="8"/>
    <b v="0"/>
    <s v="food/food trucks"/>
    <x v="2588"/>
    <d v="2015-03-31T13:14:00"/>
    <x v="0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2589"/>
    <b v="0"/>
    <n v="1"/>
    <b v="0"/>
    <s v="food/food trucks"/>
    <x v="2589"/>
    <d v="2016-03-23T11:52:07"/>
    <x v="2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b v="0"/>
    <n v="0"/>
    <b v="0"/>
    <s v="food/food trucks"/>
    <x v="2590"/>
    <d v="2016-01-26T14:08:17"/>
    <x v="2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2591"/>
    <b v="0"/>
    <n v="2"/>
    <b v="0"/>
    <s v="food/food trucks"/>
    <x v="2591"/>
    <d v="2016-03-13T20:45:24"/>
    <x v="2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b v="0"/>
    <n v="1"/>
    <b v="0"/>
    <s v="food/food trucks"/>
    <x v="2592"/>
    <d v="2014-10-05T19:13:41"/>
    <x v="3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2593"/>
    <b v="0"/>
    <n v="0"/>
    <b v="0"/>
    <s v="food/food trucks"/>
    <x v="2593"/>
    <d v="2015-04-25T20:17:06"/>
    <x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2594"/>
    <b v="0"/>
    <n v="1"/>
    <b v="0"/>
    <s v="food/food trucks"/>
    <x v="2594"/>
    <d v="2014-08-07T23:13:48"/>
    <x v="3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x v="2595"/>
    <b v="0"/>
    <n v="19"/>
    <b v="0"/>
    <s v="food/food trucks"/>
    <x v="2595"/>
    <d v="2017-02-24T05:51:40"/>
    <x v="1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2596"/>
    <b v="0"/>
    <n v="27"/>
    <b v="0"/>
    <s v="food/food trucks"/>
    <x v="2596"/>
    <d v="2014-08-07T15:56:49"/>
    <x v="3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2597"/>
    <b v="0"/>
    <n v="7"/>
    <b v="0"/>
    <s v="food/food trucks"/>
    <x v="2597"/>
    <d v="2016-06-19T08:11:57"/>
    <x v="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598"/>
    <b v="0"/>
    <n v="14"/>
    <b v="0"/>
    <s v="food/food trucks"/>
    <x v="2598"/>
    <d v="2015-09-23T20:10:01"/>
    <x v="0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2599"/>
    <b v="0"/>
    <n v="5"/>
    <b v="0"/>
    <s v="food/food trucks"/>
    <x v="2599"/>
    <d v="2014-08-03T18:05:47"/>
    <x v="3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2600"/>
    <b v="0"/>
    <n v="30"/>
    <b v="0"/>
    <s v="food/food trucks"/>
    <x v="2600"/>
    <d v="2016-03-25T20:36:40"/>
    <x v="2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b v="1"/>
    <n v="151"/>
    <b v="1"/>
    <s v="technology/space exploration"/>
    <x v="2601"/>
    <d v="2012-09-13T03:59:00"/>
    <x v="5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602"/>
    <b v="1"/>
    <n v="489"/>
    <b v="1"/>
    <s v="technology/space exploration"/>
    <x v="2602"/>
    <d v="2014-11-12T21:20:00"/>
    <x v="3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2603"/>
    <b v="1"/>
    <n v="50"/>
    <b v="1"/>
    <s v="technology/space exploration"/>
    <x v="2603"/>
    <d v="2013-12-23T21:54:14"/>
    <x v="4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b v="1"/>
    <n v="321"/>
    <b v="1"/>
    <s v="technology/space exploration"/>
    <x v="2604"/>
    <d v="2012-04-29T01:13:43"/>
    <x v="5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b v="1"/>
    <n v="1762"/>
    <b v="1"/>
    <s v="technology/space exploration"/>
    <x v="2605"/>
    <d v="2016-06-17T12:59:50"/>
    <x v="2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2606"/>
    <b v="1"/>
    <n v="385"/>
    <b v="1"/>
    <s v="technology/space exploration"/>
    <x v="2606"/>
    <d v="2014-04-29T17:06:22"/>
    <x v="3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607"/>
    <b v="1"/>
    <n v="398"/>
    <b v="1"/>
    <s v="technology/space exploration"/>
    <x v="2607"/>
    <d v="2015-08-12T02:00:00"/>
    <x v="0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2608"/>
    <b v="1"/>
    <n v="304"/>
    <b v="1"/>
    <s v="technology/space exploration"/>
    <x v="2608"/>
    <d v="2017-03-15T00:00:00"/>
    <x v="1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2609"/>
    <b v="1"/>
    <n v="676"/>
    <b v="1"/>
    <s v="technology/space exploration"/>
    <x v="2609"/>
    <d v="2012-07-15T05:42:31"/>
    <x v="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610"/>
    <b v="1"/>
    <n v="577"/>
    <b v="1"/>
    <s v="technology/space exploration"/>
    <x v="2610"/>
    <d v="2016-08-22T06:59:00"/>
    <x v="2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b v="1"/>
    <n v="3663"/>
    <b v="1"/>
    <s v="technology/space exploration"/>
    <x v="2611"/>
    <d v="2017-01-02T22:59:00"/>
    <x v="2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2612"/>
    <b v="1"/>
    <n v="294"/>
    <b v="1"/>
    <s v="technology/space exploration"/>
    <x v="2612"/>
    <d v="2015-01-09T03:26:10"/>
    <x v="3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2613"/>
    <b v="1"/>
    <n v="28"/>
    <b v="1"/>
    <s v="technology/space exploration"/>
    <x v="2613"/>
    <d v="2012-09-21T19:38:14"/>
    <x v="5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b v="1"/>
    <n v="100"/>
    <b v="1"/>
    <s v="technology/space exploration"/>
    <x v="2614"/>
    <d v="2014-04-30T05:00:00"/>
    <x v="3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b v="0"/>
    <n v="72"/>
    <b v="1"/>
    <s v="technology/space exploration"/>
    <x v="2615"/>
    <d v="2016-04-30T12:00:00"/>
    <x v="2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616"/>
    <b v="1"/>
    <n v="238"/>
    <b v="1"/>
    <s v="technology/space exploration"/>
    <x v="2616"/>
    <d v="2015-08-25T23:52:09"/>
    <x v="0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2617"/>
    <b v="1"/>
    <n v="159"/>
    <b v="1"/>
    <s v="technology/space exploration"/>
    <x v="2617"/>
    <d v="2014-10-20T20:59:11"/>
    <x v="3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2618"/>
    <b v="1"/>
    <n v="77"/>
    <b v="1"/>
    <s v="technology/space exploration"/>
    <x v="2618"/>
    <d v="2015-12-01T20:01:01"/>
    <x v="0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b v="1"/>
    <n v="53"/>
    <b v="1"/>
    <s v="technology/space exploration"/>
    <x v="2619"/>
    <d v="2015-10-23T11:00:00"/>
    <x v="0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b v="1"/>
    <n v="1251"/>
    <b v="1"/>
    <s v="technology/space exploration"/>
    <x v="2620"/>
    <d v="2015-10-11T01:00:00"/>
    <x v="0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b v="1"/>
    <n v="465"/>
    <b v="1"/>
    <s v="technology/space exploration"/>
    <x v="2621"/>
    <d v="2015-05-21T17:56:28"/>
    <x v="0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b v="0"/>
    <n v="74"/>
    <b v="1"/>
    <s v="technology/space exploration"/>
    <x v="2622"/>
    <d v="2016-12-30T17:50:16"/>
    <x v="2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b v="0"/>
    <n v="62"/>
    <b v="1"/>
    <s v="technology/space exploration"/>
    <x v="2623"/>
    <d v="2016-12-02T06:09:26"/>
    <x v="2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b v="0"/>
    <n v="3468"/>
    <b v="1"/>
    <s v="technology/space exploration"/>
    <x v="2624"/>
    <d v="2012-09-13T10:07:02"/>
    <x v="5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b v="0"/>
    <n v="52"/>
    <b v="1"/>
    <s v="technology/space exploration"/>
    <x v="2625"/>
    <d v="2016-11-09T20:26:48"/>
    <x v="2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2626"/>
    <b v="0"/>
    <n v="50"/>
    <b v="1"/>
    <s v="technology/space exploration"/>
    <x v="2626"/>
    <d v="2015-06-03T15:04:29"/>
    <x v="0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627"/>
    <b v="0"/>
    <n v="45"/>
    <b v="1"/>
    <s v="technology/space exploration"/>
    <x v="2627"/>
    <d v="2015-11-26T20:54:21"/>
    <x v="0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628"/>
    <b v="0"/>
    <n v="21"/>
    <b v="1"/>
    <s v="technology/space exploration"/>
    <x v="2628"/>
    <d v="2014-11-30T23:11:07"/>
    <x v="3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2629"/>
    <b v="0"/>
    <n v="100"/>
    <b v="1"/>
    <s v="technology/space exploration"/>
    <x v="2629"/>
    <d v="2015-05-14T12:55:22"/>
    <x v="0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2630"/>
    <b v="0"/>
    <n v="81"/>
    <b v="1"/>
    <s v="technology/space exploration"/>
    <x v="2630"/>
    <d v="2016-06-30T10:00:00"/>
    <x v="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2631"/>
    <b v="0"/>
    <n v="286"/>
    <b v="1"/>
    <s v="technology/space exploration"/>
    <x v="2631"/>
    <d v="2015-08-30T04:03:47"/>
    <x v="0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632"/>
    <b v="0"/>
    <n v="42"/>
    <b v="1"/>
    <s v="technology/space exploration"/>
    <x v="2632"/>
    <d v="2016-05-29T01:28:59"/>
    <x v="2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2633"/>
    <b v="0"/>
    <n v="199"/>
    <b v="1"/>
    <s v="technology/space exploration"/>
    <x v="2633"/>
    <d v="2014-02-27T23:00:00"/>
    <x v="3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634"/>
    <b v="0"/>
    <n v="25"/>
    <b v="1"/>
    <s v="technology/space exploration"/>
    <x v="2634"/>
    <d v="2016-09-29T15:45:21"/>
    <x v="2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b v="0"/>
    <n v="84"/>
    <b v="1"/>
    <s v="technology/space exploration"/>
    <x v="2635"/>
    <d v="2015-03-09T21:49:21"/>
    <x v="0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b v="0"/>
    <n v="50"/>
    <b v="1"/>
    <s v="technology/space exploration"/>
    <x v="2636"/>
    <d v="2016-10-16T01:00:00"/>
    <x v="2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637"/>
    <b v="0"/>
    <n v="26"/>
    <b v="1"/>
    <s v="technology/space exploration"/>
    <x v="2637"/>
    <d v="2016-10-12T13:11:15"/>
    <x v="2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638"/>
    <b v="0"/>
    <n v="14"/>
    <b v="1"/>
    <s v="technology/space exploration"/>
    <x v="2638"/>
    <d v="2015-01-15T21:54:55"/>
    <x v="3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b v="0"/>
    <n v="49"/>
    <b v="1"/>
    <s v="technology/space exploration"/>
    <x v="2639"/>
    <d v="2015-02-19T20:45:48"/>
    <x v="0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b v="0"/>
    <n v="69"/>
    <b v="1"/>
    <s v="technology/space exploration"/>
    <x v="2640"/>
    <d v="2015-06-08T03:51:14"/>
    <x v="0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2641"/>
    <b v="0"/>
    <n v="1"/>
    <b v="0"/>
    <s v="technology/space exploration"/>
    <x v="2641"/>
    <d v="2014-09-15T20:09:00"/>
    <x v="3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b v="0"/>
    <n v="0"/>
    <b v="0"/>
    <s v="technology/space exploration"/>
    <x v="2642"/>
    <d v="2016-07-15T06:57:00"/>
    <x v="2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b v="1"/>
    <n v="1501"/>
    <b v="0"/>
    <s v="technology/space exploration"/>
    <x v="2643"/>
    <d v="2016-12-21T07:59:00"/>
    <x v="2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2644"/>
    <b v="1"/>
    <n v="52"/>
    <b v="0"/>
    <s v="technology/space exploration"/>
    <x v="2644"/>
    <d v="2017-03-10T19:00:35"/>
    <x v="1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b v="1"/>
    <n v="23"/>
    <b v="0"/>
    <s v="technology/space exploration"/>
    <x v="2645"/>
    <d v="2014-11-08T21:13:23"/>
    <x v="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2646"/>
    <b v="1"/>
    <n v="535"/>
    <b v="0"/>
    <s v="technology/space exploration"/>
    <x v="2646"/>
    <d v="2015-09-09T07:31:09"/>
    <x v="0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b v="0"/>
    <n v="3"/>
    <b v="0"/>
    <s v="technology/space exploration"/>
    <x v="2647"/>
    <d v="2015-08-14T06:16:59"/>
    <x v="0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b v="0"/>
    <n v="6"/>
    <b v="0"/>
    <s v="technology/space exploration"/>
    <x v="2648"/>
    <d v="2016-03-09T17:09:20"/>
    <x v="2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x v="2649"/>
    <b v="0"/>
    <n v="3"/>
    <b v="0"/>
    <s v="technology/space exploration"/>
    <x v="2649"/>
    <d v="2016-02-01T23:55:41"/>
    <x v="0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b v="0"/>
    <n v="5"/>
    <b v="0"/>
    <s v="technology/space exploration"/>
    <x v="2650"/>
    <d v="2016-12-21T14:59:03"/>
    <x v="2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b v="0"/>
    <n v="17"/>
    <b v="0"/>
    <s v="technology/space exploration"/>
    <x v="2651"/>
    <d v="2015-12-17T19:20:09"/>
    <x v="0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b v="0"/>
    <n v="11"/>
    <b v="0"/>
    <s v="technology/space exploration"/>
    <x v="2652"/>
    <d v="2014-12-10T03:48:45"/>
    <x v="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2653"/>
    <b v="0"/>
    <n v="70"/>
    <b v="0"/>
    <s v="technology/space exploration"/>
    <x v="2653"/>
    <d v="2014-06-13T04:00:00"/>
    <x v="3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b v="0"/>
    <n v="6"/>
    <b v="0"/>
    <s v="technology/space exploration"/>
    <x v="2654"/>
    <d v="2015-04-21T13:25:26"/>
    <x v="0"/>
    <x v="2"/>
    <s v="space exploration"/>
  </r>
  <r>
    <n v="2655"/>
    <s v="Balloons (Canceled)"/>
    <s v="Thank you for your support!"/>
    <n v="15000"/>
    <n v="3155"/>
    <x v="1"/>
    <s v="US"/>
    <s v="USD"/>
    <n v="1455048000"/>
    <x v="2655"/>
    <b v="0"/>
    <n v="43"/>
    <b v="0"/>
    <s v="technology/space exploration"/>
    <x v="2655"/>
    <d v="2016-02-09T20:00:00"/>
    <x v="2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2656"/>
    <b v="0"/>
    <n v="152"/>
    <b v="0"/>
    <s v="technology/space exploration"/>
    <x v="2656"/>
    <d v="2017-03-12T19:00:00"/>
    <x v="1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2657"/>
    <b v="0"/>
    <n v="59"/>
    <b v="0"/>
    <s v="technology/space exploration"/>
    <x v="2657"/>
    <d v="2016-08-03T01:30:00"/>
    <x v="2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2658"/>
    <b v="0"/>
    <n v="4"/>
    <b v="0"/>
    <s v="technology/space exploration"/>
    <x v="2658"/>
    <d v="2016-07-30T21:13:14"/>
    <x v="2"/>
    <x v="2"/>
    <s v="space exploration"/>
  </r>
  <r>
    <n v="2659"/>
    <s v="test (Canceled)"/>
    <s v="test"/>
    <n v="49000"/>
    <n v="1333"/>
    <x v="1"/>
    <s v="US"/>
    <s v="USD"/>
    <n v="1429321210"/>
    <x v="2659"/>
    <b v="0"/>
    <n v="10"/>
    <b v="0"/>
    <s v="technology/space exploration"/>
    <x v="2659"/>
    <d v="2015-04-18T01:40:10"/>
    <x v="0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b v="0"/>
    <n v="5"/>
    <b v="0"/>
    <s v="technology/space exploration"/>
    <x v="2660"/>
    <d v="2015-11-24T18:06:58"/>
    <x v="0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2661"/>
    <b v="0"/>
    <n v="60"/>
    <b v="1"/>
    <s v="technology/makerspaces"/>
    <x v="2661"/>
    <d v="2013-10-25T23:00:10"/>
    <x v="4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2662"/>
    <b v="0"/>
    <n v="80"/>
    <b v="1"/>
    <s v="technology/makerspaces"/>
    <x v="2662"/>
    <d v="2015-08-21T17:55:13"/>
    <x v="0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b v="0"/>
    <n v="56"/>
    <b v="1"/>
    <s v="technology/makerspaces"/>
    <x v="2663"/>
    <d v="2015-09-04T15:00:00"/>
    <x v="0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2664"/>
    <b v="0"/>
    <n v="104"/>
    <b v="1"/>
    <s v="technology/makerspaces"/>
    <x v="2664"/>
    <d v="2015-12-09T06:59:00"/>
    <x v="0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b v="0"/>
    <n v="46"/>
    <b v="1"/>
    <s v="technology/makerspaces"/>
    <x v="2665"/>
    <d v="2015-05-04T21:29:34"/>
    <x v="0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b v="0"/>
    <n v="206"/>
    <b v="1"/>
    <s v="technology/makerspaces"/>
    <x v="2666"/>
    <d v="2015-09-25T21:00:00"/>
    <x v="0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b v="0"/>
    <n v="18"/>
    <b v="1"/>
    <s v="technology/makerspaces"/>
    <x v="2667"/>
    <d v="2016-02-10T22:13:36"/>
    <x v="2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x v="2668"/>
    <b v="0"/>
    <n v="28"/>
    <b v="1"/>
    <s v="technology/makerspaces"/>
    <x v="2668"/>
    <d v="2015-11-09T14:32:00"/>
    <x v="0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669"/>
    <b v="0"/>
    <n v="11"/>
    <b v="1"/>
    <s v="technology/makerspaces"/>
    <x v="2669"/>
    <d v="2016-01-10T00:51:36"/>
    <x v="0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b v="1"/>
    <n v="60"/>
    <b v="0"/>
    <s v="technology/makerspaces"/>
    <x v="2670"/>
    <d v="2014-07-29T00:29:40"/>
    <x v="3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2671"/>
    <b v="1"/>
    <n v="84"/>
    <b v="0"/>
    <s v="technology/makerspaces"/>
    <x v="2671"/>
    <d v="2014-12-19T19:38:00"/>
    <x v="3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2672"/>
    <b v="1"/>
    <n v="47"/>
    <b v="0"/>
    <s v="technology/makerspaces"/>
    <x v="2672"/>
    <d v="2015-12-28T06:00:00"/>
    <x v="0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b v="1"/>
    <n v="66"/>
    <b v="0"/>
    <s v="technology/makerspaces"/>
    <x v="2673"/>
    <d v="2014-10-29T22:45:00"/>
    <x v="3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b v="1"/>
    <n v="171"/>
    <b v="0"/>
    <s v="technology/makerspaces"/>
    <x v="2674"/>
    <d v="2016-07-05T04:59:00"/>
    <x v="2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b v="1"/>
    <n v="29"/>
    <b v="0"/>
    <s v="technology/makerspaces"/>
    <x v="2675"/>
    <d v="2014-11-10T21:34:49"/>
    <x v="3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676"/>
    <b v="0"/>
    <n v="9"/>
    <b v="0"/>
    <s v="technology/makerspaces"/>
    <x v="2676"/>
    <d v="2016-05-22T14:59:34"/>
    <x v="2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2677"/>
    <b v="0"/>
    <n v="27"/>
    <b v="0"/>
    <s v="technology/makerspaces"/>
    <x v="2677"/>
    <d v="2014-07-03T00:42:23"/>
    <x v="3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b v="0"/>
    <n v="2"/>
    <b v="0"/>
    <s v="technology/makerspaces"/>
    <x v="2678"/>
    <d v="2015-09-24T19:09:25"/>
    <x v="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b v="0"/>
    <n v="3"/>
    <b v="0"/>
    <s v="technology/makerspaces"/>
    <x v="2679"/>
    <d v="2015-02-28T00:01:34"/>
    <x v="0"/>
    <x v="2"/>
    <s v="makerspaces"/>
  </r>
  <r>
    <n v="2680"/>
    <s v="iHeart Pillow"/>
    <s v="iHeartPillow, Connecting loved ones"/>
    <n v="32000"/>
    <n v="276"/>
    <x v="2"/>
    <s v="ES"/>
    <s v="EUR"/>
    <n v="1459915491"/>
    <x v="2680"/>
    <b v="0"/>
    <n v="4"/>
    <b v="0"/>
    <s v="technology/makerspaces"/>
    <x v="2680"/>
    <d v="2016-04-06T04:04:51"/>
    <x v="2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2681"/>
    <b v="0"/>
    <n v="2"/>
    <b v="0"/>
    <s v="food/food trucks"/>
    <x v="2681"/>
    <d v="2014-07-10T21:29:10"/>
    <x v="3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682"/>
    <b v="0"/>
    <n v="20"/>
    <b v="0"/>
    <s v="food/food trucks"/>
    <x v="2682"/>
    <d v="2014-11-22T05:59:00"/>
    <x v="3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2683"/>
    <b v="0"/>
    <n v="3"/>
    <b v="0"/>
    <s v="food/food trucks"/>
    <x v="2683"/>
    <d v="2015-03-01T18:07:20"/>
    <x v="0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684"/>
    <b v="0"/>
    <n v="4"/>
    <b v="0"/>
    <s v="food/food trucks"/>
    <x v="2684"/>
    <d v="2014-08-09T21:57:05"/>
    <x v="3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2685"/>
    <b v="0"/>
    <n v="1"/>
    <b v="0"/>
    <s v="food/food trucks"/>
    <x v="2685"/>
    <d v="2015-04-27T15:42:10"/>
    <x v="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b v="0"/>
    <n v="0"/>
    <b v="0"/>
    <s v="food/food trucks"/>
    <x v="2686"/>
    <d v="2014-09-30T23:23:43"/>
    <x v="3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2687"/>
    <b v="0"/>
    <n v="0"/>
    <b v="0"/>
    <s v="food/food trucks"/>
    <x v="2687"/>
    <d v="2015-06-29T15:21:58"/>
    <x v="0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x v="2688"/>
    <b v="0"/>
    <n v="14"/>
    <b v="0"/>
    <s v="food/food trucks"/>
    <x v="2688"/>
    <d v="2015-02-24T03:00:00"/>
    <x v="0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b v="0"/>
    <n v="1"/>
    <b v="0"/>
    <s v="food/food trucks"/>
    <x v="2689"/>
    <d v="2016-07-30T23:04:50"/>
    <x v="2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b v="0"/>
    <n v="118"/>
    <b v="0"/>
    <s v="food/food trucks"/>
    <x v="2690"/>
    <d v="2015-06-03T02:31:16"/>
    <x v="0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x v="2691"/>
    <b v="0"/>
    <n v="2"/>
    <b v="0"/>
    <s v="food/food trucks"/>
    <x v="2691"/>
    <d v="2015-05-10T17:22:37"/>
    <x v="0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b v="0"/>
    <n v="1"/>
    <b v="0"/>
    <s v="food/food trucks"/>
    <x v="2692"/>
    <d v="2015-03-25T07:01:00"/>
    <x v="0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b v="0"/>
    <n v="3"/>
    <b v="0"/>
    <s v="food/food trucks"/>
    <x v="2693"/>
    <d v="2014-08-13T03:19:26"/>
    <x v="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b v="0"/>
    <n v="1"/>
    <b v="0"/>
    <s v="food/food trucks"/>
    <x v="2694"/>
    <d v="2014-09-26T03:22:19"/>
    <x v="3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2695"/>
    <b v="0"/>
    <n v="3"/>
    <b v="0"/>
    <s v="food/food trucks"/>
    <x v="2695"/>
    <d v="2015-04-14T03:21:58"/>
    <x v="0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2696"/>
    <b v="0"/>
    <n v="38"/>
    <b v="0"/>
    <s v="food/food trucks"/>
    <x v="2696"/>
    <d v="2014-12-25T20:16:00"/>
    <x v="3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2697"/>
    <b v="0"/>
    <n v="52"/>
    <b v="0"/>
    <s v="food/food trucks"/>
    <x v="2697"/>
    <d v="2015-08-02T22:00:00"/>
    <x v="0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2698"/>
    <b v="0"/>
    <n v="2"/>
    <b v="0"/>
    <s v="food/food trucks"/>
    <x v="2698"/>
    <d v="2014-06-27T21:33:28"/>
    <x v="3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2699"/>
    <b v="0"/>
    <n v="0"/>
    <b v="0"/>
    <s v="food/food trucks"/>
    <x v="2699"/>
    <d v="2014-08-08T21:31:03"/>
    <x v="3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2700"/>
    <b v="0"/>
    <n v="4"/>
    <b v="0"/>
    <s v="food/food trucks"/>
    <x v="2700"/>
    <d v="2014-09-18T20:59:32"/>
    <x v="3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b v="0"/>
    <n v="46"/>
    <b v="0"/>
    <s v="theater/spaces"/>
    <x v="2701"/>
    <d v="2017-04-07T17:35:34"/>
    <x v="1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2702"/>
    <b v="1"/>
    <n v="26"/>
    <b v="0"/>
    <s v="theater/spaces"/>
    <x v="2702"/>
    <d v="2017-04-05T18:14:37"/>
    <x v="1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2703"/>
    <b v="0"/>
    <n v="45"/>
    <b v="0"/>
    <s v="theater/spaces"/>
    <x v="2703"/>
    <d v="2017-03-22T15:33:50"/>
    <x v="1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704"/>
    <b v="0"/>
    <n v="7"/>
    <b v="0"/>
    <s v="theater/spaces"/>
    <x v="2704"/>
    <d v="2017-04-05T19:41:54"/>
    <x v="1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x v="2705"/>
    <b v="0"/>
    <n v="8"/>
    <b v="0"/>
    <s v="theater/spaces"/>
    <x v="2705"/>
    <d v="2017-03-24T20:59:18"/>
    <x v="1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706"/>
    <b v="1"/>
    <n v="263"/>
    <b v="1"/>
    <s v="theater/spaces"/>
    <x v="2706"/>
    <d v="2014-10-16T06:59:00"/>
    <x v="3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2707"/>
    <b v="1"/>
    <n v="394"/>
    <b v="1"/>
    <s v="theater/spaces"/>
    <x v="2707"/>
    <d v="2013-05-27T06:59:00"/>
    <x v="4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2708"/>
    <b v="1"/>
    <n v="1049"/>
    <b v="1"/>
    <s v="theater/spaces"/>
    <x v="2708"/>
    <d v="2016-07-21T16:45:26"/>
    <x v="2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b v="1"/>
    <n v="308"/>
    <b v="1"/>
    <s v="theater/spaces"/>
    <x v="2709"/>
    <d v="2016-10-04T03:59:00"/>
    <x v="2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2710"/>
    <b v="1"/>
    <n v="1088"/>
    <b v="1"/>
    <s v="theater/spaces"/>
    <x v="2710"/>
    <d v="2014-08-09T02:00:00"/>
    <x v="3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b v="1"/>
    <n v="73"/>
    <b v="1"/>
    <s v="theater/spaces"/>
    <x v="2711"/>
    <d v="2014-06-20T22:01:00"/>
    <x v="3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b v="1"/>
    <n v="143"/>
    <b v="1"/>
    <s v="theater/spaces"/>
    <x v="2712"/>
    <d v="2013-07-13T18:00:00"/>
    <x v="4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b v="1"/>
    <n v="1420"/>
    <b v="1"/>
    <s v="theater/spaces"/>
    <x v="2713"/>
    <d v="2015-12-24T15:41:24"/>
    <x v="0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714"/>
    <b v="1"/>
    <n v="305"/>
    <b v="1"/>
    <s v="theater/spaces"/>
    <x v="2714"/>
    <d v="2016-10-14T23:00:00"/>
    <x v="2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b v="1"/>
    <n v="551"/>
    <b v="1"/>
    <s v="theater/spaces"/>
    <x v="2715"/>
    <d v="2016-02-21T09:33:48"/>
    <x v="2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b v="1"/>
    <n v="187"/>
    <b v="1"/>
    <s v="theater/spaces"/>
    <x v="2716"/>
    <d v="2015-10-08T07:59:53"/>
    <x v="0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717"/>
    <b v="1"/>
    <n v="325"/>
    <b v="1"/>
    <s v="theater/spaces"/>
    <x v="2717"/>
    <d v="2014-12-06T22:57:29"/>
    <x v="3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2718"/>
    <b v="1"/>
    <n v="148"/>
    <b v="1"/>
    <s v="theater/spaces"/>
    <x v="2718"/>
    <d v="2016-05-03T23:00:00"/>
    <x v="2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b v="0"/>
    <n v="69"/>
    <b v="1"/>
    <s v="theater/spaces"/>
    <x v="2719"/>
    <d v="2016-04-17T23:44:54"/>
    <x v="2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720"/>
    <b v="0"/>
    <n v="173"/>
    <b v="1"/>
    <s v="theater/spaces"/>
    <x v="2720"/>
    <d v="2016-11-11T12:10:53"/>
    <x v="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b v="0"/>
    <n v="269"/>
    <b v="1"/>
    <s v="technology/hardware"/>
    <x v="2721"/>
    <d v="2013-09-06T19:00:00"/>
    <x v="4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b v="0"/>
    <n v="185"/>
    <b v="1"/>
    <s v="technology/hardware"/>
    <x v="2722"/>
    <d v="2017-01-29T20:34:13"/>
    <x v="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b v="0"/>
    <n v="176"/>
    <b v="1"/>
    <s v="technology/hardware"/>
    <x v="2723"/>
    <d v="2014-12-31T21:08:08"/>
    <x v="3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b v="0"/>
    <n v="1019"/>
    <b v="1"/>
    <s v="technology/hardware"/>
    <x v="2724"/>
    <d v="2015-08-15T07:50:59"/>
    <x v="0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2725"/>
    <b v="0"/>
    <n v="113"/>
    <b v="1"/>
    <s v="technology/hardware"/>
    <x v="2725"/>
    <d v="2017-03-01T17:52:15"/>
    <x v="1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x v="2726"/>
    <b v="0"/>
    <n v="404"/>
    <b v="1"/>
    <s v="technology/hardware"/>
    <x v="2726"/>
    <d v="2016-04-22T13:55:11"/>
    <x v="2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2727"/>
    <b v="0"/>
    <n v="707"/>
    <b v="1"/>
    <s v="technology/hardware"/>
    <x v="2727"/>
    <d v="2015-08-07T16:14:23"/>
    <x v="0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28"/>
    <b v="0"/>
    <n v="392"/>
    <b v="1"/>
    <s v="technology/hardware"/>
    <x v="2728"/>
    <d v="2015-12-30T14:23:54"/>
    <x v="0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2729"/>
    <b v="0"/>
    <n v="23"/>
    <b v="1"/>
    <s v="technology/hardware"/>
    <x v="2729"/>
    <d v="2015-05-01T05:46:37"/>
    <x v="0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2730"/>
    <b v="0"/>
    <n v="682"/>
    <b v="1"/>
    <s v="technology/hardware"/>
    <x v="2730"/>
    <d v="2013-04-22T12:59:35"/>
    <x v="4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b v="0"/>
    <n v="37"/>
    <b v="1"/>
    <s v="technology/hardware"/>
    <x v="2731"/>
    <d v="2014-10-18T04:00:00"/>
    <x v="3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b v="0"/>
    <n v="146"/>
    <b v="1"/>
    <s v="technology/hardware"/>
    <x v="2732"/>
    <d v="2013-05-28T00:00:00"/>
    <x v="4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b v="0"/>
    <n v="119"/>
    <b v="1"/>
    <s v="technology/hardware"/>
    <x v="2733"/>
    <d v="2015-04-10T05:32:54"/>
    <x v="0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2734"/>
    <b v="0"/>
    <n v="163"/>
    <b v="1"/>
    <s v="technology/hardware"/>
    <x v="2734"/>
    <d v="2016-10-13T21:59:00"/>
    <x v="2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b v="0"/>
    <n v="339"/>
    <b v="1"/>
    <s v="technology/hardware"/>
    <x v="2735"/>
    <d v="2013-03-13T20:00:00"/>
    <x v="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b v="0"/>
    <n v="58"/>
    <b v="1"/>
    <s v="technology/hardware"/>
    <x v="2736"/>
    <d v="2014-04-23T15:59:33"/>
    <x v="3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b v="0"/>
    <n v="456"/>
    <b v="1"/>
    <s v="technology/hardware"/>
    <x v="2737"/>
    <d v="2014-01-15T19:00:00"/>
    <x v="4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2738"/>
    <b v="0"/>
    <n v="15"/>
    <b v="1"/>
    <s v="technology/hardware"/>
    <x v="2738"/>
    <d v="2016-11-06T03:26:44"/>
    <x v="2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2739"/>
    <b v="0"/>
    <n v="191"/>
    <b v="1"/>
    <s v="technology/hardware"/>
    <x v="2739"/>
    <d v="2014-05-05T21:18:37"/>
    <x v="3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740"/>
    <b v="0"/>
    <n v="17"/>
    <b v="1"/>
    <s v="technology/hardware"/>
    <x v="2740"/>
    <d v="2015-03-11T23:45:52"/>
    <x v="0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x v="2741"/>
    <b v="0"/>
    <n v="4"/>
    <b v="0"/>
    <s v="publishing/children's books"/>
    <x v="2741"/>
    <d v="2014-10-20T02:07:00"/>
    <x v="3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742"/>
    <b v="0"/>
    <n v="18"/>
    <b v="0"/>
    <s v="publishing/children's books"/>
    <x v="2742"/>
    <d v="2012-05-15T17:16:27"/>
    <x v="5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b v="0"/>
    <n v="0"/>
    <b v="0"/>
    <s v="publishing/children's books"/>
    <x v="2743"/>
    <d v="2016-10-19T07:53:27"/>
    <x v="2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b v="0"/>
    <n v="22"/>
    <b v="0"/>
    <s v="publishing/children's books"/>
    <x v="2744"/>
    <d v="2012-02-29T01:29:58"/>
    <x v="5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b v="0"/>
    <n v="49"/>
    <b v="0"/>
    <s v="publishing/children's books"/>
    <x v="2745"/>
    <d v="2012-07-14T23:42:48"/>
    <x v="5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746"/>
    <b v="0"/>
    <n v="19"/>
    <b v="0"/>
    <s v="publishing/children's books"/>
    <x v="2746"/>
    <d v="2014-08-29T18:45:11"/>
    <x v="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2747"/>
    <b v="0"/>
    <n v="4"/>
    <b v="0"/>
    <s v="publishing/children's books"/>
    <x v="2747"/>
    <d v="2012-06-16T03:10:00"/>
    <x v="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2748"/>
    <b v="0"/>
    <n v="4"/>
    <b v="0"/>
    <s v="publishing/children's books"/>
    <x v="2748"/>
    <d v="2016-09-02T17:03:22"/>
    <x v="2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x v="2749"/>
    <b v="0"/>
    <n v="2"/>
    <b v="0"/>
    <s v="publishing/children's books"/>
    <x v="2749"/>
    <d v="2015-04-04T18:10:37"/>
    <x v="0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2750"/>
    <b v="0"/>
    <n v="0"/>
    <b v="0"/>
    <s v="publishing/children's books"/>
    <x v="2750"/>
    <d v="2012-06-30T20:00:00"/>
    <x v="5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b v="0"/>
    <n v="0"/>
    <b v="0"/>
    <s v="publishing/children's books"/>
    <x v="2751"/>
    <d v="2014-06-17T21:17:22"/>
    <x v="3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b v="0"/>
    <n v="14"/>
    <b v="0"/>
    <s v="publishing/children's books"/>
    <x v="2752"/>
    <d v="2011-12-18T18:21:44"/>
    <x v="6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53"/>
    <b v="0"/>
    <n v="8"/>
    <b v="0"/>
    <s v="publishing/children's books"/>
    <x v="2753"/>
    <d v="2012-08-26T21:37:03"/>
    <x v="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2754"/>
    <b v="0"/>
    <n v="0"/>
    <b v="0"/>
    <s v="publishing/children's books"/>
    <x v="2754"/>
    <d v="2014-09-11T15:15:51"/>
    <x v="3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755"/>
    <b v="0"/>
    <n v="15"/>
    <b v="0"/>
    <s v="publishing/children's books"/>
    <x v="2755"/>
    <d v="2015-04-08T18:58:47"/>
    <x v="0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756"/>
    <b v="0"/>
    <n v="33"/>
    <b v="0"/>
    <s v="publishing/children's books"/>
    <x v="2756"/>
    <d v="2014-01-11T21:36:41"/>
    <x v="4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x v="2757"/>
    <b v="0"/>
    <n v="2"/>
    <b v="0"/>
    <s v="publishing/children's books"/>
    <x v="2757"/>
    <d v="2016-08-06T15:45:32"/>
    <x v="2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b v="0"/>
    <n v="6"/>
    <b v="0"/>
    <s v="publishing/children's books"/>
    <x v="2758"/>
    <d v="2016-10-10T10:36:23"/>
    <x v="2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2759"/>
    <b v="0"/>
    <n v="2"/>
    <b v="0"/>
    <s v="publishing/children's books"/>
    <x v="2759"/>
    <d v="2016-07-16T08:47:46"/>
    <x v="2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b v="0"/>
    <n v="0"/>
    <b v="0"/>
    <s v="publishing/children's books"/>
    <x v="2760"/>
    <d v="2013-06-20T11:04:18"/>
    <x v="4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2761"/>
    <b v="0"/>
    <n v="4"/>
    <b v="0"/>
    <s v="publishing/children's books"/>
    <x v="2761"/>
    <d v="2013-01-03T01:31:33"/>
    <x v="5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2762"/>
    <b v="0"/>
    <n v="1"/>
    <b v="0"/>
    <s v="publishing/children's books"/>
    <x v="2762"/>
    <d v="2012-03-18T23:53:15"/>
    <x v="5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x v="2763"/>
    <b v="0"/>
    <n v="3"/>
    <b v="0"/>
    <s v="publishing/children's books"/>
    <x v="2763"/>
    <d v="2013-05-24T13:54:44"/>
    <x v="4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2764"/>
    <b v="0"/>
    <n v="4"/>
    <b v="0"/>
    <s v="publishing/children's books"/>
    <x v="2764"/>
    <d v="2012-05-30T19:00:00"/>
    <x v="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2765"/>
    <b v="0"/>
    <n v="0"/>
    <b v="0"/>
    <s v="publishing/children's books"/>
    <x v="2765"/>
    <d v="2012-10-28T13:53:48"/>
    <x v="5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b v="0"/>
    <n v="4"/>
    <b v="0"/>
    <s v="publishing/children's books"/>
    <x v="2766"/>
    <d v="2011-08-11T16:01:58"/>
    <x v="6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2767"/>
    <b v="0"/>
    <n v="3"/>
    <b v="0"/>
    <s v="publishing/children's books"/>
    <x v="2767"/>
    <d v="2015-08-16T23:00:50"/>
    <x v="0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b v="0"/>
    <n v="34"/>
    <b v="0"/>
    <s v="publishing/children's books"/>
    <x v="2768"/>
    <d v="2012-03-29T13:45:23"/>
    <x v="5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2769"/>
    <b v="0"/>
    <n v="2"/>
    <b v="0"/>
    <s v="publishing/children's books"/>
    <x v="2769"/>
    <d v="2014-06-05T19:49:50"/>
    <x v="3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2770"/>
    <b v="0"/>
    <n v="33"/>
    <b v="0"/>
    <s v="publishing/children's books"/>
    <x v="2770"/>
    <d v="2014-03-18T15:55:30"/>
    <x v="3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b v="0"/>
    <n v="0"/>
    <b v="0"/>
    <s v="publishing/children's books"/>
    <x v="2771"/>
    <d v="2013-02-01T17:00:00"/>
    <x v="5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2772"/>
    <b v="0"/>
    <n v="0"/>
    <b v="0"/>
    <s v="publishing/children's books"/>
    <x v="2772"/>
    <d v="2013-10-05T20:51:34"/>
    <x v="4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2773"/>
    <b v="0"/>
    <n v="1"/>
    <b v="0"/>
    <s v="publishing/children's books"/>
    <x v="2773"/>
    <d v="2016-04-24T20:45:21"/>
    <x v="2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b v="0"/>
    <n v="13"/>
    <b v="0"/>
    <s v="publishing/children's books"/>
    <x v="2774"/>
    <d v="2013-03-08T03:02:08"/>
    <x v="4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2775"/>
    <b v="0"/>
    <n v="2"/>
    <b v="0"/>
    <s v="publishing/children's books"/>
    <x v="2775"/>
    <d v="2011-12-16T00:19:14"/>
    <x v="6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b v="0"/>
    <n v="36"/>
    <b v="0"/>
    <s v="publishing/children's books"/>
    <x v="2776"/>
    <d v="2015-06-12T07:07:56"/>
    <x v="0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b v="0"/>
    <n v="1"/>
    <b v="0"/>
    <s v="publishing/children's books"/>
    <x v="2777"/>
    <d v="2015-07-17T16:03:24"/>
    <x v="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b v="0"/>
    <n v="15"/>
    <b v="0"/>
    <s v="publishing/children's books"/>
    <x v="2778"/>
    <d v="2014-08-25T23:28:26"/>
    <x v="3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2779"/>
    <b v="0"/>
    <n v="1"/>
    <b v="0"/>
    <s v="publishing/children's books"/>
    <x v="2779"/>
    <d v="2015-11-22T15:03:41"/>
    <x v="0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2780"/>
    <b v="0"/>
    <n v="0"/>
    <b v="0"/>
    <s v="publishing/children's books"/>
    <x v="2780"/>
    <d v="2017-03-10T10:44:48"/>
    <x v="1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781"/>
    <b v="0"/>
    <n v="28"/>
    <b v="1"/>
    <s v="theater/plays"/>
    <x v="2781"/>
    <d v="2015-02-12T07:00:00"/>
    <x v="0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782"/>
    <b v="0"/>
    <n v="18"/>
    <b v="1"/>
    <s v="theater/plays"/>
    <x v="2782"/>
    <d v="2015-02-17T04:59:00"/>
    <x v="0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b v="0"/>
    <n v="61"/>
    <b v="1"/>
    <s v="theater/plays"/>
    <x v="2783"/>
    <d v="2015-04-23T12:50:46"/>
    <x v="0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2784"/>
    <b v="0"/>
    <n v="108"/>
    <b v="1"/>
    <s v="theater/plays"/>
    <x v="2784"/>
    <d v="2014-10-29T18:54:03"/>
    <x v="3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2785"/>
    <b v="0"/>
    <n v="142"/>
    <b v="1"/>
    <s v="theater/plays"/>
    <x v="2785"/>
    <d v="2016-08-05T21:00:00"/>
    <x v="2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x v="2786"/>
    <b v="0"/>
    <n v="74"/>
    <b v="1"/>
    <s v="theater/plays"/>
    <x v="2786"/>
    <d v="2014-07-09T13:39:40"/>
    <x v="3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b v="0"/>
    <n v="38"/>
    <b v="1"/>
    <s v="theater/plays"/>
    <x v="2787"/>
    <d v="2014-07-18T04:45:52"/>
    <x v="3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2788"/>
    <b v="0"/>
    <n v="20"/>
    <b v="1"/>
    <s v="theater/plays"/>
    <x v="2788"/>
    <d v="2016-07-29T16:50:43"/>
    <x v="2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x v="2789"/>
    <b v="0"/>
    <n v="24"/>
    <b v="1"/>
    <s v="theater/plays"/>
    <x v="2789"/>
    <d v="2015-03-12T04:00:00"/>
    <x v="0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b v="0"/>
    <n v="66"/>
    <b v="1"/>
    <s v="theater/plays"/>
    <x v="2790"/>
    <d v="2015-02-11T22:31:43"/>
    <x v="0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b v="0"/>
    <n v="28"/>
    <b v="1"/>
    <s v="theater/plays"/>
    <x v="2791"/>
    <d v="2016-09-09T04:00:00"/>
    <x v="2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2792"/>
    <b v="0"/>
    <n v="24"/>
    <b v="1"/>
    <s v="theater/plays"/>
    <x v="2792"/>
    <d v="2015-08-12T05:32:39"/>
    <x v="0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b v="0"/>
    <n v="73"/>
    <b v="1"/>
    <s v="theater/plays"/>
    <x v="2793"/>
    <d v="2015-07-21T10:03:25"/>
    <x v="0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b v="0"/>
    <n v="3"/>
    <b v="1"/>
    <s v="theater/plays"/>
    <x v="2794"/>
    <d v="2016-03-03T19:00:00"/>
    <x v="2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795"/>
    <b v="0"/>
    <n v="20"/>
    <b v="1"/>
    <s v="theater/plays"/>
    <x v="2795"/>
    <d v="2014-06-06T23:00:00"/>
    <x v="3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796"/>
    <b v="0"/>
    <n v="21"/>
    <b v="1"/>
    <s v="theater/plays"/>
    <x v="2796"/>
    <d v="2014-07-05T12:40:28"/>
    <x v="3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b v="0"/>
    <n v="94"/>
    <b v="1"/>
    <s v="theater/plays"/>
    <x v="2797"/>
    <d v="2014-07-08T22:34:00"/>
    <x v="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b v="0"/>
    <n v="139"/>
    <b v="1"/>
    <s v="theater/plays"/>
    <x v="2798"/>
    <d v="2015-07-31T16:00:00"/>
    <x v="0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b v="0"/>
    <n v="130"/>
    <b v="1"/>
    <s v="theater/plays"/>
    <x v="2799"/>
    <d v="2016-06-17T16:00:00"/>
    <x v="2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800"/>
    <b v="0"/>
    <n v="31"/>
    <b v="1"/>
    <s v="theater/plays"/>
    <x v="2800"/>
    <d v="2015-01-04T13:16:06"/>
    <x v="3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801"/>
    <b v="0"/>
    <n v="13"/>
    <b v="1"/>
    <s v="theater/plays"/>
    <x v="2801"/>
    <d v="2014-10-10T11:00:00"/>
    <x v="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b v="0"/>
    <n v="90"/>
    <b v="1"/>
    <s v="theater/plays"/>
    <x v="2802"/>
    <d v="2015-08-06T15:31:47"/>
    <x v="0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b v="0"/>
    <n v="141"/>
    <b v="1"/>
    <s v="theater/plays"/>
    <x v="2803"/>
    <d v="2015-07-16T00:00:00"/>
    <x v="0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804"/>
    <b v="0"/>
    <n v="23"/>
    <b v="1"/>
    <s v="theater/plays"/>
    <x v="2804"/>
    <d v="2014-09-29T10:53:10"/>
    <x v="3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b v="0"/>
    <n v="18"/>
    <b v="1"/>
    <s v="theater/plays"/>
    <x v="2805"/>
    <d v="2015-08-22T12:07:53"/>
    <x v="0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2806"/>
    <b v="0"/>
    <n v="76"/>
    <b v="1"/>
    <s v="theater/plays"/>
    <x v="2806"/>
    <d v="2015-08-05T11:00:00"/>
    <x v="0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x v="2807"/>
    <b v="0"/>
    <n v="93"/>
    <b v="1"/>
    <s v="theater/plays"/>
    <x v="2807"/>
    <d v="2015-06-29T20:57:18"/>
    <x v="0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2808"/>
    <b v="0"/>
    <n v="69"/>
    <b v="1"/>
    <s v="theater/plays"/>
    <x v="2808"/>
    <d v="2015-08-22T20:18:55"/>
    <x v="0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2809"/>
    <b v="0"/>
    <n v="21"/>
    <b v="1"/>
    <s v="theater/plays"/>
    <x v="2809"/>
    <d v="2016-03-30T14:39:00"/>
    <x v="2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2810"/>
    <b v="0"/>
    <n v="57"/>
    <b v="1"/>
    <s v="theater/plays"/>
    <x v="2810"/>
    <d v="2014-06-01T03:59:00"/>
    <x v="3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2811"/>
    <b v="0"/>
    <n v="108"/>
    <b v="1"/>
    <s v="theater/plays"/>
    <x v="2811"/>
    <d v="2015-02-23T11:55:03"/>
    <x v="0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2812"/>
    <b v="0"/>
    <n v="83"/>
    <b v="1"/>
    <s v="theater/plays"/>
    <x v="2812"/>
    <d v="2015-04-06T04:00:00"/>
    <x v="0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2813"/>
    <b v="0"/>
    <n v="96"/>
    <b v="1"/>
    <s v="theater/plays"/>
    <x v="2813"/>
    <d v="2016-12-14T17:49:21"/>
    <x v="2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814"/>
    <b v="0"/>
    <n v="64"/>
    <b v="1"/>
    <s v="theater/plays"/>
    <x v="2814"/>
    <d v="2015-05-09T09:35:15"/>
    <x v="0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815"/>
    <b v="0"/>
    <n v="14"/>
    <b v="1"/>
    <s v="theater/plays"/>
    <x v="2815"/>
    <d v="2016-08-07T18:38:29"/>
    <x v="2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2816"/>
    <b v="0"/>
    <n v="169"/>
    <b v="1"/>
    <s v="theater/plays"/>
    <x v="2816"/>
    <d v="2015-08-02T16:00:00"/>
    <x v="0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817"/>
    <b v="0"/>
    <n v="33"/>
    <b v="1"/>
    <s v="theater/plays"/>
    <x v="2817"/>
    <d v="2015-02-28T15:14:22"/>
    <x v="0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2818"/>
    <b v="0"/>
    <n v="102"/>
    <b v="1"/>
    <s v="theater/plays"/>
    <x v="2818"/>
    <d v="2015-09-23T14:21:26"/>
    <x v="0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2819"/>
    <b v="0"/>
    <n v="104"/>
    <b v="1"/>
    <s v="theater/plays"/>
    <x v="2819"/>
    <d v="2015-06-14T12:36:49"/>
    <x v="0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20"/>
    <b v="0"/>
    <n v="20"/>
    <b v="1"/>
    <s v="theater/plays"/>
    <x v="2820"/>
    <d v="2016-02-26T00:00:00"/>
    <x v="2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b v="0"/>
    <n v="35"/>
    <b v="1"/>
    <s v="theater/plays"/>
    <x v="2821"/>
    <d v="2014-09-23T22:08:55"/>
    <x v="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2822"/>
    <b v="0"/>
    <n v="94"/>
    <b v="1"/>
    <s v="theater/plays"/>
    <x v="2822"/>
    <d v="2015-03-27T15:24:52"/>
    <x v="0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b v="0"/>
    <n v="14"/>
    <b v="1"/>
    <s v="theater/plays"/>
    <x v="2823"/>
    <d v="2015-03-31T22:59:00"/>
    <x v="0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824"/>
    <b v="0"/>
    <n v="15"/>
    <b v="1"/>
    <s v="theater/plays"/>
    <x v="2824"/>
    <d v="2015-06-13T01:43:00"/>
    <x v="0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b v="0"/>
    <n v="51"/>
    <b v="1"/>
    <s v="theater/plays"/>
    <x v="2825"/>
    <d v="2015-12-04T19:01:26"/>
    <x v="0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b v="0"/>
    <n v="19"/>
    <b v="1"/>
    <s v="theater/plays"/>
    <x v="2826"/>
    <d v="2015-07-10T07:00:00"/>
    <x v="0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b v="0"/>
    <n v="23"/>
    <b v="1"/>
    <s v="theater/plays"/>
    <x v="2827"/>
    <d v="2016-06-03T16:30:00"/>
    <x v="2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b v="0"/>
    <n v="97"/>
    <b v="1"/>
    <s v="theater/plays"/>
    <x v="2828"/>
    <d v="2015-10-02T23:00:00"/>
    <x v="0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b v="0"/>
    <n v="76"/>
    <b v="1"/>
    <s v="theater/plays"/>
    <x v="2829"/>
    <d v="2016-06-02T10:25:18"/>
    <x v="2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2830"/>
    <b v="0"/>
    <n v="11"/>
    <b v="1"/>
    <s v="theater/plays"/>
    <x v="2830"/>
    <d v="2014-05-12T03:59:00"/>
    <x v="3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2831"/>
    <b v="0"/>
    <n v="52"/>
    <b v="1"/>
    <s v="theater/plays"/>
    <x v="2831"/>
    <d v="2015-07-16T19:47:50"/>
    <x v="0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b v="0"/>
    <n v="95"/>
    <b v="1"/>
    <s v="theater/plays"/>
    <x v="2832"/>
    <d v="2014-11-23T22:00:00"/>
    <x v="3"/>
    <x v="1"/>
    <s v="plays"/>
  </r>
  <r>
    <n v="2833"/>
    <s v="Star Man Rocket Man"/>
    <s v="A new play about exploring outer space"/>
    <n v="2700"/>
    <n v="2923"/>
    <x v="0"/>
    <s v="US"/>
    <s v="USD"/>
    <n v="1444528800"/>
    <x v="2833"/>
    <b v="0"/>
    <n v="35"/>
    <b v="1"/>
    <s v="theater/plays"/>
    <x v="2833"/>
    <d v="2015-10-11T02:00:00"/>
    <x v="0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834"/>
    <b v="0"/>
    <n v="21"/>
    <b v="1"/>
    <s v="theater/plays"/>
    <x v="2834"/>
    <d v="2015-01-30T23:02:10"/>
    <x v="0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2835"/>
    <b v="0"/>
    <n v="93"/>
    <b v="1"/>
    <s v="theater/plays"/>
    <x v="2835"/>
    <d v="2015-12-05T00:00:00"/>
    <x v="0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b v="0"/>
    <n v="11"/>
    <b v="1"/>
    <s v="theater/plays"/>
    <x v="2836"/>
    <d v="2017-02-18T04:59:00"/>
    <x v="1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b v="0"/>
    <n v="21"/>
    <b v="1"/>
    <s v="theater/plays"/>
    <x v="2837"/>
    <d v="2015-12-09T22:48:04"/>
    <x v="0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2838"/>
    <b v="0"/>
    <n v="54"/>
    <b v="1"/>
    <s v="theater/plays"/>
    <x v="2838"/>
    <d v="2014-08-13T22:00:00"/>
    <x v="3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b v="0"/>
    <n v="31"/>
    <b v="1"/>
    <s v="theater/plays"/>
    <x v="2839"/>
    <d v="2014-08-25T04:59:00"/>
    <x v="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b v="0"/>
    <n v="132"/>
    <b v="1"/>
    <s v="theater/plays"/>
    <x v="2840"/>
    <d v="2015-03-18T17:00:00"/>
    <x v="0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b v="0"/>
    <n v="1"/>
    <b v="0"/>
    <s v="theater/plays"/>
    <x v="2841"/>
    <d v="2015-12-13T18:44:57"/>
    <x v="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2842"/>
    <b v="0"/>
    <n v="0"/>
    <b v="0"/>
    <s v="theater/plays"/>
    <x v="2842"/>
    <d v="2014-06-21T11:00:00"/>
    <x v="3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2843"/>
    <b v="0"/>
    <n v="0"/>
    <b v="0"/>
    <s v="theater/plays"/>
    <x v="2843"/>
    <d v="2016-06-13T04:00:00"/>
    <x v="2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2844"/>
    <b v="0"/>
    <n v="1"/>
    <b v="0"/>
    <s v="theater/plays"/>
    <x v="2844"/>
    <d v="2017-01-04T13:06:20"/>
    <x v="2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2845"/>
    <b v="0"/>
    <n v="39"/>
    <b v="0"/>
    <s v="theater/plays"/>
    <x v="2845"/>
    <d v="2015-06-08T00:23:53"/>
    <x v="0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b v="0"/>
    <n v="0"/>
    <b v="0"/>
    <s v="theater/plays"/>
    <x v="2846"/>
    <d v="2015-05-29T16:36:34"/>
    <x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2847"/>
    <b v="0"/>
    <n v="0"/>
    <b v="0"/>
    <s v="theater/plays"/>
    <x v="2847"/>
    <d v="2016-05-23T19:21:05"/>
    <x v="2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b v="0"/>
    <n v="3"/>
    <b v="0"/>
    <s v="theater/plays"/>
    <x v="2848"/>
    <d v="2015-05-29T15:34:19"/>
    <x v="0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2849"/>
    <b v="0"/>
    <n v="1"/>
    <b v="0"/>
    <s v="theater/plays"/>
    <x v="2849"/>
    <d v="2016-04-23T10:16:40"/>
    <x v="2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b v="0"/>
    <n v="13"/>
    <b v="0"/>
    <s v="theater/plays"/>
    <x v="2850"/>
    <d v="2014-09-06T00:10:11"/>
    <x v="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b v="0"/>
    <n v="0"/>
    <b v="0"/>
    <s v="theater/plays"/>
    <x v="2851"/>
    <d v="2016-01-29T23:17:00"/>
    <x v="2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2852"/>
    <b v="0"/>
    <n v="6"/>
    <b v="0"/>
    <s v="theater/plays"/>
    <x v="2852"/>
    <d v="2014-06-21T01:05:03"/>
    <x v="3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2853"/>
    <b v="0"/>
    <n v="0"/>
    <b v="0"/>
    <s v="theater/plays"/>
    <x v="2853"/>
    <d v="2014-09-14T04:34:57"/>
    <x v="3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854"/>
    <b v="0"/>
    <n v="14"/>
    <b v="0"/>
    <s v="theater/plays"/>
    <x v="2854"/>
    <d v="2015-05-07T17:11:59"/>
    <x v="0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55"/>
    <b v="0"/>
    <n v="5"/>
    <b v="0"/>
    <s v="theater/plays"/>
    <x v="2855"/>
    <d v="2016-01-29T23:34:00"/>
    <x v="2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b v="0"/>
    <n v="6"/>
    <b v="0"/>
    <s v="theater/plays"/>
    <x v="2856"/>
    <d v="2015-08-08T21:34:00"/>
    <x v="0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b v="0"/>
    <n v="15"/>
    <b v="0"/>
    <s v="theater/plays"/>
    <x v="2857"/>
    <d v="2017-02-20T18:00:00"/>
    <x v="2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2858"/>
    <b v="0"/>
    <n v="0"/>
    <b v="0"/>
    <s v="theater/plays"/>
    <x v="2858"/>
    <d v="2014-12-05T11:28:00"/>
    <x v="3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2859"/>
    <b v="0"/>
    <n v="1"/>
    <b v="0"/>
    <s v="theater/plays"/>
    <x v="2859"/>
    <d v="2015-10-16T08:41:44"/>
    <x v="0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b v="0"/>
    <n v="9"/>
    <b v="0"/>
    <s v="theater/plays"/>
    <x v="2860"/>
    <d v="2016-06-19T19:12:56"/>
    <x v="2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2861"/>
    <b v="0"/>
    <n v="3"/>
    <b v="0"/>
    <s v="theater/plays"/>
    <x v="2861"/>
    <d v="2015-09-24T14:10:48"/>
    <x v="0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b v="0"/>
    <n v="3"/>
    <b v="0"/>
    <s v="theater/plays"/>
    <x v="2862"/>
    <d v="2014-06-24T18:57:09"/>
    <x v="3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2863"/>
    <b v="0"/>
    <n v="1"/>
    <b v="0"/>
    <s v="theater/plays"/>
    <x v="2863"/>
    <d v="2014-09-09T16:12:03"/>
    <x v="3"/>
    <x v="1"/>
    <s v="plays"/>
  </r>
  <r>
    <n v="2864"/>
    <s v="'Haunting Julia' by Alan Ayckbourn"/>
    <s v="Accessible, original theatre for all!"/>
    <n v="2500"/>
    <n v="40"/>
    <x v="2"/>
    <s v="GB"/>
    <s v="GBP"/>
    <n v="1437139080"/>
    <x v="2864"/>
    <b v="0"/>
    <n v="3"/>
    <b v="0"/>
    <s v="theater/plays"/>
    <x v="2864"/>
    <d v="2015-07-17T13:18:00"/>
    <x v="0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2865"/>
    <b v="0"/>
    <n v="0"/>
    <b v="0"/>
    <s v="theater/plays"/>
    <x v="2865"/>
    <d v="2015-01-06T02:44:19"/>
    <x v="3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2866"/>
    <b v="0"/>
    <n v="2"/>
    <b v="0"/>
    <s v="theater/plays"/>
    <x v="2866"/>
    <d v="2016-10-14T22:00:00"/>
    <x v="2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b v="0"/>
    <n v="10"/>
    <b v="0"/>
    <s v="theater/plays"/>
    <x v="2867"/>
    <d v="2016-07-04T04:00:00"/>
    <x v="2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b v="0"/>
    <n v="60"/>
    <b v="0"/>
    <s v="theater/plays"/>
    <x v="2868"/>
    <d v="2016-10-05T19:50:54"/>
    <x v="2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b v="0"/>
    <n v="5"/>
    <b v="0"/>
    <s v="theater/plays"/>
    <x v="2869"/>
    <d v="2016-07-19T14:14:41"/>
    <x v="2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870"/>
    <b v="0"/>
    <n v="9"/>
    <b v="0"/>
    <s v="theater/plays"/>
    <x v="2870"/>
    <d v="2014-05-17T04:32:45"/>
    <x v="3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871"/>
    <b v="0"/>
    <n v="13"/>
    <b v="0"/>
    <s v="theater/plays"/>
    <x v="2871"/>
    <d v="2014-12-21T17:43:33"/>
    <x v="3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x v="2872"/>
    <b v="0"/>
    <n v="0"/>
    <b v="0"/>
    <s v="theater/plays"/>
    <x v="2872"/>
    <d v="2015-06-20T02:47:18"/>
    <x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b v="0"/>
    <n v="8"/>
    <b v="0"/>
    <s v="theater/plays"/>
    <x v="2873"/>
    <d v="2015-01-28T19:37:11"/>
    <x v="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4"/>
    <b v="0"/>
    <n v="3"/>
    <b v="0"/>
    <s v="theater/plays"/>
    <x v="2874"/>
    <d v="2017-01-17T20:16:26"/>
    <x v="2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b v="0"/>
    <n v="3"/>
    <b v="0"/>
    <s v="theater/plays"/>
    <x v="2875"/>
    <d v="2016-05-05T03:04:53"/>
    <x v="2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2876"/>
    <b v="0"/>
    <n v="0"/>
    <b v="0"/>
    <s v="theater/plays"/>
    <x v="2876"/>
    <d v="2015-07-16T17:51:19"/>
    <x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b v="0"/>
    <n v="6"/>
    <b v="0"/>
    <s v="theater/plays"/>
    <x v="2877"/>
    <d v="2016-11-30T17:00:00"/>
    <x v="2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b v="0"/>
    <n v="4"/>
    <b v="0"/>
    <s v="theater/plays"/>
    <x v="2878"/>
    <d v="2015-07-03T14:46:35"/>
    <x v="0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2879"/>
    <b v="0"/>
    <n v="1"/>
    <b v="0"/>
    <s v="theater/plays"/>
    <x v="2879"/>
    <d v="2016-01-20T17:24:21"/>
    <x v="0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b v="0"/>
    <n v="29"/>
    <b v="0"/>
    <s v="theater/plays"/>
    <x v="2880"/>
    <d v="2015-08-20T17:05:00"/>
    <x v="0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b v="0"/>
    <n v="0"/>
    <b v="0"/>
    <s v="theater/plays"/>
    <x v="2881"/>
    <d v="2014-12-03T15:20:36"/>
    <x v="3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82"/>
    <b v="0"/>
    <n v="4"/>
    <b v="0"/>
    <s v="theater/plays"/>
    <x v="2882"/>
    <d v="2016-05-01T14:18:38"/>
    <x v="2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b v="0"/>
    <n v="5"/>
    <b v="0"/>
    <s v="theater/plays"/>
    <x v="2883"/>
    <d v="2016-02-06T04:59:00"/>
    <x v="2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884"/>
    <b v="0"/>
    <n v="4"/>
    <b v="0"/>
    <s v="theater/plays"/>
    <x v="2884"/>
    <d v="2014-12-05T17:27:15"/>
    <x v="3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x v="2885"/>
    <b v="0"/>
    <n v="5"/>
    <b v="0"/>
    <s v="theater/plays"/>
    <x v="2885"/>
    <d v="2015-03-14T00:50:01"/>
    <x v="0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b v="0"/>
    <n v="1"/>
    <b v="0"/>
    <s v="theater/plays"/>
    <x v="2886"/>
    <d v="2015-09-19T03:59:00"/>
    <x v="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b v="0"/>
    <n v="1"/>
    <b v="0"/>
    <s v="theater/plays"/>
    <x v="2887"/>
    <d v="2015-01-11T10:15:24"/>
    <x v="3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b v="0"/>
    <n v="0"/>
    <b v="0"/>
    <s v="theater/plays"/>
    <x v="2888"/>
    <d v="2014-10-18T04:59:00"/>
    <x v="3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889"/>
    <b v="0"/>
    <n v="14"/>
    <b v="0"/>
    <s v="theater/plays"/>
    <x v="2889"/>
    <d v="2014-08-29T20:43:05"/>
    <x v="3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2890"/>
    <b v="0"/>
    <n v="3"/>
    <b v="0"/>
    <s v="theater/plays"/>
    <x v="2890"/>
    <d v="2014-08-09T03:00:00"/>
    <x v="3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b v="0"/>
    <n v="10"/>
    <b v="0"/>
    <s v="theater/plays"/>
    <x v="2891"/>
    <d v="2016-04-15T20:12:08"/>
    <x v="2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892"/>
    <b v="0"/>
    <n v="17"/>
    <b v="0"/>
    <s v="theater/plays"/>
    <x v="2892"/>
    <d v="2014-08-25T21:00:00"/>
    <x v="3"/>
    <x v="1"/>
    <s v="plays"/>
  </r>
  <r>
    <n v="2893"/>
    <s v="REDISCOVERING KIA THE PLAY"/>
    <s v="Fundraising for REDISCOVERING KIA THE PLAY"/>
    <n v="5000"/>
    <n v="25"/>
    <x v="2"/>
    <s v="US"/>
    <s v="USD"/>
    <n v="1420768800"/>
    <x v="2893"/>
    <b v="0"/>
    <n v="2"/>
    <b v="0"/>
    <s v="theater/plays"/>
    <x v="2893"/>
    <d v="2015-01-09T02:00:00"/>
    <x v="3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x v="2894"/>
    <b v="0"/>
    <n v="0"/>
    <b v="0"/>
    <s v="theater/plays"/>
    <x v="2894"/>
    <d v="2015-04-03T22:40:15"/>
    <x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b v="0"/>
    <n v="4"/>
    <b v="0"/>
    <s v="theater/plays"/>
    <x v="2895"/>
    <d v="2014-06-22T21:00:00"/>
    <x v="3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896"/>
    <b v="0"/>
    <n v="12"/>
    <b v="0"/>
    <s v="theater/plays"/>
    <x v="2896"/>
    <d v="2016-12-12T06:00:00"/>
    <x v="2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b v="0"/>
    <n v="3"/>
    <b v="0"/>
    <s v="theater/plays"/>
    <x v="2897"/>
    <d v="2015-10-11T15:29:05"/>
    <x v="0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98"/>
    <b v="0"/>
    <n v="12"/>
    <b v="0"/>
    <s v="theater/plays"/>
    <x v="2898"/>
    <d v="2015-10-31T15:57:33"/>
    <x v="0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b v="0"/>
    <n v="0"/>
    <b v="0"/>
    <s v="theater/plays"/>
    <x v="2899"/>
    <d v="2016-07-24T01:52:38"/>
    <x v="2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b v="0"/>
    <n v="7"/>
    <b v="0"/>
    <s v="theater/plays"/>
    <x v="2900"/>
    <d v="2014-08-09T05:37:12"/>
    <x v="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2901"/>
    <b v="0"/>
    <n v="2"/>
    <b v="0"/>
    <s v="theater/plays"/>
    <x v="2901"/>
    <d v="2015-02-07T21:42:19"/>
    <x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2902"/>
    <b v="0"/>
    <n v="1"/>
    <b v="0"/>
    <s v="theater/plays"/>
    <x v="2902"/>
    <d v="2015-08-24T10:33:16"/>
    <x v="0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b v="0"/>
    <n v="4"/>
    <b v="0"/>
    <s v="theater/plays"/>
    <x v="2903"/>
    <d v="2015-09-09T04:00:18"/>
    <x v="0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b v="0"/>
    <n v="4"/>
    <b v="0"/>
    <s v="theater/plays"/>
    <x v="2904"/>
    <d v="2014-11-09T12:00:00"/>
    <x v="3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905"/>
    <b v="0"/>
    <n v="17"/>
    <b v="0"/>
    <s v="theater/plays"/>
    <x v="2905"/>
    <d v="2016-09-07T01:21:53"/>
    <x v="2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b v="0"/>
    <n v="7"/>
    <b v="0"/>
    <s v="theater/plays"/>
    <x v="2906"/>
    <d v="2015-08-01T01:00:00"/>
    <x v="0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b v="0"/>
    <n v="2"/>
    <b v="0"/>
    <s v="theater/plays"/>
    <x v="2907"/>
    <d v="2016-05-14T21:03:57"/>
    <x v="2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b v="0"/>
    <n v="5"/>
    <b v="0"/>
    <s v="theater/plays"/>
    <x v="2908"/>
    <d v="2016-06-08T17:33:39"/>
    <x v="2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b v="0"/>
    <n v="1"/>
    <b v="0"/>
    <s v="theater/plays"/>
    <x v="2909"/>
    <d v="2014-11-25T19:46:00"/>
    <x v="3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2910"/>
    <b v="0"/>
    <n v="1"/>
    <b v="0"/>
    <s v="theater/plays"/>
    <x v="2910"/>
    <d v="2015-06-12T20:11:27"/>
    <x v="0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b v="0"/>
    <n v="14"/>
    <b v="0"/>
    <s v="theater/plays"/>
    <x v="2911"/>
    <d v="2015-06-27T18:27:06"/>
    <x v="0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b v="0"/>
    <n v="26"/>
    <b v="0"/>
    <s v="theater/plays"/>
    <x v="2912"/>
    <d v="2016-01-15T03:09:34"/>
    <x v="0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2913"/>
    <b v="0"/>
    <n v="2"/>
    <b v="0"/>
    <s v="theater/plays"/>
    <x v="2913"/>
    <d v="2014-09-06T22:08:59"/>
    <x v="3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x v="2914"/>
    <b v="0"/>
    <n v="1"/>
    <b v="0"/>
    <s v="theater/plays"/>
    <x v="2914"/>
    <d v="2015-03-14T20:46:34"/>
    <x v="0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915"/>
    <b v="0"/>
    <n v="3"/>
    <b v="0"/>
    <s v="theater/plays"/>
    <x v="2915"/>
    <d v="2016-03-16T08:33:10"/>
    <x v="2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2916"/>
    <b v="0"/>
    <n v="7"/>
    <b v="0"/>
    <s v="theater/plays"/>
    <x v="2916"/>
    <d v="2014-05-19T11:26:29"/>
    <x v="3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917"/>
    <b v="0"/>
    <n v="9"/>
    <b v="0"/>
    <s v="theater/plays"/>
    <x v="2917"/>
    <d v="2015-09-16T05:37:27"/>
    <x v="0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918"/>
    <b v="0"/>
    <n v="20"/>
    <b v="0"/>
    <s v="theater/plays"/>
    <x v="2918"/>
    <d v="2015-10-29T15:06:47"/>
    <x v="0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2919"/>
    <b v="0"/>
    <n v="6"/>
    <b v="0"/>
    <s v="theater/plays"/>
    <x v="2919"/>
    <d v="2014-08-05T14:52:09"/>
    <x v="3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b v="0"/>
    <n v="13"/>
    <b v="0"/>
    <s v="theater/plays"/>
    <x v="2920"/>
    <d v="2015-03-25T18:01:10"/>
    <x v="0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2921"/>
    <b v="0"/>
    <n v="3"/>
    <b v="1"/>
    <s v="theater/musical"/>
    <x v="2921"/>
    <d v="2014-09-25T21:16:44"/>
    <x v="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922"/>
    <b v="0"/>
    <n v="6"/>
    <b v="1"/>
    <s v="theater/musical"/>
    <x v="2922"/>
    <d v="2015-05-18T20:58:47"/>
    <x v="0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923"/>
    <b v="0"/>
    <n v="10"/>
    <b v="1"/>
    <s v="theater/musical"/>
    <x v="2923"/>
    <d v="2015-01-24T03:00:00"/>
    <x v="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2924"/>
    <b v="0"/>
    <n v="147"/>
    <b v="1"/>
    <s v="theater/musical"/>
    <x v="2924"/>
    <d v="2015-05-09T03:59:00"/>
    <x v="0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2925"/>
    <b v="0"/>
    <n v="199"/>
    <b v="1"/>
    <s v="theater/musical"/>
    <x v="2925"/>
    <d v="2014-09-11T14:01:08"/>
    <x v="3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2926"/>
    <b v="0"/>
    <n v="50"/>
    <b v="1"/>
    <s v="theater/musical"/>
    <x v="2926"/>
    <d v="2015-02-23T18:22:59"/>
    <x v="0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b v="0"/>
    <n v="21"/>
    <b v="1"/>
    <s v="theater/musical"/>
    <x v="2927"/>
    <d v="2014-07-15T05:00:00"/>
    <x v="3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928"/>
    <b v="0"/>
    <n v="24"/>
    <b v="1"/>
    <s v="theater/musical"/>
    <x v="2928"/>
    <d v="2016-03-04T23:57:26"/>
    <x v="2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b v="0"/>
    <n v="32"/>
    <b v="1"/>
    <s v="theater/musical"/>
    <x v="2929"/>
    <d v="2014-05-25T13:32:38"/>
    <x v="3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2930"/>
    <b v="0"/>
    <n v="62"/>
    <b v="1"/>
    <s v="theater/musical"/>
    <x v="2930"/>
    <d v="2015-05-07T14:01:04"/>
    <x v="0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b v="0"/>
    <n v="9"/>
    <b v="1"/>
    <s v="theater/musical"/>
    <x v="2931"/>
    <d v="2014-09-15T06:08:00"/>
    <x v="3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2932"/>
    <b v="0"/>
    <n v="38"/>
    <b v="1"/>
    <s v="theater/musical"/>
    <x v="2932"/>
    <d v="2015-02-21T11:00:00"/>
    <x v="0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b v="0"/>
    <n v="54"/>
    <b v="1"/>
    <s v="theater/musical"/>
    <x v="2933"/>
    <d v="2016-06-04T22:57:33"/>
    <x v="2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2934"/>
    <b v="0"/>
    <n v="37"/>
    <b v="1"/>
    <s v="theater/musical"/>
    <x v="2934"/>
    <d v="2014-06-15T15:16:04"/>
    <x v="3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2935"/>
    <b v="0"/>
    <n v="39"/>
    <b v="1"/>
    <s v="theater/musical"/>
    <x v="2935"/>
    <d v="2016-08-29T17:00:00"/>
    <x v="2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936"/>
    <b v="0"/>
    <n v="34"/>
    <b v="1"/>
    <s v="theater/musical"/>
    <x v="2936"/>
    <d v="2014-10-13T04:59:00"/>
    <x v="3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x v="2937"/>
    <b v="0"/>
    <n v="55"/>
    <b v="1"/>
    <s v="theater/musical"/>
    <x v="2937"/>
    <d v="2014-07-13T10:58:33"/>
    <x v="3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2938"/>
    <b v="0"/>
    <n v="32"/>
    <b v="1"/>
    <s v="theater/musical"/>
    <x v="2938"/>
    <d v="2015-01-30T16:53:34"/>
    <x v="3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b v="0"/>
    <n v="25"/>
    <b v="1"/>
    <s v="theater/musical"/>
    <x v="2939"/>
    <d v="2014-08-28T01:00:00"/>
    <x v="3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2940"/>
    <b v="0"/>
    <n v="33"/>
    <b v="1"/>
    <s v="theater/musical"/>
    <x v="2940"/>
    <d v="2015-01-18T18:33:38"/>
    <x v="3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b v="0"/>
    <n v="1"/>
    <b v="0"/>
    <s v="theater/spaces"/>
    <x v="2941"/>
    <d v="2015-03-01T23:02:35"/>
    <x v="0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b v="0"/>
    <n v="202"/>
    <b v="0"/>
    <s v="theater/spaces"/>
    <x v="2942"/>
    <d v="2015-12-16T20:18:00"/>
    <x v="0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2943"/>
    <b v="0"/>
    <n v="0"/>
    <b v="0"/>
    <s v="theater/spaces"/>
    <x v="2943"/>
    <d v="2015-04-13T03:06:20"/>
    <x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2944"/>
    <b v="0"/>
    <n v="1"/>
    <b v="0"/>
    <s v="theater/spaces"/>
    <x v="2944"/>
    <d v="2015-06-07T21:56:38"/>
    <x v="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2945"/>
    <b v="0"/>
    <n v="0"/>
    <b v="0"/>
    <s v="theater/spaces"/>
    <x v="2945"/>
    <d v="2015-05-24T03:21:00"/>
    <x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2946"/>
    <b v="0"/>
    <n v="2"/>
    <b v="0"/>
    <s v="theater/spaces"/>
    <x v="2946"/>
    <d v="2016-08-15T12:44:52"/>
    <x v="2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947"/>
    <b v="0"/>
    <n v="13"/>
    <b v="0"/>
    <s v="theater/spaces"/>
    <x v="2947"/>
    <d v="2016-11-24T17:11:00"/>
    <x v="2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b v="0"/>
    <n v="9"/>
    <b v="0"/>
    <s v="theater/spaces"/>
    <x v="2948"/>
    <d v="2015-06-02T15:34:53"/>
    <x v="0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b v="0"/>
    <n v="2"/>
    <b v="0"/>
    <s v="theater/spaces"/>
    <x v="2949"/>
    <d v="2015-11-19T20:45:17"/>
    <x v="0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2950"/>
    <b v="0"/>
    <n v="0"/>
    <b v="0"/>
    <s v="theater/spaces"/>
    <x v="2950"/>
    <d v="2016-01-23T08:45:52"/>
    <x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b v="0"/>
    <n v="58"/>
    <b v="0"/>
    <s v="theater/spaces"/>
    <x v="2951"/>
    <d v="2014-10-05T19:16:13"/>
    <x v="3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b v="0"/>
    <n v="8"/>
    <b v="0"/>
    <s v="theater/spaces"/>
    <x v="2952"/>
    <d v="2016-10-17T04:00:00"/>
    <x v="2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953"/>
    <b v="0"/>
    <n v="3"/>
    <b v="0"/>
    <s v="theater/spaces"/>
    <x v="2953"/>
    <d v="2015-10-08T19:00:21"/>
    <x v="0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2954"/>
    <b v="0"/>
    <n v="0"/>
    <b v="0"/>
    <s v="theater/spaces"/>
    <x v="2954"/>
    <d v="2017-03-16T13:00:03"/>
    <x v="1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955"/>
    <b v="0"/>
    <n v="11"/>
    <b v="0"/>
    <s v="theater/spaces"/>
    <x v="2955"/>
    <d v="2015-06-16T17:47:29"/>
    <x v="0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956"/>
    <b v="0"/>
    <n v="20"/>
    <b v="0"/>
    <s v="theater/spaces"/>
    <x v="2956"/>
    <d v="2016-05-04T23:00:50"/>
    <x v="2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957"/>
    <b v="0"/>
    <n v="3"/>
    <b v="0"/>
    <s v="theater/spaces"/>
    <x v="2957"/>
    <d v="2015-03-27T23:16:12"/>
    <x v="0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2958"/>
    <b v="0"/>
    <n v="0"/>
    <b v="0"/>
    <s v="theater/spaces"/>
    <x v="2958"/>
    <d v="2016-05-08T17:41:57"/>
    <x v="2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b v="0"/>
    <n v="0"/>
    <b v="0"/>
    <s v="theater/spaces"/>
    <x v="2959"/>
    <d v="2016-06-07T00:12:05"/>
    <x v="2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2960"/>
    <b v="0"/>
    <n v="0"/>
    <b v="0"/>
    <s v="theater/spaces"/>
    <x v="2960"/>
    <d v="2014-09-11T18:10:23"/>
    <x v="3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2961"/>
    <b v="0"/>
    <n v="108"/>
    <b v="1"/>
    <s v="theater/plays"/>
    <x v="2961"/>
    <d v="2015-03-26T04:00:00"/>
    <x v="0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962"/>
    <b v="0"/>
    <n v="20"/>
    <b v="1"/>
    <s v="theater/plays"/>
    <x v="2962"/>
    <d v="2015-03-01T06:59:00"/>
    <x v="0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b v="0"/>
    <n v="98"/>
    <b v="1"/>
    <s v="theater/plays"/>
    <x v="2963"/>
    <d v="2015-07-02T11:17:04"/>
    <x v="0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b v="0"/>
    <n v="196"/>
    <b v="1"/>
    <s v="theater/plays"/>
    <x v="2964"/>
    <d v="2014-08-06T21:32:00"/>
    <x v="3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965"/>
    <b v="0"/>
    <n v="39"/>
    <b v="1"/>
    <s v="theater/plays"/>
    <x v="2965"/>
    <d v="2015-07-07T17:30:33"/>
    <x v="0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b v="0"/>
    <n v="128"/>
    <b v="1"/>
    <s v="theater/plays"/>
    <x v="2966"/>
    <d v="2015-09-16T17:43:32"/>
    <x v="0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2967"/>
    <b v="0"/>
    <n v="71"/>
    <b v="1"/>
    <s v="theater/plays"/>
    <x v="2967"/>
    <d v="2015-03-09T03:44:52"/>
    <x v="0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2968"/>
    <b v="0"/>
    <n v="47"/>
    <b v="1"/>
    <s v="theater/plays"/>
    <x v="2968"/>
    <d v="2016-08-17T03:59:00"/>
    <x v="2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b v="0"/>
    <n v="17"/>
    <b v="1"/>
    <s v="theater/plays"/>
    <x v="2969"/>
    <d v="2015-05-03T22:51:00"/>
    <x v="0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2970"/>
    <b v="0"/>
    <n v="91"/>
    <b v="1"/>
    <s v="theater/plays"/>
    <x v="2970"/>
    <d v="2014-07-18T16:04:11"/>
    <x v="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2971"/>
    <b v="0"/>
    <n v="43"/>
    <b v="1"/>
    <s v="theater/plays"/>
    <x v="2971"/>
    <d v="2014-08-31T15:47:58"/>
    <x v="3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x v="2972"/>
    <b v="0"/>
    <n v="17"/>
    <b v="1"/>
    <s v="theater/plays"/>
    <x v="2972"/>
    <d v="2016-12-05T01:00:00"/>
    <x v="2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b v="0"/>
    <n v="33"/>
    <b v="1"/>
    <s v="theater/plays"/>
    <x v="2973"/>
    <d v="2016-01-01T04:00:00"/>
    <x v="0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b v="0"/>
    <n v="87"/>
    <b v="1"/>
    <s v="theater/plays"/>
    <x v="2974"/>
    <d v="2014-09-26T01:35:00"/>
    <x v="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b v="0"/>
    <n v="113"/>
    <b v="1"/>
    <s v="theater/plays"/>
    <x v="2975"/>
    <d v="2014-11-27T03:00:00"/>
    <x v="3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2976"/>
    <b v="0"/>
    <n v="14"/>
    <b v="1"/>
    <s v="theater/plays"/>
    <x v="2976"/>
    <d v="2016-03-13T12:00:00"/>
    <x v="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b v="0"/>
    <n v="30"/>
    <b v="1"/>
    <s v="theater/plays"/>
    <x v="2977"/>
    <d v="2015-03-23T02:14:00"/>
    <x v="0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b v="0"/>
    <n v="16"/>
    <b v="1"/>
    <s v="theater/plays"/>
    <x v="2978"/>
    <d v="2014-10-20T05:59:00"/>
    <x v="3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2979"/>
    <b v="0"/>
    <n v="46"/>
    <b v="1"/>
    <s v="theater/plays"/>
    <x v="2979"/>
    <d v="2015-01-06T06:00:00"/>
    <x v="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2980"/>
    <b v="0"/>
    <n v="24"/>
    <b v="1"/>
    <s v="theater/plays"/>
    <x v="2980"/>
    <d v="2015-08-24T02:00:00"/>
    <x v="0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b v="1"/>
    <n v="97"/>
    <b v="1"/>
    <s v="theater/spaces"/>
    <x v="2981"/>
    <d v="2015-09-23T13:25:56"/>
    <x v="0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2982"/>
    <b v="1"/>
    <n v="59"/>
    <b v="1"/>
    <s v="theater/spaces"/>
    <x v="2982"/>
    <d v="2016-02-11T16:29:03"/>
    <x v="2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2983"/>
    <b v="1"/>
    <n v="1095"/>
    <b v="1"/>
    <s v="theater/spaces"/>
    <x v="2983"/>
    <d v="2014-11-11T16:10:36"/>
    <x v="3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b v="1"/>
    <n v="218"/>
    <b v="1"/>
    <s v="theater/spaces"/>
    <x v="2984"/>
    <d v="2016-08-24T06:41:21"/>
    <x v="2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b v="0"/>
    <n v="111"/>
    <b v="1"/>
    <s v="theater/spaces"/>
    <x v="2985"/>
    <d v="2016-10-31T04:00:00"/>
    <x v="2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2986"/>
    <b v="0"/>
    <n v="56"/>
    <b v="1"/>
    <s v="theater/spaces"/>
    <x v="2986"/>
    <d v="2016-05-01T11:00:06"/>
    <x v="2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b v="0"/>
    <n v="265"/>
    <b v="1"/>
    <s v="theater/spaces"/>
    <x v="2987"/>
    <d v="2016-10-13T00:00:00"/>
    <x v="2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988"/>
    <b v="0"/>
    <n v="28"/>
    <b v="1"/>
    <s v="theater/spaces"/>
    <x v="2988"/>
    <d v="2016-06-20T08:41:21"/>
    <x v="2"/>
    <x v="1"/>
    <s v="spaces"/>
  </r>
  <r>
    <n v="2989"/>
    <s v="Let's Light Up The Gem!"/>
    <s v="Bring the movies back to Bethel, Maine."/>
    <n v="20000"/>
    <n v="35307"/>
    <x v="0"/>
    <s v="US"/>
    <s v="USD"/>
    <n v="1450673940"/>
    <x v="2989"/>
    <b v="0"/>
    <n v="364"/>
    <b v="1"/>
    <s v="theater/spaces"/>
    <x v="2989"/>
    <d v="2015-12-21T04:59:00"/>
    <x v="0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b v="0"/>
    <n v="27"/>
    <b v="1"/>
    <s v="theater/spaces"/>
    <x v="2990"/>
    <d v="2016-01-07T13:47:00"/>
    <x v="0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b v="0"/>
    <n v="93"/>
    <b v="1"/>
    <s v="theater/spaces"/>
    <x v="2991"/>
    <d v="2017-01-27T20:05:30"/>
    <x v="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2992"/>
    <b v="0"/>
    <n v="64"/>
    <b v="1"/>
    <s v="theater/spaces"/>
    <x v="2992"/>
    <d v="2016-10-09T18:25:10"/>
    <x v="2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x v="2993"/>
    <b v="0"/>
    <n v="22"/>
    <b v="1"/>
    <s v="theater/spaces"/>
    <x v="2993"/>
    <d v="2016-02-20T20:07:47"/>
    <x v="2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994"/>
    <b v="0"/>
    <n v="59"/>
    <b v="1"/>
    <s v="theater/spaces"/>
    <x v="2994"/>
    <d v="2014-10-03T11:29:32"/>
    <x v="3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2995"/>
    <b v="0"/>
    <n v="249"/>
    <b v="1"/>
    <s v="theater/spaces"/>
    <x v="2995"/>
    <d v="2017-01-19T15:57:51"/>
    <x v="2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2996"/>
    <b v="0"/>
    <n v="392"/>
    <b v="1"/>
    <s v="theater/spaces"/>
    <x v="2996"/>
    <d v="2015-05-26T21:54:00"/>
    <x v="0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2997"/>
    <b v="0"/>
    <n v="115"/>
    <b v="1"/>
    <s v="theater/spaces"/>
    <x v="2997"/>
    <d v="2017-02-27T04:59:00"/>
    <x v="1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b v="0"/>
    <n v="433"/>
    <b v="1"/>
    <s v="theater/spaces"/>
    <x v="2998"/>
    <d v="2014-06-16T04:25:00"/>
    <x v="3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999"/>
    <b v="0"/>
    <n v="20"/>
    <b v="1"/>
    <s v="theater/spaces"/>
    <x v="2999"/>
    <d v="2017-03-01T02:00:00"/>
    <x v="1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3000"/>
    <b v="0"/>
    <n v="8"/>
    <b v="1"/>
    <s v="theater/spaces"/>
    <x v="3000"/>
    <d v="2017-01-31T18:00:00"/>
    <x v="1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b v="0"/>
    <n v="175"/>
    <b v="1"/>
    <s v="theater/spaces"/>
    <x v="3001"/>
    <d v="2016-07-13T21:29:42"/>
    <x v="2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3002"/>
    <b v="0"/>
    <n v="104"/>
    <b v="1"/>
    <s v="theater/spaces"/>
    <x v="3002"/>
    <d v="2012-12-26T20:04:12"/>
    <x v="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b v="0"/>
    <n v="17"/>
    <b v="1"/>
    <s v="theater/spaces"/>
    <x v="3003"/>
    <d v="2016-03-01T05:59:00"/>
    <x v="2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b v="0"/>
    <n v="277"/>
    <b v="1"/>
    <s v="theater/spaces"/>
    <x v="3004"/>
    <d v="2014-11-15T22:08:44"/>
    <x v="3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3005"/>
    <b v="0"/>
    <n v="118"/>
    <b v="1"/>
    <s v="theater/spaces"/>
    <x v="3005"/>
    <d v="2014-10-06T16:11:45"/>
    <x v="3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3006"/>
    <b v="0"/>
    <n v="97"/>
    <b v="1"/>
    <s v="theater/spaces"/>
    <x v="3006"/>
    <d v="2014-12-14T18:09:51"/>
    <x v="3"/>
    <x v="1"/>
    <s v="spaces"/>
  </r>
  <r>
    <n v="3007"/>
    <s v="Bethlem"/>
    <s v="Consuite for 2015 CoreCon.  An adventure into insanity."/>
    <n v="600"/>
    <n v="1080"/>
    <x v="0"/>
    <s v="US"/>
    <s v="USD"/>
    <n v="1429938683"/>
    <x v="3007"/>
    <b v="0"/>
    <n v="20"/>
    <b v="1"/>
    <s v="theater/spaces"/>
    <x v="3007"/>
    <d v="2015-04-25T05:11:23"/>
    <x v="0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3008"/>
    <b v="0"/>
    <n v="26"/>
    <b v="1"/>
    <s v="theater/spaces"/>
    <x v="3008"/>
    <d v="2016-01-21T05:05:19"/>
    <x v="0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b v="0"/>
    <n v="128"/>
    <b v="1"/>
    <s v="theater/spaces"/>
    <x v="3009"/>
    <d v="2014-11-26T14:40:40"/>
    <x v="3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b v="0"/>
    <n v="15"/>
    <b v="1"/>
    <s v="theater/spaces"/>
    <x v="3010"/>
    <d v="2015-02-21T19:58:39"/>
    <x v="3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3011"/>
    <b v="0"/>
    <n v="25"/>
    <b v="1"/>
    <s v="theater/spaces"/>
    <x v="3011"/>
    <d v="2015-12-23T22:59:00"/>
    <x v="0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3012"/>
    <b v="0"/>
    <n v="55"/>
    <b v="1"/>
    <s v="theater/spaces"/>
    <x v="3012"/>
    <d v="2015-02-10T16:52:10"/>
    <x v="0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3013"/>
    <b v="0"/>
    <n v="107"/>
    <b v="1"/>
    <s v="theater/spaces"/>
    <x v="3013"/>
    <d v="2015-06-21T20:04:09"/>
    <x v="0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b v="0"/>
    <n v="557"/>
    <b v="1"/>
    <s v="theater/spaces"/>
    <x v="3014"/>
    <d v="2014-11-05T05:00:00"/>
    <x v="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3015"/>
    <b v="0"/>
    <n v="40"/>
    <b v="1"/>
    <s v="theater/spaces"/>
    <x v="3015"/>
    <d v="2014-06-11T04:00:00"/>
    <x v="3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b v="0"/>
    <n v="36"/>
    <b v="1"/>
    <s v="theater/spaces"/>
    <x v="3016"/>
    <d v="2014-07-18T13:09:12"/>
    <x v="3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b v="0"/>
    <n v="159"/>
    <b v="1"/>
    <s v="theater/spaces"/>
    <x v="3017"/>
    <d v="2014-08-20T20:24:03"/>
    <x v="3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b v="0"/>
    <n v="41"/>
    <b v="1"/>
    <s v="theater/spaces"/>
    <x v="3018"/>
    <d v="2015-07-20T22:00:00"/>
    <x v="0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b v="0"/>
    <n v="226"/>
    <b v="1"/>
    <s v="theater/spaces"/>
    <x v="3019"/>
    <d v="2014-05-27T03:00:00"/>
    <x v="3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3020"/>
    <b v="0"/>
    <n v="30"/>
    <b v="1"/>
    <s v="theater/spaces"/>
    <x v="3020"/>
    <d v="2015-08-14T20:18:53"/>
    <x v="0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b v="0"/>
    <n v="103"/>
    <b v="1"/>
    <s v="theater/spaces"/>
    <x v="3021"/>
    <d v="2016-11-22T05:59:00"/>
    <x v="2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b v="0"/>
    <n v="62"/>
    <b v="1"/>
    <s v="theater/spaces"/>
    <x v="3022"/>
    <d v="2016-08-27T22:53:29"/>
    <x v="2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b v="0"/>
    <n v="6"/>
    <b v="1"/>
    <s v="theater/spaces"/>
    <x v="3023"/>
    <d v="2015-06-11T16:13:06"/>
    <x v="0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3024"/>
    <b v="0"/>
    <n v="182"/>
    <b v="1"/>
    <s v="theater/spaces"/>
    <x v="3024"/>
    <d v="2012-10-06T23:51:15"/>
    <x v="5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3025"/>
    <b v="0"/>
    <n v="145"/>
    <b v="1"/>
    <s v="theater/spaces"/>
    <x v="3025"/>
    <d v="2014-05-30T16:00:00"/>
    <x v="3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b v="0"/>
    <n v="25"/>
    <b v="1"/>
    <s v="theater/spaces"/>
    <x v="3026"/>
    <d v="2017-03-03T11:01:32"/>
    <x v="1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3027"/>
    <b v="0"/>
    <n v="320"/>
    <b v="1"/>
    <s v="theater/spaces"/>
    <x v="3027"/>
    <d v="2015-03-20T15:54:11"/>
    <x v="0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3028"/>
    <b v="0"/>
    <n v="99"/>
    <b v="1"/>
    <s v="theater/spaces"/>
    <x v="3028"/>
    <d v="2016-08-15T06:20:25"/>
    <x v="2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b v="0"/>
    <n v="348"/>
    <b v="1"/>
    <s v="theater/spaces"/>
    <x v="3029"/>
    <d v="2014-11-18T04:35:00"/>
    <x v="3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b v="0"/>
    <n v="41"/>
    <b v="1"/>
    <s v="theater/spaces"/>
    <x v="3030"/>
    <d v="2015-09-16T17:56:11"/>
    <x v="0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b v="0"/>
    <n v="29"/>
    <b v="1"/>
    <s v="theater/spaces"/>
    <x v="3031"/>
    <d v="2016-10-14T21:10:47"/>
    <x v="2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3032"/>
    <b v="0"/>
    <n v="25"/>
    <b v="1"/>
    <s v="theater/spaces"/>
    <x v="3032"/>
    <d v="2015-09-11T01:04:19"/>
    <x v="0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3033"/>
    <b v="0"/>
    <n v="23"/>
    <b v="1"/>
    <s v="theater/spaces"/>
    <x v="3033"/>
    <d v="2016-08-18T02:38:45"/>
    <x v="2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b v="0"/>
    <n v="1260"/>
    <b v="1"/>
    <s v="theater/spaces"/>
    <x v="3034"/>
    <d v="2016-11-01T03:59:00"/>
    <x v="2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35"/>
    <b v="0"/>
    <n v="307"/>
    <b v="1"/>
    <s v="theater/spaces"/>
    <x v="3035"/>
    <d v="2013-05-04T13:26:49"/>
    <x v="4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3036"/>
    <b v="0"/>
    <n v="329"/>
    <b v="1"/>
    <s v="theater/spaces"/>
    <x v="3036"/>
    <d v="2013-08-16T11:59:00"/>
    <x v="4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b v="0"/>
    <n v="32"/>
    <b v="1"/>
    <s v="theater/spaces"/>
    <x v="3037"/>
    <d v="2010-10-02T04:59:00"/>
    <x v="7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3038"/>
    <b v="0"/>
    <n v="27"/>
    <b v="1"/>
    <s v="theater/spaces"/>
    <x v="3038"/>
    <d v="2016-03-04T06:03:17"/>
    <x v="2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b v="0"/>
    <n v="236"/>
    <b v="1"/>
    <s v="theater/spaces"/>
    <x v="3039"/>
    <d v="2013-12-29T07:59:00"/>
    <x v="4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3040"/>
    <b v="0"/>
    <n v="42"/>
    <b v="1"/>
    <s v="theater/spaces"/>
    <x v="3040"/>
    <d v="2015-06-26T23:00:00"/>
    <x v="0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3041"/>
    <b v="0"/>
    <n v="95"/>
    <b v="1"/>
    <s v="theater/spaces"/>
    <x v="3041"/>
    <d v="2016-01-20T20:50:48"/>
    <x v="0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3042"/>
    <b v="0"/>
    <n v="37"/>
    <b v="1"/>
    <s v="theater/spaces"/>
    <x v="3042"/>
    <d v="2015-10-06T16:30:47"/>
    <x v="0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3043"/>
    <b v="0"/>
    <n v="128"/>
    <b v="1"/>
    <s v="theater/spaces"/>
    <x v="3043"/>
    <d v="2015-04-16T02:50:00"/>
    <x v="0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b v="0"/>
    <n v="156"/>
    <b v="1"/>
    <s v="theater/spaces"/>
    <x v="3044"/>
    <d v="2016-02-02T17:26:38"/>
    <x v="2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b v="0"/>
    <n v="64"/>
    <b v="1"/>
    <s v="theater/spaces"/>
    <x v="3045"/>
    <d v="2014-08-22T03:44:15"/>
    <x v="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b v="0"/>
    <n v="58"/>
    <b v="1"/>
    <s v="theater/spaces"/>
    <x v="3046"/>
    <d v="2014-09-10T04:52:00"/>
    <x v="3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3047"/>
    <b v="0"/>
    <n v="20"/>
    <b v="1"/>
    <s v="theater/spaces"/>
    <x v="3047"/>
    <d v="2016-04-27T13:16:00"/>
    <x v="2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b v="0"/>
    <n v="47"/>
    <b v="1"/>
    <s v="theater/spaces"/>
    <x v="3048"/>
    <d v="2014-12-31T21:22:00"/>
    <x v="3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b v="0"/>
    <n v="54"/>
    <b v="1"/>
    <s v="theater/spaces"/>
    <x v="3049"/>
    <d v="2015-06-14T00:20:55"/>
    <x v="0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3050"/>
    <b v="0"/>
    <n v="9"/>
    <b v="1"/>
    <s v="theater/spaces"/>
    <x v="3050"/>
    <d v="2016-05-05T04:02:40"/>
    <x v="2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b v="1"/>
    <n v="35"/>
    <b v="0"/>
    <s v="theater/spaces"/>
    <x v="3051"/>
    <d v="2017-02-08T09:59:05"/>
    <x v="1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052"/>
    <b v="0"/>
    <n v="2"/>
    <b v="0"/>
    <s v="theater/spaces"/>
    <x v="3052"/>
    <d v="2015-05-28T15:59:00"/>
    <x v="0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b v="0"/>
    <n v="3"/>
    <b v="0"/>
    <s v="theater/spaces"/>
    <x v="3053"/>
    <d v="2014-10-02T03:59:00"/>
    <x v="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b v="0"/>
    <n v="0"/>
    <b v="0"/>
    <s v="theater/spaces"/>
    <x v="3054"/>
    <d v="2015-03-02T01:04:00"/>
    <x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055"/>
    <b v="0"/>
    <n v="1"/>
    <b v="0"/>
    <s v="theater/spaces"/>
    <x v="3055"/>
    <d v="2015-01-09T22:59:50"/>
    <x v="3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3056"/>
    <b v="0"/>
    <n v="0"/>
    <b v="0"/>
    <s v="theater/spaces"/>
    <x v="3056"/>
    <d v="2014-09-29T15:16:24"/>
    <x v="3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3057"/>
    <b v="0"/>
    <n v="0"/>
    <b v="0"/>
    <s v="theater/spaces"/>
    <x v="3057"/>
    <d v="2016-04-03T14:36:51"/>
    <x v="2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058"/>
    <b v="0"/>
    <n v="3"/>
    <b v="0"/>
    <s v="theater/spaces"/>
    <x v="3058"/>
    <d v="2016-05-20T08:59:00"/>
    <x v="2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3059"/>
    <b v="0"/>
    <n v="11"/>
    <b v="0"/>
    <s v="theater/spaces"/>
    <x v="3059"/>
    <d v="2014-08-08T22:27:26"/>
    <x v="3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3060"/>
    <b v="0"/>
    <n v="6"/>
    <b v="0"/>
    <s v="theater/spaces"/>
    <x v="3060"/>
    <d v="2015-09-28T06:35:34"/>
    <x v="0"/>
    <x v="1"/>
    <s v="spaces"/>
  </r>
  <r>
    <n v="3061"/>
    <s v="Help Save Parkway Cinemas!"/>
    <s v="Save a historic Local theater."/>
    <n v="1000000"/>
    <n v="0"/>
    <x v="2"/>
    <s v="US"/>
    <s v="USD"/>
    <n v="1407955748"/>
    <x v="3061"/>
    <b v="0"/>
    <n v="0"/>
    <b v="0"/>
    <s v="theater/spaces"/>
    <x v="3061"/>
    <d v="2014-08-13T18:49:08"/>
    <x v="3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3062"/>
    <b v="0"/>
    <n v="67"/>
    <b v="0"/>
    <s v="theater/spaces"/>
    <x v="3062"/>
    <d v="2015-09-30T18:00:00"/>
    <x v="0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3063"/>
    <b v="0"/>
    <n v="23"/>
    <b v="0"/>
    <s v="theater/spaces"/>
    <x v="3063"/>
    <d v="2016-10-22T22:08:58"/>
    <x v="2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3064"/>
    <b v="0"/>
    <n v="72"/>
    <b v="0"/>
    <s v="theater/spaces"/>
    <x v="3064"/>
    <d v="2015-11-22T06:59:00"/>
    <x v="0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b v="0"/>
    <n v="2"/>
    <b v="0"/>
    <s v="theater/spaces"/>
    <x v="3065"/>
    <d v="2014-07-30T01:19:32"/>
    <x v="3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3066"/>
    <b v="0"/>
    <n v="15"/>
    <b v="0"/>
    <s v="theater/spaces"/>
    <x v="3066"/>
    <d v="2016-07-10T05:28:57"/>
    <x v="2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b v="0"/>
    <n v="1"/>
    <b v="0"/>
    <s v="theater/spaces"/>
    <x v="3067"/>
    <d v="2015-09-09T22:31:19"/>
    <x v="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b v="0"/>
    <n v="2"/>
    <b v="0"/>
    <s v="theater/spaces"/>
    <x v="3068"/>
    <d v="2015-10-16T16:35:52"/>
    <x v="0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b v="0"/>
    <n v="7"/>
    <b v="0"/>
    <s v="theater/spaces"/>
    <x v="3069"/>
    <d v="2014-12-14T20:00:34"/>
    <x v="3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3070"/>
    <b v="0"/>
    <n v="16"/>
    <b v="0"/>
    <s v="theater/spaces"/>
    <x v="3070"/>
    <d v="2016-12-07T17:36:09"/>
    <x v="2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3071"/>
    <b v="0"/>
    <n v="117"/>
    <b v="0"/>
    <s v="theater/spaces"/>
    <x v="3071"/>
    <d v="2015-04-21T05:59:00"/>
    <x v="0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072"/>
    <b v="0"/>
    <n v="2"/>
    <b v="0"/>
    <s v="theater/spaces"/>
    <x v="3072"/>
    <d v="2016-10-30T01:46:00"/>
    <x v="2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3073"/>
    <b v="0"/>
    <n v="7"/>
    <b v="0"/>
    <s v="theater/spaces"/>
    <x v="3073"/>
    <d v="2015-06-14T19:19:00"/>
    <x v="0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b v="0"/>
    <n v="3"/>
    <b v="0"/>
    <s v="theater/spaces"/>
    <x v="3074"/>
    <d v="2016-03-10T13:42:39"/>
    <x v="2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3075"/>
    <b v="0"/>
    <n v="20"/>
    <b v="0"/>
    <s v="theater/spaces"/>
    <x v="3075"/>
    <d v="2016-08-19T02:27:20"/>
    <x v="2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x v="3076"/>
    <b v="0"/>
    <n v="50"/>
    <b v="0"/>
    <s v="theater/spaces"/>
    <x v="3076"/>
    <d v="2015-10-09T15:38:43"/>
    <x v="0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b v="0"/>
    <n v="2"/>
    <b v="0"/>
    <s v="theater/spaces"/>
    <x v="3077"/>
    <d v="2017-03-02T22:57:58"/>
    <x v="1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b v="0"/>
    <n v="3"/>
    <b v="0"/>
    <s v="theater/spaces"/>
    <x v="3078"/>
    <d v="2015-02-26T03:19:55"/>
    <x v="0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b v="0"/>
    <n v="27"/>
    <b v="0"/>
    <s v="theater/spaces"/>
    <x v="3079"/>
    <d v="2015-03-22T16:07:15"/>
    <x v="0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b v="0"/>
    <n v="7"/>
    <b v="0"/>
    <s v="theater/spaces"/>
    <x v="3080"/>
    <d v="2014-12-27T01:40:44"/>
    <x v="3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b v="0"/>
    <n v="5"/>
    <b v="0"/>
    <s v="theater/spaces"/>
    <x v="3081"/>
    <d v="2015-09-20T04:21:31"/>
    <x v="0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3082"/>
    <b v="0"/>
    <n v="0"/>
    <b v="0"/>
    <s v="theater/spaces"/>
    <x v="3082"/>
    <d v="2015-11-15T23:09:06"/>
    <x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b v="0"/>
    <n v="3"/>
    <b v="0"/>
    <s v="theater/spaces"/>
    <x v="3083"/>
    <d v="2014-09-01T05:00:00"/>
    <x v="3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b v="0"/>
    <n v="6"/>
    <b v="0"/>
    <s v="theater/spaces"/>
    <x v="3084"/>
    <d v="2015-05-05T18:48:00"/>
    <x v="0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b v="0"/>
    <n v="9"/>
    <b v="0"/>
    <s v="theater/spaces"/>
    <x v="3085"/>
    <d v="2015-09-29T21:12:39"/>
    <x v="0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b v="0"/>
    <n v="3"/>
    <b v="0"/>
    <s v="theater/spaces"/>
    <x v="3086"/>
    <d v="2015-08-17T16:05:59"/>
    <x v="0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b v="0"/>
    <n v="2"/>
    <b v="0"/>
    <s v="theater/spaces"/>
    <x v="3087"/>
    <d v="2016-12-21T04:36:30"/>
    <x v="2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88"/>
    <b v="0"/>
    <n v="3"/>
    <b v="0"/>
    <s v="theater/spaces"/>
    <x v="3088"/>
    <d v="2015-01-08T13:41:00"/>
    <x v="3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3089"/>
    <b v="0"/>
    <n v="45"/>
    <b v="0"/>
    <s v="theater/spaces"/>
    <x v="3089"/>
    <d v="2016-07-09T01:59:00"/>
    <x v="2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b v="0"/>
    <n v="9"/>
    <b v="0"/>
    <s v="theater/spaces"/>
    <x v="3090"/>
    <d v="2015-05-01T18:39:05"/>
    <x v="0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3091"/>
    <b v="0"/>
    <n v="9"/>
    <b v="0"/>
    <s v="theater/spaces"/>
    <x v="3091"/>
    <d v="2016-08-14T22:45:43"/>
    <x v="2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3092"/>
    <b v="0"/>
    <n v="21"/>
    <b v="0"/>
    <s v="theater/spaces"/>
    <x v="3092"/>
    <d v="2015-10-15T22:00:00"/>
    <x v="0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b v="0"/>
    <n v="17"/>
    <b v="0"/>
    <s v="theater/spaces"/>
    <x v="3093"/>
    <d v="2014-06-01T03:59:00"/>
    <x v="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094"/>
    <b v="0"/>
    <n v="1"/>
    <b v="0"/>
    <s v="theater/spaces"/>
    <x v="3094"/>
    <d v="2015-09-20T19:05:56"/>
    <x v="0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095"/>
    <b v="0"/>
    <n v="1"/>
    <b v="0"/>
    <s v="theater/spaces"/>
    <x v="3095"/>
    <d v="2016-08-01T00:36:20"/>
    <x v="2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3096"/>
    <b v="0"/>
    <n v="14"/>
    <b v="0"/>
    <s v="theater/spaces"/>
    <x v="3096"/>
    <d v="2015-05-20T19:48:46"/>
    <x v="0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b v="0"/>
    <n v="42"/>
    <b v="0"/>
    <s v="theater/spaces"/>
    <x v="3097"/>
    <d v="2016-10-07T14:00:00"/>
    <x v="2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b v="0"/>
    <n v="27"/>
    <b v="0"/>
    <s v="theater/spaces"/>
    <x v="3098"/>
    <d v="2016-02-08T00:17:00"/>
    <x v="0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b v="0"/>
    <n v="5"/>
    <b v="0"/>
    <s v="theater/spaces"/>
    <x v="3099"/>
    <d v="2016-02-12T04:33:11"/>
    <x v="2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b v="0"/>
    <n v="13"/>
    <b v="0"/>
    <s v="theater/spaces"/>
    <x v="3100"/>
    <d v="2014-10-20T14:56:15"/>
    <x v="3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b v="0"/>
    <n v="12"/>
    <b v="0"/>
    <s v="theater/spaces"/>
    <x v="3101"/>
    <d v="2015-07-16T07:56:00"/>
    <x v="0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b v="0"/>
    <n v="90"/>
    <b v="0"/>
    <s v="theater/spaces"/>
    <x v="3102"/>
    <d v="2016-08-23T08:10:18"/>
    <x v="2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103"/>
    <b v="0"/>
    <n v="2"/>
    <b v="0"/>
    <s v="theater/spaces"/>
    <x v="3103"/>
    <d v="2015-06-12T03:45:06"/>
    <x v="0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3104"/>
    <b v="0"/>
    <n v="5"/>
    <b v="0"/>
    <s v="theater/spaces"/>
    <x v="3104"/>
    <d v="2015-02-03T02:00:00"/>
    <x v="0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3105"/>
    <b v="0"/>
    <n v="31"/>
    <b v="0"/>
    <s v="theater/spaces"/>
    <x v="3105"/>
    <d v="2014-10-19T05:00:00"/>
    <x v="3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b v="0"/>
    <n v="4"/>
    <b v="0"/>
    <s v="theater/spaces"/>
    <x v="3106"/>
    <d v="2015-09-16T22:00:00"/>
    <x v="0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3107"/>
    <b v="0"/>
    <n v="29"/>
    <b v="0"/>
    <s v="theater/spaces"/>
    <x v="3107"/>
    <d v="2015-05-11T19:32:31"/>
    <x v="0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x v="3108"/>
    <b v="0"/>
    <n v="2"/>
    <b v="0"/>
    <s v="theater/spaces"/>
    <x v="3108"/>
    <d v="2015-04-28T15:19:54"/>
    <x v="0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b v="0"/>
    <n v="114"/>
    <b v="0"/>
    <s v="theater/spaces"/>
    <x v="3109"/>
    <d v="2014-08-28T03:00:10"/>
    <x v="3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110"/>
    <b v="0"/>
    <n v="1"/>
    <b v="0"/>
    <s v="theater/spaces"/>
    <x v="3110"/>
    <d v="2017-02-19T00:45:19"/>
    <x v="1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3111"/>
    <b v="0"/>
    <n v="76"/>
    <b v="0"/>
    <s v="theater/spaces"/>
    <x v="3111"/>
    <d v="2014-10-04T14:17:00"/>
    <x v="3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b v="0"/>
    <n v="9"/>
    <b v="0"/>
    <s v="theater/spaces"/>
    <x v="3112"/>
    <d v="2016-11-01T02:55:34"/>
    <x v="2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3113"/>
    <b v="0"/>
    <n v="37"/>
    <b v="0"/>
    <s v="theater/spaces"/>
    <x v="3113"/>
    <d v="2015-04-17T17:33:02"/>
    <x v="0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b v="0"/>
    <n v="0"/>
    <b v="0"/>
    <s v="theater/spaces"/>
    <x v="3114"/>
    <d v="2014-09-21T15:10:50"/>
    <x v="3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3115"/>
    <b v="0"/>
    <n v="1"/>
    <b v="0"/>
    <s v="theater/spaces"/>
    <x v="3115"/>
    <d v="2016-06-05T10:43:47"/>
    <x v="2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3116"/>
    <b v="0"/>
    <n v="10"/>
    <b v="0"/>
    <s v="theater/spaces"/>
    <x v="3116"/>
    <d v="2015-04-01T12:22:05"/>
    <x v="0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117"/>
    <b v="0"/>
    <n v="1"/>
    <b v="0"/>
    <s v="theater/spaces"/>
    <x v="3117"/>
    <d v="2016-05-27T13:12:00"/>
    <x v="2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3118"/>
    <b v="0"/>
    <n v="2"/>
    <b v="0"/>
    <s v="theater/spaces"/>
    <x v="3118"/>
    <d v="2016-07-02T15:35:23"/>
    <x v="2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b v="0"/>
    <n v="1"/>
    <b v="0"/>
    <s v="theater/spaces"/>
    <x v="3119"/>
    <d v="2015-03-27T00:05:32"/>
    <x v="0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120"/>
    <b v="0"/>
    <n v="10"/>
    <b v="0"/>
    <s v="theater/spaces"/>
    <x v="3120"/>
    <d v="2016-05-05T21:36:36"/>
    <x v="2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121"/>
    <b v="0"/>
    <n v="1"/>
    <b v="0"/>
    <s v="theater/spaces"/>
    <x v="3121"/>
    <d v="2014-09-26T16:18:55"/>
    <x v="3"/>
    <x v="1"/>
    <s v="spaces"/>
  </r>
  <r>
    <n v="3122"/>
    <s v="be back soon (Canceled)"/>
    <s v="cancelled until further notice"/>
    <n v="199"/>
    <n v="116"/>
    <x v="1"/>
    <s v="US"/>
    <s v="USD"/>
    <n v="1478733732"/>
    <x v="3122"/>
    <b v="0"/>
    <n v="2"/>
    <b v="0"/>
    <s v="theater/spaces"/>
    <x v="3122"/>
    <d v="2016-11-09T23:22:12"/>
    <x v="2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3123"/>
    <b v="0"/>
    <n v="348"/>
    <b v="0"/>
    <s v="theater/spaces"/>
    <x v="3123"/>
    <d v="2016-07-09T23:49:58"/>
    <x v="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124"/>
    <b v="0"/>
    <n v="4"/>
    <b v="0"/>
    <s v="theater/spaces"/>
    <x v="3124"/>
    <d v="2015-02-02T18:43:21"/>
    <x v="3"/>
    <x v="1"/>
    <s v="spaces"/>
  </r>
  <r>
    <n v="3125"/>
    <s v="N/A (Canceled)"/>
    <s v="N/A"/>
    <n v="1500000"/>
    <n v="0"/>
    <x v="1"/>
    <s v="US"/>
    <s v="USD"/>
    <n v="1452142672"/>
    <x v="3125"/>
    <b v="0"/>
    <n v="0"/>
    <b v="0"/>
    <s v="theater/spaces"/>
    <x v="3125"/>
    <d v="2016-01-07T04:57:52"/>
    <x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b v="0"/>
    <n v="17"/>
    <b v="0"/>
    <s v="theater/spaces"/>
    <x v="3126"/>
    <d v="2016-03-27T23:26:02"/>
    <x v="2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b v="0"/>
    <n v="0"/>
    <b v="0"/>
    <s v="theater/spaces"/>
    <x v="3127"/>
    <d v="2015-03-01T20:33:49"/>
    <x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b v="0"/>
    <n v="117"/>
    <b v="0"/>
    <s v="theater/plays"/>
    <x v="3128"/>
    <d v="2017-03-16T18:49:01"/>
    <x v="1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b v="0"/>
    <n v="1"/>
    <b v="0"/>
    <s v="theater/plays"/>
    <x v="3129"/>
    <d v="2017-04-18T19:13:39"/>
    <x v="1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3130"/>
    <b v="0"/>
    <n v="4"/>
    <b v="0"/>
    <s v="theater/plays"/>
    <x v="3130"/>
    <d v="2017-04-14T04:59:00"/>
    <x v="1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x v="3131"/>
    <b v="0"/>
    <n v="12"/>
    <b v="0"/>
    <s v="theater/plays"/>
    <x v="3131"/>
    <d v="2017-04-08T12:54:05"/>
    <x v="1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x v="3132"/>
    <b v="0"/>
    <n v="1"/>
    <b v="0"/>
    <s v="theater/plays"/>
    <x v="3132"/>
    <d v="2017-04-21T07:24:20"/>
    <x v="1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3133"/>
    <b v="0"/>
    <n v="16"/>
    <b v="0"/>
    <s v="theater/plays"/>
    <x v="3133"/>
    <d v="2017-03-24T12:33:54"/>
    <x v="1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b v="0"/>
    <n v="12"/>
    <b v="0"/>
    <s v="theater/plays"/>
    <x v="3134"/>
    <d v="2017-03-27T16:16:59"/>
    <x v="1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135"/>
    <b v="0"/>
    <n v="7"/>
    <b v="0"/>
    <s v="theater/plays"/>
    <x v="3135"/>
    <d v="2017-04-04T03:38:41"/>
    <x v="1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3136"/>
    <b v="0"/>
    <n v="22"/>
    <b v="0"/>
    <s v="theater/plays"/>
    <x v="3136"/>
    <d v="2017-03-31T22:59:00"/>
    <x v="1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137"/>
    <b v="0"/>
    <n v="1"/>
    <b v="0"/>
    <s v="theater/plays"/>
    <x v="3137"/>
    <d v="2017-05-03T19:12:00"/>
    <x v="1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3138"/>
    <b v="0"/>
    <n v="0"/>
    <b v="0"/>
    <s v="theater/plays"/>
    <x v="3138"/>
    <d v="2017-04-03T15:30:07"/>
    <x v="1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b v="0"/>
    <n v="6"/>
    <b v="0"/>
    <s v="theater/plays"/>
    <x v="3139"/>
    <d v="2017-03-25T04:33:00"/>
    <x v="1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b v="0"/>
    <n v="4"/>
    <b v="0"/>
    <s v="theater/plays"/>
    <x v="3140"/>
    <d v="2017-04-07T16:15:03"/>
    <x v="1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b v="0"/>
    <n v="8"/>
    <b v="0"/>
    <s v="theater/plays"/>
    <x v="3141"/>
    <d v="2017-04-16T20:00:00"/>
    <x v="1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142"/>
    <b v="0"/>
    <n v="3"/>
    <b v="0"/>
    <s v="theater/plays"/>
    <x v="3142"/>
    <d v="2017-03-19T11:18:59"/>
    <x v="1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b v="0"/>
    <n v="0"/>
    <b v="0"/>
    <s v="theater/plays"/>
    <x v="3143"/>
    <d v="2017-04-09T08:35:56"/>
    <x v="1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b v="0"/>
    <n v="30"/>
    <b v="0"/>
    <s v="theater/plays"/>
    <x v="3144"/>
    <d v="2017-03-19T06:00:00"/>
    <x v="1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3145"/>
    <b v="0"/>
    <n v="0"/>
    <b v="0"/>
    <s v="theater/plays"/>
    <x v="3145"/>
    <d v="2017-03-27T23:58:54"/>
    <x v="1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3146"/>
    <b v="0"/>
    <n v="12"/>
    <b v="0"/>
    <s v="theater/plays"/>
    <x v="3146"/>
    <d v="2017-04-16T15:22:46"/>
    <x v="1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147"/>
    <b v="1"/>
    <n v="213"/>
    <b v="1"/>
    <s v="theater/plays"/>
    <x v="3147"/>
    <d v="2014-11-07T00:15:55"/>
    <x v="3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3148"/>
    <b v="1"/>
    <n v="57"/>
    <b v="1"/>
    <s v="theater/plays"/>
    <x v="3148"/>
    <d v="2014-10-01T04:00:00"/>
    <x v="3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b v="1"/>
    <n v="25"/>
    <b v="1"/>
    <s v="theater/plays"/>
    <x v="3149"/>
    <d v="2012-12-07T02:00:00"/>
    <x v="5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b v="1"/>
    <n v="104"/>
    <b v="1"/>
    <s v="theater/plays"/>
    <x v="3150"/>
    <d v="2011-01-25T04:00:00"/>
    <x v="7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3151"/>
    <b v="1"/>
    <n v="34"/>
    <b v="1"/>
    <s v="theater/plays"/>
    <x v="3151"/>
    <d v="2014-09-10T20:09:34"/>
    <x v="3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3152"/>
    <b v="1"/>
    <n v="67"/>
    <b v="1"/>
    <s v="theater/plays"/>
    <x v="3152"/>
    <d v="2013-11-02T20:49:27"/>
    <x v="4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3153"/>
    <b v="1"/>
    <n v="241"/>
    <b v="1"/>
    <s v="theater/plays"/>
    <x v="3153"/>
    <d v="2011-05-01T04:59:00"/>
    <x v="6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b v="1"/>
    <n v="123"/>
    <b v="1"/>
    <s v="theater/plays"/>
    <x v="3154"/>
    <d v="2012-04-01T20:00:58"/>
    <x v="5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3155"/>
    <b v="1"/>
    <n v="302"/>
    <b v="1"/>
    <s v="theater/plays"/>
    <x v="3155"/>
    <d v="2012-12-20T11:58:45"/>
    <x v="5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b v="1"/>
    <n v="89"/>
    <b v="1"/>
    <s v="theater/plays"/>
    <x v="3156"/>
    <d v="2012-06-01T22:52:24"/>
    <x v="5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x v="3157"/>
    <b v="1"/>
    <n v="41"/>
    <b v="1"/>
    <s v="theater/plays"/>
    <x v="3157"/>
    <d v="2014-07-19T05:00:00"/>
    <x v="3"/>
    <x v="1"/>
    <s v="plays"/>
  </r>
  <r>
    <n v="3158"/>
    <s v="Nursery Crimes"/>
    <s v="A 40s crime-noir play using nursery rhyme characters."/>
    <n v="5000"/>
    <n v="5700"/>
    <x v="0"/>
    <s v="US"/>
    <s v="USD"/>
    <n v="1374523752"/>
    <x v="3158"/>
    <b v="1"/>
    <n v="69"/>
    <b v="1"/>
    <s v="theater/plays"/>
    <x v="3158"/>
    <d v="2013-07-22T20:09:12"/>
    <x v="4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3159"/>
    <b v="1"/>
    <n v="52"/>
    <b v="1"/>
    <s v="theater/plays"/>
    <x v="3159"/>
    <d v="2012-01-18T23:00:00"/>
    <x v="6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3160"/>
    <b v="1"/>
    <n v="57"/>
    <b v="1"/>
    <s v="theater/plays"/>
    <x v="3160"/>
    <d v="2014-08-13T04:59:00"/>
    <x v="3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b v="1"/>
    <n v="74"/>
    <b v="1"/>
    <s v="theater/plays"/>
    <x v="3161"/>
    <d v="2014-10-15T12:52:02"/>
    <x v="3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3162"/>
    <b v="1"/>
    <n v="63"/>
    <b v="1"/>
    <s v="theater/plays"/>
    <x v="3162"/>
    <d v="2014-07-07T02:00:00"/>
    <x v="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b v="1"/>
    <n v="72"/>
    <b v="1"/>
    <s v="theater/plays"/>
    <x v="3163"/>
    <d v="2014-06-15T18:05:25"/>
    <x v="3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b v="1"/>
    <n v="71"/>
    <b v="1"/>
    <s v="theater/plays"/>
    <x v="3164"/>
    <d v="2014-06-09T19:20:15"/>
    <x v="3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b v="1"/>
    <n v="21"/>
    <b v="1"/>
    <s v="theater/plays"/>
    <x v="3165"/>
    <d v="2011-05-03T03:59:00"/>
    <x v="6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b v="1"/>
    <n v="930"/>
    <b v="1"/>
    <s v="theater/plays"/>
    <x v="3166"/>
    <d v="2014-11-26T07:59:00"/>
    <x v="3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3167"/>
    <b v="1"/>
    <n v="55"/>
    <b v="1"/>
    <s v="theater/plays"/>
    <x v="3167"/>
    <d v="2014-08-02T04:13:01"/>
    <x v="3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3168"/>
    <b v="1"/>
    <n v="61"/>
    <b v="1"/>
    <s v="theater/plays"/>
    <x v="3168"/>
    <d v="2014-06-13T22:00:00"/>
    <x v="3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x v="3169"/>
    <b v="1"/>
    <n v="82"/>
    <b v="1"/>
    <s v="theater/plays"/>
    <x v="3169"/>
    <d v="2013-12-13T04:59:00"/>
    <x v="4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3170"/>
    <b v="1"/>
    <n v="71"/>
    <b v="1"/>
    <s v="theater/plays"/>
    <x v="3170"/>
    <d v="2014-07-02T04:00:00"/>
    <x v="3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b v="1"/>
    <n v="117"/>
    <b v="1"/>
    <s v="theater/plays"/>
    <x v="3171"/>
    <d v="2016-05-06T14:35:58"/>
    <x v="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b v="1"/>
    <n v="29"/>
    <b v="1"/>
    <s v="theater/plays"/>
    <x v="3172"/>
    <d v="2012-02-14T17:31:08"/>
    <x v="5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b v="1"/>
    <n v="74"/>
    <b v="1"/>
    <s v="theater/plays"/>
    <x v="3173"/>
    <d v="2014-09-26T21:04:52"/>
    <x v="3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b v="1"/>
    <n v="23"/>
    <b v="1"/>
    <s v="theater/plays"/>
    <x v="3174"/>
    <d v="2014-08-25T20:45:08"/>
    <x v="3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b v="1"/>
    <n v="60"/>
    <b v="1"/>
    <s v="theater/plays"/>
    <x v="3175"/>
    <d v="2011-02-17T21:17:07"/>
    <x v="7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b v="1"/>
    <n v="55"/>
    <b v="1"/>
    <s v="theater/plays"/>
    <x v="3176"/>
    <d v="2013-08-18T15:00:00"/>
    <x v="4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b v="1"/>
    <n v="51"/>
    <b v="1"/>
    <s v="theater/plays"/>
    <x v="3177"/>
    <d v="2014-06-21T16:00:09"/>
    <x v="3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b v="1"/>
    <n v="78"/>
    <b v="1"/>
    <s v="theater/plays"/>
    <x v="3178"/>
    <d v="2014-07-16T14:31:15"/>
    <x v="3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3179"/>
    <b v="1"/>
    <n v="62"/>
    <b v="1"/>
    <s v="theater/plays"/>
    <x v="3179"/>
    <d v="2013-05-06T16:51:11"/>
    <x v="4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3180"/>
    <b v="1"/>
    <n v="45"/>
    <b v="1"/>
    <s v="theater/plays"/>
    <x v="3180"/>
    <d v="2014-06-20T09:54:09"/>
    <x v="3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b v="1"/>
    <n v="15"/>
    <b v="1"/>
    <s v="theater/plays"/>
    <x v="3181"/>
    <d v="2014-06-15T16:00:00"/>
    <x v="3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b v="1"/>
    <n v="151"/>
    <b v="1"/>
    <s v="theater/plays"/>
    <x v="3182"/>
    <d v="2012-01-31T17:00:00"/>
    <x v="6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3183"/>
    <b v="1"/>
    <n v="68"/>
    <b v="1"/>
    <s v="theater/plays"/>
    <x v="3183"/>
    <d v="2013-08-23T19:04:29"/>
    <x v="4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3184"/>
    <b v="1"/>
    <n v="46"/>
    <b v="1"/>
    <s v="theater/plays"/>
    <x v="3184"/>
    <d v="2014-07-01T23:50:31"/>
    <x v="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b v="1"/>
    <n v="24"/>
    <b v="1"/>
    <s v="theater/plays"/>
    <x v="3185"/>
    <d v="2014-07-16T23:27:21"/>
    <x v="3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b v="1"/>
    <n v="70"/>
    <b v="1"/>
    <s v="theater/plays"/>
    <x v="3186"/>
    <d v="2014-09-16T21:00:00"/>
    <x v="3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b v="1"/>
    <n v="244"/>
    <b v="1"/>
    <s v="theater/plays"/>
    <x v="3187"/>
    <d v="2014-08-04T15:59:33"/>
    <x v="3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188"/>
    <b v="0"/>
    <n v="9"/>
    <b v="0"/>
    <s v="theater/musical"/>
    <x v="3188"/>
    <d v="2015-06-10T09:58:22"/>
    <x v="0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b v="0"/>
    <n v="19"/>
    <b v="0"/>
    <s v="theater/musical"/>
    <x v="3189"/>
    <d v="2015-05-24T08:18:52"/>
    <x v="0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3190"/>
    <b v="0"/>
    <n v="0"/>
    <b v="0"/>
    <s v="theater/musical"/>
    <x v="3190"/>
    <d v="2016-12-09T04:37:55"/>
    <x v="2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191"/>
    <b v="0"/>
    <n v="4"/>
    <b v="0"/>
    <s v="theater/musical"/>
    <x v="3191"/>
    <d v="2016-08-16T18:07:49"/>
    <x v="2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92"/>
    <b v="0"/>
    <n v="8"/>
    <b v="0"/>
    <s v="theater/musical"/>
    <x v="3192"/>
    <d v="2015-02-28T22:00:00"/>
    <x v="0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3193"/>
    <b v="0"/>
    <n v="24"/>
    <b v="0"/>
    <s v="theater/musical"/>
    <x v="3193"/>
    <d v="2015-02-20T23:14:16"/>
    <x v="0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b v="0"/>
    <n v="0"/>
    <b v="0"/>
    <s v="theater/musical"/>
    <x v="3194"/>
    <d v="2015-07-27T01:29:58"/>
    <x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b v="0"/>
    <n v="39"/>
    <b v="0"/>
    <s v="theater/musical"/>
    <x v="3195"/>
    <d v="2015-02-12T14:15:42"/>
    <x v="0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3196"/>
    <b v="0"/>
    <n v="6"/>
    <b v="0"/>
    <s v="theater/musical"/>
    <x v="3196"/>
    <d v="2015-08-01T14:00:00"/>
    <x v="0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3197"/>
    <b v="0"/>
    <n v="4"/>
    <b v="0"/>
    <s v="theater/musical"/>
    <x v="3197"/>
    <d v="2015-02-04T11:50:18"/>
    <x v="0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b v="0"/>
    <n v="3"/>
    <b v="0"/>
    <s v="theater/musical"/>
    <x v="3198"/>
    <d v="2015-02-16T10:11:17"/>
    <x v="0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3199"/>
    <b v="0"/>
    <n v="53"/>
    <b v="0"/>
    <s v="theater/musical"/>
    <x v="3199"/>
    <d v="2014-09-06T21:00:00"/>
    <x v="3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b v="0"/>
    <n v="1"/>
    <b v="0"/>
    <s v="theater/musical"/>
    <x v="3200"/>
    <d v="2016-04-30T05:34:00"/>
    <x v="2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201"/>
    <b v="0"/>
    <n v="2"/>
    <b v="0"/>
    <s v="theater/musical"/>
    <x v="3201"/>
    <d v="2014-08-31T18:24:37"/>
    <x v="3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3202"/>
    <b v="0"/>
    <n v="25"/>
    <b v="0"/>
    <s v="theater/musical"/>
    <x v="3202"/>
    <d v="2015-12-14T05:59:00"/>
    <x v="0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3203"/>
    <b v="0"/>
    <n v="6"/>
    <b v="0"/>
    <s v="theater/musical"/>
    <x v="3203"/>
    <d v="2015-09-25T23:43:42"/>
    <x v="0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b v="0"/>
    <n v="0"/>
    <b v="0"/>
    <s v="theater/musical"/>
    <x v="3204"/>
    <d v="2015-07-17T16:14:00"/>
    <x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3205"/>
    <b v="0"/>
    <n v="12"/>
    <b v="0"/>
    <s v="theater/musical"/>
    <x v="3205"/>
    <d v="2015-05-01T08:59:32"/>
    <x v="0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3206"/>
    <b v="0"/>
    <n v="0"/>
    <b v="0"/>
    <s v="theater/musical"/>
    <x v="3206"/>
    <d v="2015-09-19T06:37:31"/>
    <x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b v="0"/>
    <n v="36"/>
    <b v="0"/>
    <s v="theater/musical"/>
    <x v="3207"/>
    <d v="2015-04-23T05:40:07"/>
    <x v="0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b v="1"/>
    <n v="82"/>
    <b v="1"/>
    <s v="theater/plays"/>
    <x v="3208"/>
    <d v="2014-07-28T14:31:17"/>
    <x v="3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b v="1"/>
    <n v="226"/>
    <b v="1"/>
    <s v="theater/plays"/>
    <x v="3209"/>
    <d v="2014-06-20T23:00:00"/>
    <x v="3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b v="1"/>
    <n v="60"/>
    <b v="1"/>
    <s v="theater/plays"/>
    <x v="3210"/>
    <d v="2012-06-01T03:59:00"/>
    <x v="5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b v="1"/>
    <n v="322"/>
    <b v="1"/>
    <s v="theater/plays"/>
    <x v="3211"/>
    <d v="2014-08-15T02:00:00"/>
    <x v="3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x v="3212"/>
    <b v="1"/>
    <n v="94"/>
    <b v="1"/>
    <s v="theater/plays"/>
    <x v="3212"/>
    <d v="2014-08-08T19:05:51"/>
    <x v="3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3213"/>
    <b v="1"/>
    <n v="47"/>
    <b v="1"/>
    <s v="theater/plays"/>
    <x v="3213"/>
    <d v="2015-07-26T18:19:19"/>
    <x v="0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b v="1"/>
    <n v="115"/>
    <b v="1"/>
    <s v="theater/plays"/>
    <x v="3214"/>
    <d v="2016-01-05T23:55:00"/>
    <x v="0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b v="1"/>
    <n v="134"/>
    <b v="1"/>
    <s v="theater/plays"/>
    <x v="3215"/>
    <d v="2015-09-10T03:59:00"/>
    <x v="0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b v="1"/>
    <n v="35"/>
    <b v="1"/>
    <s v="theater/plays"/>
    <x v="3216"/>
    <d v="2015-07-11T14:30:00"/>
    <x v="0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3217"/>
    <b v="1"/>
    <n v="104"/>
    <b v="1"/>
    <s v="theater/plays"/>
    <x v="3217"/>
    <d v="2016-11-04T13:06:24"/>
    <x v="2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b v="1"/>
    <n v="184"/>
    <b v="1"/>
    <s v="theater/plays"/>
    <x v="3218"/>
    <d v="2014-12-31T00:00:00"/>
    <x v="3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3219"/>
    <b v="1"/>
    <n v="119"/>
    <b v="1"/>
    <s v="theater/plays"/>
    <x v="3219"/>
    <d v="2015-03-22T22:35:47"/>
    <x v="0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x v="3220"/>
    <b v="1"/>
    <n v="59"/>
    <b v="1"/>
    <s v="theater/plays"/>
    <x v="3220"/>
    <d v="2017-03-12T21:00:00"/>
    <x v="1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b v="1"/>
    <n v="113"/>
    <b v="1"/>
    <s v="theater/plays"/>
    <x v="3221"/>
    <d v="2015-07-05T16:43:23"/>
    <x v="0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3222"/>
    <b v="1"/>
    <n v="84"/>
    <b v="1"/>
    <s v="theater/plays"/>
    <x v="3222"/>
    <d v="2015-10-24T21:29:00"/>
    <x v="0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3223"/>
    <b v="1"/>
    <n v="74"/>
    <b v="1"/>
    <s v="theater/plays"/>
    <x v="3223"/>
    <d v="2015-08-20T20:02:56"/>
    <x v="0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b v="1"/>
    <n v="216"/>
    <b v="1"/>
    <s v="theater/plays"/>
    <x v="3224"/>
    <d v="2017-01-10T05:00:00"/>
    <x v="2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3225"/>
    <b v="1"/>
    <n v="39"/>
    <b v="1"/>
    <s v="theater/plays"/>
    <x v="3225"/>
    <d v="2016-06-03T21:00:00"/>
    <x v="2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3226"/>
    <b v="1"/>
    <n v="21"/>
    <b v="1"/>
    <s v="theater/plays"/>
    <x v="3226"/>
    <d v="2015-10-30T14:00:12"/>
    <x v="0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b v="0"/>
    <n v="30"/>
    <b v="1"/>
    <s v="theater/plays"/>
    <x v="3227"/>
    <d v="2017-01-17T21:10:36"/>
    <x v="2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x v="3228"/>
    <b v="1"/>
    <n v="37"/>
    <b v="1"/>
    <s v="theater/plays"/>
    <x v="3228"/>
    <d v="2015-12-17T04:59:00"/>
    <x v="0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229"/>
    <b v="1"/>
    <n v="202"/>
    <b v="1"/>
    <s v="theater/plays"/>
    <x v="3229"/>
    <d v="2014-11-20T07:59:58"/>
    <x v="3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b v="1"/>
    <n v="37"/>
    <b v="1"/>
    <s v="theater/plays"/>
    <x v="3230"/>
    <d v="2014-10-01T03:59:00"/>
    <x v="3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b v="0"/>
    <n v="28"/>
    <b v="1"/>
    <s v="theater/plays"/>
    <x v="3231"/>
    <d v="2016-04-16T22:39:07"/>
    <x v="2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3232"/>
    <b v="1"/>
    <n v="26"/>
    <b v="1"/>
    <s v="theater/plays"/>
    <x v="3232"/>
    <d v="2016-05-04T03:59:00"/>
    <x v="2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3233"/>
    <b v="0"/>
    <n v="61"/>
    <b v="1"/>
    <s v="theater/plays"/>
    <x v="3233"/>
    <d v="2017-03-02T19:19:15"/>
    <x v="1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b v="0"/>
    <n v="115"/>
    <b v="1"/>
    <s v="theater/plays"/>
    <x v="3234"/>
    <d v="2017-02-01T23:31:00"/>
    <x v="2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b v="1"/>
    <n v="181"/>
    <b v="1"/>
    <s v="theater/plays"/>
    <x v="3235"/>
    <d v="2016-07-01T08:20:51"/>
    <x v="2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b v="0"/>
    <n v="110"/>
    <b v="1"/>
    <s v="theater/plays"/>
    <x v="3236"/>
    <d v="2016-12-28T22:00:33"/>
    <x v="2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3237"/>
    <b v="1"/>
    <n v="269"/>
    <b v="1"/>
    <s v="theater/plays"/>
    <x v="3237"/>
    <d v="2015-09-29T03:59:00"/>
    <x v="0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b v="1"/>
    <n v="79"/>
    <b v="1"/>
    <s v="theater/plays"/>
    <x v="3238"/>
    <d v="2015-07-01T12:14:58"/>
    <x v="0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b v="1"/>
    <n v="104"/>
    <b v="1"/>
    <s v="theater/plays"/>
    <x v="3239"/>
    <d v="2015-10-25T23:59:00"/>
    <x v="0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b v="0"/>
    <n v="34"/>
    <b v="1"/>
    <s v="theater/plays"/>
    <x v="3240"/>
    <d v="2017-02-16T23:00:00"/>
    <x v="1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b v="1"/>
    <n v="167"/>
    <b v="1"/>
    <s v="theater/plays"/>
    <x v="3241"/>
    <d v="2014-10-14T06:59:00"/>
    <x v="3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3242"/>
    <b v="1"/>
    <n v="183"/>
    <b v="1"/>
    <s v="theater/plays"/>
    <x v="3242"/>
    <d v="2014-09-19T18:08:12"/>
    <x v="3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3243"/>
    <b v="1"/>
    <n v="71"/>
    <b v="1"/>
    <s v="theater/plays"/>
    <x v="3243"/>
    <d v="2015-10-09T00:00:00"/>
    <x v="0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3244"/>
    <b v="0"/>
    <n v="69"/>
    <b v="1"/>
    <s v="theater/plays"/>
    <x v="3244"/>
    <d v="2016-12-01T17:39:42"/>
    <x v="2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245"/>
    <b v="0"/>
    <n v="270"/>
    <b v="1"/>
    <s v="theater/plays"/>
    <x v="3245"/>
    <d v="2015-06-12T02:00:00"/>
    <x v="0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3246"/>
    <b v="1"/>
    <n v="193"/>
    <b v="1"/>
    <s v="theater/plays"/>
    <x v="3246"/>
    <d v="2015-09-12T03:59:00"/>
    <x v="0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b v="1"/>
    <n v="57"/>
    <b v="1"/>
    <s v="theater/plays"/>
    <x v="3247"/>
    <d v="2015-07-12T10:25:12"/>
    <x v="0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3248"/>
    <b v="1"/>
    <n v="200"/>
    <b v="1"/>
    <s v="theater/plays"/>
    <x v="3248"/>
    <d v="2015-04-04T20:19:17"/>
    <x v="0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b v="1"/>
    <n v="88"/>
    <b v="1"/>
    <s v="theater/plays"/>
    <x v="3249"/>
    <d v="2015-06-20T17:55:14"/>
    <x v="0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b v="1"/>
    <n v="213"/>
    <b v="1"/>
    <s v="theater/plays"/>
    <x v="3250"/>
    <d v="2014-11-05T18:48:44"/>
    <x v="3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b v="1"/>
    <n v="20"/>
    <b v="1"/>
    <s v="theater/plays"/>
    <x v="3251"/>
    <d v="2015-06-21T17:32:46"/>
    <x v="0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3252"/>
    <b v="1"/>
    <n v="50"/>
    <b v="1"/>
    <s v="theater/plays"/>
    <x v="3252"/>
    <d v="2016-09-07T11:20:40"/>
    <x v="2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3253"/>
    <b v="1"/>
    <n v="115"/>
    <b v="1"/>
    <s v="theater/plays"/>
    <x v="3253"/>
    <d v="2016-09-08T03:45:00"/>
    <x v="2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b v="1"/>
    <n v="186"/>
    <b v="1"/>
    <s v="theater/plays"/>
    <x v="3254"/>
    <d v="2015-03-26T01:03:29"/>
    <x v="0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b v="1"/>
    <n v="18"/>
    <b v="1"/>
    <s v="theater/plays"/>
    <x v="3255"/>
    <d v="2014-10-07T18:26:15"/>
    <x v="3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3256"/>
    <b v="1"/>
    <n v="176"/>
    <b v="1"/>
    <s v="theater/plays"/>
    <x v="3256"/>
    <d v="2015-06-11T03:59:00"/>
    <x v="0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b v="0"/>
    <n v="41"/>
    <b v="1"/>
    <s v="theater/plays"/>
    <x v="3257"/>
    <d v="2017-02-22T13:25:52"/>
    <x v="1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3258"/>
    <b v="1"/>
    <n v="75"/>
    <b v="1"/>
    <s v="theater/plays"/>
    <x v="3258"/>
    <d v="2015-01-08T21:17:41"/>
    <x v="3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b v="1"/>
    <n v="97"/>
    <b v="1"/>
    <s v="theater/plays"/>
    <x v="3259"/>
    <d v="2016-10-01T03:59:00"/>
    <x v="2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3260"/>
    <b v="1"/>
    <n v="73"/>
    <b v="1"/>
    <s v="theater/plays"/>
    <x v="3260"/>
    <d v="2015-11-30T17:08:38"/>
    <x v="0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3261"/>
    <b v="1"/>
    <n v="49"/>
    <b v="1"/>
    <s v="theater/plays"/>
    <x v="3261"/>
    <d v="2015-07-16T17:24:36"/>
    <x v="0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3262"/>
    <b v="1"/>
    <n v="134"/>
    <b v="1"/>
    <s v="theater/plays"/>
    <x v="3262"/>
    <d v="2014-12-22T04:00:00"/>
    <x v="3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3263"/>
    <b v="1"/>
    <n v="68"/>
    <b v="1"/>
    <s v="theater/plays"/>
    <x v="3263"/>
    <d v="2015-10-30T21:00:00"/>
    <x v="0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3264"/>
    <b v="1"/>
    <n v="49"/>
    <b v="1"/>
    <s v="theater/plays"/>
    <x v="3264"/>
    <d v="2015-01-28T22:00:00"/>
    <x v="0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3265"/>
    <b v="1"/>
    <n v="63"/>
    <b v="1"/>
    <s v="theater/plays"/>
    <x v="3265"/>
    <d v="2015-12-03T17:00:00"/>
    <x v="0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3266"/>
    <b v="1"/>
    <n v="163"/>
    <b v="1"/>
    <s v="theater/plays"/>
    <x v="3266"/>
    <d v="2015-06-12T21:00:00"/>
    <x v="0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b v="1"/>
    <n v="288"/>
    <b v="1"/>
    <s v="theater/plays"/>
    <x v="3267"/>
    <d v="2015-07-17T18:11:00"/>
    <x v="0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3268"/>
    <b v="1"/>
    <n v="42"/>
    <b v="1"/>
    <s v="theater/plays"/>
    <x v="3268"/>
    <d v="2016-08-24T21:42:08"/>
    <x v="2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3269"/>
    <b v="1"/>
    <n v="70"/>
    <b v="1"/>
    <s v="theater/plays"/>
    <x v="3269"/>
    <d v="2015-06-16T11:00:00"/>
    <x v="0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b v="1"/>
    <n v="30"/>
    <b v="1"/>
    <s v="theater/plays"/>
    <x v="3270"/>
    <d v="2015-07-12T12:47:45"/>
    <x v="0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x v="3271"/>
    <b v="1"/>
    <n v="51"/>
    <b v="1"/>
    <s v="theater/plays"/>
    <x v="3271"/>
    <d v="2014-11-02T11:29:35"/>
    <x v="3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3272"/>
    <b v="1"/>
    <n v="145"/>
    <b v="1"/>
    <s v="theater/plays"/>
    <x v="3272"/>
    <d v="2015-11-06T13:00:09"/>
    <x v="0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b v="1"/>
    <n v="21"/>
    <b v="1"/>
    <s v="theater/plays"/>
    <x v="3273"/>
    <d v="2016-09-14T19:00:00"/>
    <x v="2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3274"/>
    <b v="1"/>
    <n v="286"/>
    <b v="1"/>
    <s v="theater/plays"/>
    <x v="3274"/>
    <d v="2016-03-15T21:00:00"/>
    <x v="2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3275"/>
    <b v="1"/>
    <n v="12"/>
    <b v="1"/>
    <s v="theater/plays"/>
    <x v="3275"/>
    <d v="2015-02-09T04:30:00"/>
    <x v="0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3276"/>
    <b v="1"/>
    <n v="100"/>
    <b v="1"/>
    <s v="theater/plays"/>
    <x v="3276"/>
    <d v="2016-04-01T03:59:00"/>
    <x v="2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3277"/>
    <b v="1"/>
    <n v="100"/>
    <b v="1"/>
    <s v="theater/plays"/>
    <x v="3277"/>
    <d v="2014-11-18T17:23:26"/>
    <x v="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b v="1"/>
    <n v="34"/>
    <b v="1"/>
    <s v="theater/plays"/>
    <x v="3278"/>
    <d v="2015-05-30T20:21:43"/>
    <x v="0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b v="0"/>
    <n v="63"/>
    <b v="1"/>
    <s v="theater/plays"/>
    <x v="3279"/>
    <d v="2016-04-01T01:27:39"/>
    <x v="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b v="0"/>
    <n v="30"/>
    <b v="1"/>
    <s v="theater/plays"/>
    <x v="3280"/>
    <d v="2015-06-01T05:00:00"/>
    <x v="0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3281"/>
    <b v="0"/>
    <n v="47"/>
    <b v="1"/>
    <s v="theater/plays"/>
    <x v="3281"/>
    <d v="2015-09-02T00:28:25"/>
    <x v="0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b v="0"/>
    <n v="237"/>
    <b v="1"/>
    <s v="theater/plays"/>
    <x v="3282"/>
    <d v="2016-04-29T04:39:48"/>
    <x v="2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b v="0"/>
    <n v="47"/>
    <b v="1"/>
    <s v="theater/plays"/>
    <x v="3283"/>
    <d v="2016-02-10T21:00:00"/>
    <x v="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3284"/>
    <b v="0"/>
    <n v="15"/>
    <b v="1"/>
    <s v="theater/plays"/>
    <x v="3284"/>
    <d v="2016-01-29T05:59:00"/>
    <x v="2"/>
    <x v="1"/>
    <s v="plays"/>
  </r>
  <r>
    <n v="3285"/>
    <s v="By Morning"/>
    <s v="A new play by Matthew Gasda"/>
    <n v="4999"/>
    <n v="5604"/>
    <x v="0"/>
    <s v="US"/>
    <s v="USD"/>
    <n v="1488258000"/>
    <x v="3285"/>
    <b v="0"/>
    <n v="81"/>
    <b v="1"/>
    <s v="theater/plays"/>
    <x v="3285"/>
    <d v="2017-02-28T05:00:00"/>
    <x v="1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b v="0"/>
    <n v="122"/>
    <b v="1"/>
    <s v="theater/plays"/>
    <x v="3286"/>
    <d v="2016-08-15T20:09:42"/>
    <x v="2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3287"/>
    <b v="0"/>
    <n v="34"/>
    <b v="1"/>
    <s v="theater/plays"/>
    <x v="3287"/>
    <d v="2015-11-28T18:00:28"/>
    <x v="0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b v="0"/>
    <n v="207"/>
    <b v="1"/>
    <s v="theater/plays"/>
    <x v="3288"/>
    <d v="2016-06-20T23:00:00"/>
    <x v="2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b v="0"/>
    <n v="25"/>
    <b v="1"/>
    <s v="theater/plays"/>
    <x v="3289"/>
    <d v="2017-02-20T08:50:02"/>
    <x v="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3290"/>
    <b v="0"/>
    <n v="72"/>
    <b v="1"/>
    <s v="theater/plays"/>
    <x v="3290"/>
    <d v="2017-03-11T12:21:31"/>
    <x v="1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b v="0"/>
    <n v="14"/>
    <b v="1"/>
    <s v="theater/plays"/>
    <x v="3291"/>
    <d v="2015-09-17T03:59:00"/>
    <x v="0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3292"/>
    <b v="0"/>
    <n v="15"/>
    <b v="1"/>
    <s v="theater/plays"/>
    <x v="3292"/>
    <d v="2015-12-04T19:29:08"/>
    <x v="0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b v="0"/>
    <n v="91"/>
    <b v="1"/>
    <s v="theater/plays"/>
    <x v="3293"/>
    <d v="2017-03-04T10:12:32"/>
    <x v="1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b v="0"/>
    <n v="24"/>
    <b v="1"/>
    <s v="theater/plays"/>
    <x v="3294"/>
    <d v="2015-06-16T12:59:14"/>
    <x v="0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3295"/>
    <b v="0"/>
    <n v="27"/>
    <b v="1"/>
    <s v="theater/plays"/>
    <x v="3295"/>
    <d v="2016-09-26T10:37:09"/>
    <x v="2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3296"/>
    <b v="0"/>
    <n v="47"/>
    <b v="1"/>
    <s v="theater/plays"/>
    <x v="3296"/>
    <d v="2015-11-22T22:00:00"/>
    <x v="0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3297"/>
    <b v="0"/>
    <n v="44"/>
    <b v="1"/>
    <s v="theater/plays"/>
    <x v="3297"/>
    <d v="2015-07-27T22:59:00"/>
    <x v="0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b v="0"/>
    <n v="72"/>
    <b v="1"/>
    <s v="theater/plays"/>
    <x v="3298"/>
    <d v="2015-09-13T00:00:00"/>
    <x v="0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3299"/>
    <b v="0"/>
    <n v="63"/>
    <b v="1"/>
    <s v="theater/plays"/>
    <x v="3299"/>
    <d v="2015-10-14T22:01:03"/>
    <x v="0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3300"/>
    <b v="0"/>
    <n v="88"/>
    <b v="1"/>
    <s v="theater/plays"/>
    <x v="3300"/>
    <d v="2015-04-29T17:51:02"/>
    <x v="0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3301"/>
    <b v="0"/>
    <n v="70"/>
    <b v="1"/>
    <s v="theater/plays"/>
    <x v="3301"/>
    <d v="2016-08-01T06:59:00"/>
    <x v="2"/>
    <x v="1"/>
    <s v="plays"/>
  </r>
  <r>
    <n v="3302"/>
    <s v="El muro de BorÃ­s KiÃ©n"/>
    <s v="FilosofÃ­a de los anÃ³nimos"/>
    <n v="8400"/>
    <n v="8685"/>
    <x v="0"/>
    <s v="ES"/>
    <s v="EUR"/>
    <n v="1481099176"/>
    <x v="3302"/>
    <b v="0"/>
    <n v="50"/>
    <b v="1"/>
    <s v="theater/plays"/>
    <x v="3302"/>
    <d v="2016-12-07T08:26:16"/>
    <x v="2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3303"/>
    <b v="0"/>
    <n v="35"/>
    <b v="1"/>
    <s v="theater/plays"/>
    <x v="3303"/>
    <d v="2015-03-28T14:38:04"/>
    <x v="0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3304"/>
    <b v="0"/>
    <n v="175"/>
    <b v="1"/>
    <s v="theater/plays"/>
    <x v="3304"/>
    <d v="2016-12-22T14:59:12"/>
    <x v="2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b v="0"/>
    <n v="20"/>
    <b v="1"/>
    <s v="theater/plays"/>
    <x v="3305"/>
    <d v="2015-07-31T20:32:28"/>
    <x v="0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b v="0"/>
    <n v="54"/>
    <b v="1"/>
    <s v="theater/plays"/>
    <x v="3306"/>
    <d v="2016-06-10T03:00:00"/>
    <x v="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b v="0"/>
    <n v="20"/>
    <b v="1"/>
    <s v="theater/plays"/>
    <x v="3307"/>
    <d v="2016-05-15T01:22:19"/>
    <x v="2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3308"/>
    <b v="0"/>
    <n v="57"/>
    <b v="1"/>
    <s v="theater/plays"/>
    <x v="3308"/>
    <d v="2016-04-13T21:02:45"/>
    <x v="2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x v="3309"/>
    <b v="0"/>
    <n v="31"/>
    <b v="1"/>
    <s v="theater/plays"/>
    <x v="3309"/>
    <d v="2016-10-16T15:36:18"/>
    <x v="2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3310"/>
    <b v="0"/>
    <n v="31"/>
    <b v="1"/>
    <s v="theater/plays"/>
    <x v="3310"/>
    <d v="2015-10-06T22:17:05"/>
    <x v="0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b v="0"/>
    <n v="45"/>
    <b v="1"/>
    <s v="theater/plays"/>
    <x v="3311"/>
    <d v="2015-10-17T07:00:10"/>
    <x v="0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3312"/>
    <b v="0"/>
    <n v="41"/>
    <b v="1"/>
    <s v="theater/plays"/>
    <x v="3312"/>
    <d v="2016-11-11T22:00:00"/>
    <x v="2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3313"/>
    <b v="0"/>
    <n v="29"/>
    <b v="1"/>
    <s v="theater/plays"/>
    <x v="3313"/>
    <d v="2016-01-27T01:00:00"/>
    <x v="2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3314"/>
    <b v="0"/>
    <n v="58"/>
    <b v="1"/>
    <s v="theater/plays"/>
    <x v="3314"/>
    <d v="2015-05-08T20:05:00"/>
    <x v="0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3315"/>
    <b v="0"/>
    <n v="89"/>
    <b v="1"/>
    <s v="theater/plays"/>
    <x v="3315"/>
    <d v="2016-05-06T07:17:21"/>
    <x v="2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b v="0"/>
    <n v="125"/>
    <b v="1"/>
    <s v="theater/plays"/>
    <x v="3316"/>
    <d v="2014-08-08T13:54:00"/>
    <x v="3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3317"/>
    <b v="0"/>
    <n v="18"/>
    <b v="1"/>
    <s v="theater/plays"/>
    <x v="3317"/>
    <d v="2016-06-08T00:57:04"/>
    <x v="2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3318"/>
    <b v="0"/>
    <n v="32"/>
    <b v="1"/>
    <s v="theater/plays"/>
    <x v="3318"/>
    <d v="2016-04-11T02:30:00"/>
    <x v="2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3319"/>
    <b v="0"/>
    <n v="16"/>
    <b v="1"/>
    <s v="theater/plays"/>
    <x v="3319"/>
    <d v="2015-01-31T14:03:06"/>
    <x v="3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3320"/>
    <b v="0"/>
    <n v="38"/>
    <b v="1"/>
    <s v="theater/plays"/>
    <x v="3320"/>
    <d v="2016-06-22T01:05:57"/>
    <x v="2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b v="0"/>
    <n v="15"/>
    <b v="1"/>
    <s v="theater/plays"/>
    <x v="3321"/>
    <d v="2014-10-16T03:59:00"/>
    <x v="3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3322"/>
    <b v="0"/>
    <n v="23"/>
    <b v="1"/>
    <s v="theater/plays"/>
    <x v="3322"/>
    <d v="2016-06-22T03:55:00"/>
    <x v="2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b v="0"/>
    <n v="49"/>
    <b v="1"/>
    <s v="theater/plays"/>
    <x v="3323"/>
    <d v="2016-09-25T08:46:48"/>
    <x v="2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3324"/>
    <b v="0"/>
    <n v="10"/>
    <b v="1"/>
    <s v="theater/plays"/>
    <x v="3324"/>
    <d v="2016-06-05T13:59:50"/>
    <x v="2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3325"/>
    <b v="0"/>
    <n v="15"/>
    <b v="1"/>
    <s v="theater/plays"/>
    <x v="3325"/>
    <d v="2015-04-05T17:51:17"/>
    <x v="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3326"/>
    <b v="0"/>
    <n v="57"/>
    <b v="1"/>
    <s v="theater/plays"/>
    <x v="3326"/>
    <d v="2015-03-08T16:08:25"/>
    <x v="0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b v="0"/>
    <n v="33"/>
    <b v="1"/>
    <s v="theater/plays"/>
    <x v="3327"/>
    <d v="2016-05-08T08:59:26"/>
    <x v="2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b v="0"/>
    <n v="9"/>
    <b v="1"/>
    <s v="theater/plays"/>
    <x v="3328"/>
    <d v="2014-07-05T01:00:00"/>
    <x v="3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3329"/>
    <b v="0"/>
    <n v="26"/>
    <b v="1"/>
    <s v="theater/plays"/>
    <x v="3329"/>
    <d v="2014-07-27T23:00:00"/>
    <x v="3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3330"/>
    <b v="0"/>
    <n v="69"/>
    <b v="1"/>
    <s v="theater/plays"/>
    <x v="3330"/>
    <d v="2015-04-01T20:17:48"/>
    <x v="0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b v="0"/>
    <n v="65"/>
    <b v="1"/>
    <s v="theater/plays"/>
    <x v="3331"/>
    <d v="2015-10-06T16:44:46"/>
    <x v="0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3332"/>
    <b v="0"/>
    <n v="83"/>
    <b v="1"/>
    <s v="theater/plays"/>
    <x v="3332"/>
    <d v="2014-07-19T20:38:50"/>
    <x v="3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b v="0"/>
    <n v="111"/>
    <b v="1"/>
    <s v="theater/plays"/>
    <x v="3333"/>
    <d v="2015-06-15T16:14:40"/>
    <x v="0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3334"/>
    <b v="0"/>
    <n v="46"/>
    <b v="1"/>
    <s v="theater/plays"/>
    <x v="3334"/>
    <d v="2015-07-30T12:30:22"/>
    <x v="0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b v="0"/>
    <n v="63"/>
    <b v="1"/>
    <s v="theater/plays"/>
    <x v="3335"/>
    <d v="2014-08-03T23:00:00"/>
    <x v="3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3336"/>
    <b v="0"/>
    <n v="9"/>
    <b v="1"/>
    <s v="theater/plays"/>
    <x v="3336"/>
    <d v="2016-04-05T08:34:06"/>
    <x v="2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3337"/>
    <b v="0"/>
    <n v="34"/>
    <b v="1"/>
    <s v="theater/plays"/>
    <x v="3337"/>
    <d v="2014-10-10T21:00:00"/>
    <x v="3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3338"/>
    <b v="0"/>
    <n v="112"/>
    <b v="1"/>
    <s v="theater/plays"/>
    <x v="3338"/>
    <d v="2017-02-24T13:48:00"/>
    <x v="1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3339"/>
    <b v="0"/>
    <n v="47"/>
    <b v="1"/>
    <s v="theater/plays"/>
    <x v="3339"/>
    <d v="2016-07-28T15:58:38"/>
    <x v="2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b v="0"/>
    <n v="38"/>
    <b v="1"/>
    <s v="theater/plays"/>
    <x v="3340"/>
    <d v="2016-12-06T23:22:34"/>
    <x v="2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b v="0"/>
    <n v="28"/>
    <b v="1"/>
    <s v="theater/plays"/>
    <x v="3341"/>
    <d v="2016-06-12T17:00:00"/>
    <x v="2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3342"/>
    <b v="0"/>
    <n v="78"/>
    <b v="1"/>
    <s v="theater/plays"/>
    <x v="3342"/>
    <d v="2015-04-01T04:59:00"/>
    <x v="0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3343"/>
    <b v="0"/>
    <n v="23"/>
    <b v="1"/>
    <s v="theater/plays"/>
    <x v="3343"/>
    <d v="2016-04-13T13:18:00"/>
    <x v="2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b v="0"/>
    <n v="40"/>
    <b v="1"/>
    <s v="theater/plays"/>
    <x v="3344"/>
    <d v="2014-08-30T04:48:13"/>
    <x v="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b v="0"/>
    <n v="13"/>
    <b v="1"/>
    <s v="theater/plays"/>
    <x v="3345"/>
    <d v="2015-04-18T00:37:00"/>
    <x v="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3346"/>
    <b v="0"/>
    <n v="18"/>
    <b v="1"/>
    <s v="theater/plays"/>
    <x v="3346"/>
    <d v="2015-02-26T00:35:10"/>
    <x v="0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b v="0"/>
    <n v="22"/>
    <b v="1"/>
    <s v="theater/plays"/>
    <x v="3347"/>
    <d v="2016-05-08T21:00:00"/>
    <x v="2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b v="0"/>
    <n v="79"/>
    <b v="1"/>
    <s v="theater/plays"/>
    <x v="3348"/>
    <d v="2016-04-30T03:59:00"/>
    <x v="2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b v="0"/>
    <n v="14"/>
    <b v="1"/>
    <s v="theater/plays"/>
    <x v="3349"/>
    <d v="2016-06-13T17:00:00"/>
    <x v="2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b v="0"/>
    <n v="51"/>
    <b v="1"/>
    <s v="theater/plays"/>
    <x v="3350"/>
    <d v="2015-11-29T23:00:00"/>
    <x v="0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b v="0"/>
    <n v="54"/>
    <b v="1"/>
    <s v="theater/plays"/>
    <x v="3351"/>
    <d v="2014-07-23T11:00:00"/>
    <x v="3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b v="0"/>
    <n v="70"/>
    <b v="1"/>
    <s v="theater/plays"/>
    <x v="3352"/>
    <d v="2016-07-01T23:00:00"/>
    <x v="2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3353"/>
    <b v="0"/>
    <n v="44"/>
    <b v="1"/>
    <s v="theater/plays"/>
    <x v="3353"/>
    <d v="2016-05-02T23:00:00"/>
    <x v="2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3354"/>
    <b v="0"/>
    <n v="55"/>
    <b v="1"/>
    <s v="theater/plays"/>
    <x v="3354"/>
    <d v="2015-10-29T04:01:00"/>
    <x v="0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3355"/>
    <b v="0"/>
    <n v="15"/>
    <b v="1"/>
    <s v="theater/plays"/>
    <x v="3355"/>
    <d v="2016-05-10T11:17:00"/>
    <x v="2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3356"/>
    <b v="0"/>
    <n v="27"/>
    <b v="1"/>
    <s v="theater/plays"/>
    <x v="3356"/>
    <d v="2016-07-15T19:34:32"/>
    <x v="2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b v="0"/>
    <n v="21"/>
    <b v="1"/>
    <s v="theater/plays"/>
    <x v="3357"/>
    <d v="2014-08-01T10:01:50"/>
    <x v="3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3358"/>
    <b v="0"/>
    <n v="162"/>
    <b v="1"/>
    <s v="theater/plays"/>
    <x v="3358"/>
    <d v="2014-11-19T08:27:59"/>
    <x v="3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3359"/>
    <b v="0"/>
    <n v="23"/>
    <b v="1"/>
    <s v="theater/plays"/>
    <x v="3359"/>
    <d v="2017-02-25T01:22:14"/>
    <x v="1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x v="3360"/>
    <b v="0"/>
    <n v="72"/>
    <b v="1"/>
    <s v="theater/plays"/>
    <x v="3360"/>
    <d v="2016-12-14T15:59:00"/>
    <x v="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3361"/>
    <b v="0"/>
    <n v="68"/>
    <b v="1"/>
    <s v="theater/plays"/>
    <x v="3361"/>
    <d v="2014-09-01T15:59:00"/>
    <x v="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3362"/>
    <b v="0"/>
    <n v="20"/>
    <b v="1"/>
    <s v="theater/plays"/>
    <x v="3362"/>
    <d v="2015-03-07T04:55:00"/>
    <x v="0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b v="0"/>
    <n v="26"/>
    <b v="1"/>
    <s v="theater/plays"/>
    <x v="3363"/>
    <d v="2014-08-19T16:00:00"/>
    <x v="3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3364"/>
    <b v="0"/>
    <n v="72"/>
    <b v="1"/>
    <s v="theater/plays"/>
    <x v="3364"/>
    <d v="2016-03-15T21:00:00"/>
    <x v="2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b v="0"/>
    <n v="3"/>
    <b v="1"/>
    <s v="theater/plays"/>
    <x v="3365"/>
    <d v="2015-12-13T02:26:32"/>
    <x v="0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3366"/>
    <b v="0"/>
    <n v="18"/>
    <b v="1"/>
    <s v="theater/plays"/>
    <x v="3366"/>
    <d v="2015-05-13T01:37:17"/>
    <x v="0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b v="0"/>
    <n v="30"/>
    <b v="1"/>
    <s v="theater/plays"/>
    <x v="3367"/>
    <d v="2015-08-01T22:24:54"/>
    <x v="0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3368"/>
    <b v="0"/>
    <n v="23"/>
    <b v="1"/>
    <s v="theater/plays"/>
    <x v="3368"/>
    <d v="2015-01-01T05:00:00"/>
    <x v="3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3369"/>
    <b v="0"/>
    <n v="54"/>
    <b v="1"/>
    <s v="theater/plays"/>
    <x v="3369"/>
    <d v="2017-01-15T00:59:40"/>
    <x v="2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3370"/>
    <b v="0"/>
    <n v="26"/>
    <b v="1"/>
    <s v="theater/plays"/>
    <x v="3370"/>
    <d v="2016-12-17T08:00:00"/>
    <x v="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3371"/>
    <b v="0"/>
    <n v="9"/>
    <b v="1"/>
    <s v="theater/plays"/>
    <x v="3371"/>
    <d v="2015-12-02T20:59:25"/>
    <x v="0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3372"/>
    <b v="0"/>
    <n v="27"/>
    <b v="1"/>
    <s v="theater/plays"/>
    <x v="3372"/>
    <d v="2014-08-25T04:59:00"/>
    <x v="3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3373"/>
    <b v="0"/>
    <n v="30"/>
    <b v="1"/>
    <s v="theater/plays"/>
    <x v="3373"/>
    <d v="2015-07-18T16:00:00"/>
    <x v="0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3374"/>
    <b v="0"/>
    <n v="52"/>
    <b v="1"/>
    <s v="theater/plays"/>
    <x v="3374"/>
    <d v="2015-10-28T17:33:36"/>
    <x v="0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3375"/>
    <b v="0"/>
    <n v="17"/>
    <b v="1"/>
    <s v="theater/plays"/>
    <x v="3375"/>
    <d v="2014-05-18T14:39:33"/>
    <x v="3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b v="0"/>
    <n v="19"/>
    <b v="1"/>
    <s v="theater/plays"/>
    <x v="3376"/>
    <d v="2015-04-25T15:49:54"/>
    <x v="0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b v="0"/>
    <n v="77"/>
    <b v="1"/>
    <s v="theater/plays"/>
    <x v="3377"/>
    <d v="2015-03-20T16:56:00"/>
    <x v="0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b v="0"/>
    <n v="21"/>
    <b v="1"/>
    <s v="theater/plays"/>
    <x v="3378"/>
    <d v="2014-08-31T13:08:00"/>
    <x v="3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b v="0"/>
    <n v="38"/>
    <b v="1"/>
    <s v="theater/plays"/>
    <x v="3379"/>
    <d v="2015-08-26T23:00:00"/>
    <x v="0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b v="0"/>
    <n v="28"/>
    <b v="1"/>
    <s v="theater/plays"/>
    <x v="3380"/>
    <d v="2014-11-29T23:52:58"/>
    <x v="3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b v="0"/>
    <n v="48"/>
    <b v="1"/>
    <s v="theater/plays"/>
    <x v="3381"/>
    <d v="2015-03-11T03:26:23"/>
    <x v="0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b v="0"/>
    <n v="46"/>
    <b v="1"/>
    <s v="theater/plays"/>
    <x v="3382"/>
    <d v="2016-08-01T22:59:00"/>
    <x v="2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b v="0"/>
    <n v="30"/>
    <b v="1"/>
    <s v="theater/plays"/>
    <x v="3383"/>
    <d v="2016-06-23T18:47:00"/>
    <x v="2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b v="0"/>
    <n v="64"/>
    <b v="1"/>
    <s v="theater/plays"/>
    <x v="3384"/>
    <d v="2015-11-21T03:00:00"/>
    <x v="0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3385"/>
    <b v="0"/>
    <n v="15"/>
    <b v="1"/>
    <s v="theater/plays"/>
    <x v="3385"/>
    <d v="2014-12-10T20:49:12"/>
    <x v="3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b v="0"/>
    <n v="41"/>
    <b v="1"/>
    <s v="theater/plays"/>
    <x v="3386"/>
    <d v="2014-12-03T15:28:26"/>
    <x v="3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b v="0"/>
    <n v="35"/>
    <b v="1"/>
    <s v="theater/plays"/>
    <x v="3387"/>
    <d v="2014-12-14T18:18:08"/>
    <x v="3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b v="0"/>
    <n v="45"/>
    <b v="1"/>
    <s v="theater/plays"/>
    <x v="3388"/>
    <d v="2015-06-18T11:04:01"/>
    <x v="0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3389"/>
    <b v="0"/>
    <n v="62"/>
    <b v="1"/>
    <s v="theater/plays"/>
    <x v="3389"/>
    <d v="2016-06-03T13:31:22"/>
    <x v="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b v="0"/>
    <n v="22"/>
    <b v="1"/>
    <s v="theater/plays"/>
    <x v="3390"/>
    <d v="2014-07-10T18:35:45"/>
    <x v="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3391"/>
    <b v="0"/>
    <n v="18"/>
    <b v="1"/>
    <s v="theater/plays"/>
    <x v="3391"/>
    <d v="2014-08-08T22:28:00"/>
    <x v="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b v="0"/>
    <n v="12"/>
    <b v="1"/>
    <s v="theater/plays"/>
    <x v="3392"/>
    <d v="2016-05-06T20:17:35"/>
    <x v="2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3393"/>
    <b v="0"/>
    <n v="44"/>
    <b v="1"/>
    <s v="theater/plays"/>
    <x v="3393"/>
    <d v="2014-11-06T00:46:00"/>
    <x v="3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3394"/>
    <b v="0"/>
    <n v="27"/>
    <b v="1"/>
    <s v="theater/plays"/>
    <x v="3394"/>
    <d v="2014-07-27T14:17:25"/>
    <x v="3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x v="3395"/>
    <b v="0"/>
    <n v="38"/>
    <b v="1"/>
    <s v="theater/plays"/>
    <x v="3395"/>
    <d v="2015-05-30T18:10:00"/>
    <x v="0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3396"/>
    <b v="0"/>
    <n v="28"/>
    <b v="1"/>
    <s v="theater/plays"/>
    <x v="3396"/>
    <d v="2014-06-01T03:59:00"/>
    <x v="3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3397"/>
    <b v="0"/>
    <n v="24"/>
    <b v="1"/>
    <s v="theater/plays"/>
    <x v="3397"/>
    <d v="2016-02-18T22:00:00"/>
    <x v="2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b v="0"/>
    <n v="65"/>
    <b v="1"/>
    <s v="theater/plays"/>
    <x v="3398"/>
    <d v="2014-11-21T17:00:00"/>
    <x v="3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3399"/>
    <b v="0"/>
    <n v="46"/>
    <b v="1"/>
    <s v="theater/plays"/>
    <x v="3399"/>
    <d v="2015-02-21T22:05:25"/>
    <x v="0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b v="0"/>
    <n v="85"/>
    <b v="1"/>
    <s v="theater/plays"/>
    <x v="3400"/>
    <d v="2014-08-28T22:53:34"/>
    <x v="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b v="0"/>
    <n v="66"/>
    <b v="1"/>
    <s v="theater/plays"/>
    <x v="3401"/>
    <d v="2015-08-07T17:22:26"/>
    <x v="0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b v="0"/>
    <n v="165"/>
    <b v="1"/>
    <s v="theater/plays"/>
    <x v="3402"/>
    <d v="2015-11-12T02:31:00"/>
    <x v="0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3403"/>
    <b v="0"/>
    <n v="17"/>
    <b v="1"/>
    <s v="theater/plays"/>
    <x v="3403"/>
    <d v="2015-06-25T11:05:24"/>
    <x v="0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b v="0"/>
    <n v="3"/>
    <b v="1"/>
    <s v="theater/plays"/>
    <x v="3404"/>
    <d v="2015-06-17T12:05:02"/>
    <x v="0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3405"/>
    <b v="0"/>
    <n v="17"/>
    <b v="1"/>
    <s v="theater/plays"/>
    <x v="3405"/>
    <d v="2016-03-01T23:59:00"/>
    <x v="2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3406"/>
    <b v="0"/>
    <n v="91"/>
    <b v="1"/>
    <s v="theater/plays"/>
    <x v="3406"/>
    <d v="2014-07-16T11:49:36"/>
    <x v="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b v="0"/>
    <n v="67"/>
    <b v="1"/>
    <s v="theater/plays"/>
    <x v="3407"/>
    <d v="2014-07-06T10:08:09"/>
    <x v="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b v="0"/>
    <n v="18"/>
    <b v="1"/>
    <s v="theater/plays"/>
    <x v="3408"/>
    <d v="2014-07-18T23:48:24"/>
    <x v="3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3409"/>
    <b v="0"/>
    <n v="21"/>
    <b v="1"/>
    <s v="theater/plays"/>
    <x v="3409"/>
    <d v="2016-07-31T20:58:00"/>
    <x v="2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3410"/>
    <b v="0"/>
    <n v="40"/>
    <b v="1"/>
    <s v="theater/plays"/>
    <x v="3410"/>
    <d v="2016-06-06T07:00:00"/>
    <x v="2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b v="0"/>
    <n v="78"/>
    <b v="1"/>
    <s v="theater/plays"/>
    <x v="3411"/>
    <d v="2015-10-08T00:32:52"/>
    <x v="0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b v="0"/>
    <n v="26"/>
    <b v="1"/>
    <s v="theater/plays"/>
    <x v="3412"/>
    <d v="2014-09-27T23:01:02"/>
    <x v="3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b v="0"/>
    <n v="14"/>
    <b v="1"/>
    <s v="theater/plays"/>
    <x v="3413"/>
    <d v="2015-02-28T04:59:00"/>
    <x v="0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3414"/>
    <b v="0"/>
    <n v="44"/>
    <b v="1"/>
    <s v="theater/plays"/>
    <x v="3414"/>
    <d v="2016-12-01T07:59:00"/>
    <x v="2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3415"/>
    <b v="0"/>
    <n v="9"/>
    <b v="1"/>
    <s v="theater/plays"/>
    <x v="3415"/>
    <d v="2016-04-17T23:30:00"/>
    <x v="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b v="0"/>
    <n v="30"/>
    <b v="1"/>
    <s v="theater/plays"/>
    <x v="3416"/>
    <d v="2015-04-23T18:30:00"/>
    <x v="0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b v="0"/>
    <n v="45"/>
    <b v="1"/>
    <s v="theater/plays"/>
    <x v="3417"/>
    <d v="2014-10-26T00:43:00"/>
    <x v="3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b v="0"/>
    <n v="56"/>
    <b v="1"/>
    <s v="theater/plays"/>
    <x v="3418"/>
    <d v="2014-05-23T20:01:47"/>
    <x v="3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b v="0"/>
    <n v="46"/>
    <b v="1"/>
    <s v="theater/plays"/>
    <x v="3419"/>
    <d v="2016-04-06T21:30:00"/>
    <x v="2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3420"/>
    <b v="0"/>
    <n v="34"/>
    <b v="1"/>
    <s v="theater/plays"/>
    <x v="3420"/>
    <d v="2016-02-14T00:00:00"/>
    <x v="2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3421"/>
    <b v="0"/>
    <n v="98"/>
    <b v="1"/>
    <s v="theater/plays"/>
    <x v="3421"/>
    <d v="2015-03-04T18:59:23"/>
    <x v="0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b v="0"/>
    <n v="46"/>
    <b v="1"/>
    <s v="theater/plays"/>
    <x v="3422"/>
    <d v="2015-12-14T00:00:00"/>
    <x v="0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3423"/>
    <b v="0"/>
    <n v="10"/>
    <b v="1"/>
    <s v="theater/plays"/>
    <x v="3423"/>
    <d v="2015-04-24T21:52:21"/>
    <x v="0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b v="0"/>
    <n v="76"/>
    <b v="1"/>
    <s v="theater/plays"/>
    <x v="3424"/>
    <d v="2015-02-05T06:59:00"/>
    <x v="0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b v="0"/>
    <n v="104"/>
    <b v="1"/>
    <s v="theater/plays"/>
    <x v="3425"/>
    <d v="2014-10-04T14:48:56"/>
    <x v="3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3426"/>
    <b v="0"/>
    <n v="87"/>
    <b v="1"/>
    <s v="theater/plays"/>
    <x v="3426"/>
    <d v="2014-09-21T02:00:00"/>
    <x v="3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3427"/>
    <b v="0"/>
    <n v="29"/>
    <b v="1"/>
    <s v="theater/plays"/>
    <x v="3427"/>
    <d v="2014-07-02T15:29:12"/>
    <x v="3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3428"/>
    <b v="0"/>
    <n v="51"/>
    <b v="1"/>
    <s v="theater/plays"/>
    <x v="3428"/>
    <d v="2015-02-28T17:00:00"/>
    <x v="0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b v="0"/>
    <n v="12"/>
    <b v="1"/>
    <s v="theater/plays"/>
    <x v="3429"/>
    <d v="2016-11-02T00:31:01"/>
    <x v="2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b v="0"/>
    <n v="72"/>
    <b v="1"/>
    <s v="theater/plays"/>
    <x v="3430"/>
    <d v="2014-07-30T22:41:41"/>
    <x v="3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3431"/>
    <b v="0"/>
    <n v="21"/>
    <b v="1"/>
    <s v="theater/plays"/>
    <x v="3431"/>
    <d v="2014-08-18T17:32:33"/>
    <x v="3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3432"/>
    <b v="0"/>
    <n v="42"/>
    <b v="1"/>
    <s v="theater/plays"/>
    <x v="3432"/>
    <d v="2016-02-05T22:00:00"/>
    <x v="2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3433"/>
    <b v="0"/>
    <n v="71"/>
    <b v="1"/>
    <s v="theater/plays"/>
    <x v="3433"/>
    <d v="2014-06-17T03:00:00"/>
    <x v="3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b v="0"/>
    <n v="168"/>
    <b v="1"/>
    <s v="theater/plays"/>
    <x v="3434"/>
    <d v="2014-07-10T09:07:49"/>
    <x v="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b v="0"/>
    <n v="19"/>
    <b v="1"/>
    <s v="theater/plays"/>
    <x v="3435"/>
    <d v="2016-08-07T03:00:00"/>
    <x v="2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b v="0"/>
    <n v="37"/>
    <b v="1"/>
    <s v="theater/plays"/>
    <x v="3436"/>
    <d v="2014-08-21T16:28:00"/>
    <x v="3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b v="0"/>
    <n v="36"/>
    <b v="1"/>
    <s v="theater/plays"/>
    <x v="3437"/>
    <d v="2015-08-19T17:03:40"/>
    <x v="0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b v="0"/>
    <n v="14"/>
    <b v="1"/>
    <s v="theater/plays"/>
    <x v="3438"/>
    <d v="2015-05-02T21:00:00"/>
    <x v="0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3439"/>
    <b v="0"/>
    <n v="18"/>
    <b v="1"/>
    <s v="theater/plays"/>
    <x v="3439"/>
    <d v="2016-01-19T04:59:00"/>
    <x v="2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3440"/>
    <b v="0"/>
    <n v="82"/>
    <b v="1"/>
    <s v="theater/plays"/>
    <x v="3440"/>
    <d v="2014-07-11T16:15:00"/>
    <x v="3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b v="0"/>
    <n v="43"/>
    <b v="1"/>
    <s v="theater/plays"/>
    <x v="3441"/>
    <d v="2015-11-13T20:17:00"/>
    <x v="0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b v="0"/>
    <n v="8"/>
    <b v="1"/>
    <s v="theater/plays"/>
    <x v="3442"/>
    <d v="2015-05-30T20:11:12"/>
    <x v="0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3443"/>
    <b v="0"/>
    <n v="45"/>
    <b v="1"/>
    <s v="theater/plays"/>
    <x v="3443"/>
    <d v="2014-09-09T12:35:46"/>
    <x v="3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3444"/>
    <b v="0"/>
    <n v="20"/>
    <b v="1"/>
    <s v="theater/plays"/>
    <x v="3444"/>
    <d v="2016-06-08T13:59:00"/>
    <x v="2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3445"/>
    <b v="0"/>
    <n v="31"/>
    <b v="1"/>
    <s v="theater/plays"/>
    <x v="3445"/>
    <d v="2015-10-23T12:43:56"/>
    <x v="0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b v="0"/>
    <n v="25"/>
    <b v="1"/>
    <s v="theater/plays"/>
    <x v="3446"/>
    <d v="2015-02-05T12:20:00"/>
    <x v="0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3447"/>
    <b v="0"/>
    <n v="14"/>
    <b v="1"/>
    <s v="theater/plays"/>
    <x v="3447"/>
    <d v="2016-03-18T20:20:12"/>
    <x v="2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3448"/>
    <b v="0"/>
    <n v="45"/>
    <b v="1"/>
    <s v="theater/plays"/>
    <x v="3448"/>
    <d v="2014-12-17T02:51:29"/>
    <x v="3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3449"/>
    <b v="0"/>
    <n v="20"/>
    <b v="1"/>
    <s v="theater/plays"/>
    <x v="3449"/>
    <d v="2016-07-09T04:00:00"/>
    <x v="2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3450"/>
    <b v="0"/>
    <n v="39"/>
    <b v="1"/>
    <s v="theater/plays"/>
    <x v="3450"/>
    <d v="2015-04-02T15:54:31"/>
    <x v="0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b v="0"/>
    <n v="16"/>
    <b v="1"/>
    <s v="theater/plays"/>
    <x v="3451"/>
    <d v="2015-04-21T17:22:07"/>
    <x v="0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3452"/>
    <b v="0"/>
    <n v="37"/>
    <b v="1"/>
    <s v="theater/plays"/>
    <x v="3452"/>
    <d v="2014-07-23T03:59:00"/>
    <x v="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3453"/>
    <b v="0"/>
    <n v="14"/>
    <b v="1"/>
    <s v="theater/plays"/>
    <x v="3453"/>
    <d v="2016-08-13T23:29:16"/>
    <x v="2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b v="0"/>
    <n v="21"/>
    <b v="1"/>
    <s v="theater/plays"/>
    <x v="3454"/>
    <d v="2014-07-31T16:45:59"/>
    <x v="3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b v="0"/>
    <n v="69"/>
    <b v="1"/>
    <s v="theater/plays"/>
    <x v="3455"/>
    <d v="2016-10-13T18:00:27"/>
    <x v="2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b v="0"/>
    <n v="16"/>
    <b v="1"/>
    <s v="theater/plays"/>
    <x v="3456"/>
    <d v="2014-08-01T06:59:00"/>
    <x v="3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3457"/>
    <b v="0"/>
    <n v="55"/>
    <b v="1"/>
    <s v="theater/plays"/>
    <x v="3457"/>
    <d v="2015-02-12T05:59:00"/>
    <x v="0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3458"/>
    <b v="0"/>
    <n v="27"/>
    <b v="1"/>
    <s v="theater/plays"/>
    <x v="3458"/>
    <d v="2015-02-03T04:27:00"/>
    <x v="0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3459"/>
    <b v="0"/>
    <n v="36"/>
    <b v="1"/>
    <s v="theater/plays"/>
    <x v="3459"/>
    <d v="2016-05-20T11:31:00"/>
    <x v="2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3460"/>
    <b v="0"/>
    <n v="19"/>
    <b v="1"/>
    <s v="theater/plays"/>
    <x v="3460"/>
    <d v="2014-08-15T12:39:12"/>
    <x v="3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b v="0"/>
    <n v="12"/>
    <b v="1"/>
    <s v="theater/plays"/>
    <x v="3461"/>
    <d v="2016-10-29T03:00:00"/>
    <x v="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3462"/>
    <b v="0"/>
    <n v="17"/>
    <b v="1"/>
    <s v="theater/plays"/>
    <x v="3462"/>
    <d v="2015-07-10T18:00:00"/>
    <x v="0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3463"/>
    <b v="0"/>
    <n v="114"/>
    <b v="1"/>
    <s v="theater/plays"/>
    <x v="3463"/>
    <d v="2016-10-11T03:59:00"/>
    <x v="2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b v="0"/>
    <n v="93"/>
    <b v="1"/>
    <s v="theater/plays"/>
    <x v="3464"/>
    <d v="2016-08-23T03:07:17"/>
    <x v="2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3465"/>
    <b v="0"/>
    <n v="36"/>
    <b v="1"/>
    <s v="theater/plays"/>
    <x v="3465"/>
    <d v="2015-08-09T16:00:00"/>
    <x v="0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3466"/>
    <b v="0"/>
    <n v="61"/>
    <b v="1"/>
    <s v="theater/plays"/>
    <x v="3466"/>
    <d v="2016-04-19T23:27:30"/>
    <x v="2"/>
    <x v="1"/>
    <s v="plays"/>
  </r>
  <r>
    <n v="3467"/>
    <s v="Venus in Fur, Los Angeles."/>
    <s v="Venus in Fur, By David Ives."/>
    <n v="3000"/>
    <n v="3030"/>
    <x v="0"/>
    <s v="US"/>
    <s v="USD"/>
    <n v="1426864032"/>
    <x v="3467"/>
    <b v="0"/>
    <n v="47"/>
    <b v="1"/>
    <s v="theater/plays"/>
    <x v="3467"/>
    <d v="2015-03-20T15:07:12"/>
    <x v="0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3468"/>
    <b v="0"/>
    <n v="17"/>
    <b v="1"/>
    <s v="theater/plays"/>
    <x v="3468"/>
    <d v="2016-09-21T03:00:00"/>
    <x v="2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b v="0"/>
    <n v="63"/>
    <b v="1"/>
    <s v="theater/plays"/>
    <x v="3469"/>
    <d v="2016-04-28T15:24:05"/>
    <x v="2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3470"/>
    <b v="0"/>
    <n v="9"/>
    <b v="1"/>
    <s v="theater/plays"/>
    <x v="3470"/>
    <d v="2016-07-15T21:38:00"/>
    <x v="2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3471"/>
    <b v="0"/>
    <n v="30"/>
    <b v="1"/>
    <s v="theater/plays"/>
    <x v="3471"/>
    <d v="2014-08-31T20:00:00"/>
    <x v="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3472"/>
    <b v="0"/>
    <n v="23"/>
    <b v="1"/>
    <s v="theater/plays"/>
    <x v="3472"/>
    <d v="2014-11-06T05:59:00"/>
    <x v="3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b v="0"/>
    <n v="33"/>
    <b v="1"/>
    <s v="theater/plays"/>
    <x v="3473"/>
    <d v="2015-03-20T20:27:00"/>
    <x v="0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b v="0"/>
    <n v="39"/>
    <b v="1"/>
    <s v="theater/plays"/>
    <x v="3474"/>
    <d v="2016-07-20T12:02:11"/>
    <x v="2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3475"/>
    <b v="0"/>
    <n v="17"/>
    <b v="1"/>
    <s v="theater/plays"/>
    <x v="3475"/>
    <d v="2014-11-03T00:00:00"/>
    <x v="3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b v="0"/>
    <n v="6"/>
    <b v="1"/>
    <s v="theater/plays"/>
    <x v="3476"/>
    <d v="2014-10-27T03:00:00"/>
    <x v="3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3477"/>
    <b v="0"/>
    <n v="39"/>
    <b v="1"/>
    <s v="theater/plays"/>
    <x v="3477"/>
    <d v="2015-05-17T03:00:00"/>
    <x v="0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b v="0"/>
    <n v="57"/>
    <b v="1"/>
    <s v="theater/plays"/>
    <x v="3478"/>
    <d v="2015-03-16T21:00:00"/>
    <x v="0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3479"/>
    <b v="0"/>
    <n v="56"/>
    <b v="1"/>
    <s v="theater/plays"/>
    <x v="3479"/>
    <d v="2014-06-21T20:31:20"/>
    <x v="3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3480"/>
    <b v="0"/>
    <n v="13"/>
    <b v="1"/>
    <s v="theater/plays"/>
    <x v="3480"/>
    <d v="2015-07-10T21:00:00"/>
    <x v="0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b v="0"/>
    <n v="95"/>
    <b v="1"/>
    <s v="theater/plays"/>
    <x v="3481"/>
    <d v="2015-01-02T05:56:28"/>
    <x v="3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3482"/>
    <b v="0"/>
    <n v="80"/>
    <b v="1"/>
    <s v="theater/plays"/>
    <x v="3482"/>
    <d v="2014-07-06T18:31:06"/>
    <x v="3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3483"/>
    <b v="0"/>
    <n v="133"/>
    <b v="1"/>
    <s v="theater/plays"/>
    <x v="3483"/>
    <d v="2014-07-03T16:03:01"/>
    <x v="3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b v="0"/>
    <n v="44"/>
    <b v="1"/>
    <s v="theater/plays"/>
    <x v="3484"/>
    <d v="2016-06-15T18:14:59"/>
    <x v="2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b v="0"/>
    <n v="30"/>
    <b v="1"/>
    <s v="theater/plays"/>
    <x v="3485"/>
    <d v="2016-02-02T16:38:00"/>
    <x v="2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b v="0"/>
    <n v="56"/>
    <b v="1"/>
    <s v="theater/plays"/>
    <x v="3486"/>
    <d v="2015-06-03T06:59:00"/>
    <x v="0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3487"/>
    <b v="0"/>
    <n v="66"/>
    <b v="1"/>
    <s v="theater/plays"/>
    <x v="3487"/>
    <d v="2015-06-24T22:34:12"/>
    <x v="0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3488"/>
    <b v="0"/>
    <n v="29"/>
    <b v="1"/>
    <s v="theater/plays"/>
    <x v="3488"/>
    <d v="2015-04-17T16:00:00"/>
    <x v="0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3489"/>
    <b v="0"/>
    <n v="72"/>
    <b v="1"/>
    <s v="theater/plays"/>
    <x v="3489"/>
    <d v="2014-05-24T21:00:00"/>
    <x v="3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b v="0"/>
    <n v="27"/>
    <b v="1"/>
    <s v="theater/plays"/>
    <x v="3490"/>
    <d v="2016-04-13T19:15:24"/>
    <x v="2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3491"/>
    <b v="0"/>
    <n v="10"/>
    <b v="1"/>
    <s v="theater/plays"/>
    <x v="3491"/>
    <d v="2015-05-18T05:59:44"/>
    <x v="0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3492"/>
    <b v="0"/>
    <n v="35"/>
    <b v="1"/>
    <s v="theater/plays"/>
    <x v="3492"/>
    <d v="2015-10-26T00:13:17"/>
    <x v="0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b v="0"/>
    <n v="29"/>
    <b v="1"/>
    <s v="theater/plays"/>
    <x v="3493"/>
    <d v="2014-08-17T05:11:00"/>
    <x v="3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b v="0"/>
    <n v="13"/>
    <b v="1"/>
    <s v="theater/plays"/>
    <x v="3494"/>
    <d v="2016-11-26T06:00:00"/>
    <x v="2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b v="0"/>
    <n v="72"/>
    <b v="1"/>
    <s v="theater/plays"/>
    <x v="3495"/>
    <d v="2014-11-01T17:18:00"/>
    <x v="3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b v="0"/>
    <n v="78"/>
    <b v="1"/>
    <s v="theater/plays"/>
    <x v="3496"/>
    <d v="2016-09-11T20:19:26"/>
    <x v="2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b v="0"/>
    <n v="49"/>
    <b v="1"/>
    <s v="theater/plays"/>
    <x v="3497"/>
    <d v="2016-06-02T22:00:00"/>
    <x v="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b v="0"/>
    <n v="42"/>
    <b v="1"/>
    <s v="theater/plays"/>
    <x v="3498"/>
    <d v="2016-05-28T21:44:00"/>
    <x v="2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3499"/>
    <b v="0"/>
    <n v="35"/>
    <b v="1"/>
    <s v="theater/plays"/>
    <x v="3499"/>
    <d v="2015-07-01T06:59:00"/>
    <x v="0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b v="0"/>
    <n v="42"/>
    <b v="1"/>
    <s v="theater/plays"/>
    <x v="3500"/>
    <d v="2016-03-07T04:59:00"/>
    <x v="2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3501"/>
    <b v="0"/>
    <n v="42"/>
    <b v="1"/>
    <s v="theater/plays"/>
    <x v="3501"/>
    <d v="2015-09-11T18:19:55"/>
    <x v="0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b v="0"/>
    <n v="31"/>
    <b v="1"/>
    <s v="theater/plays"/>
    <x v="3502"/>
    <d v="2016-03-16T03:59:00"/>
    <x v="2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3503"/>
    <b v="0"/>
    <n v="38"/>
    <b v="1"/>
    <s v="theater/plays"/>
    <x v="3503"/>
    <d v="2016-07-24T11:28:48"/>
    <x v="2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b v="0"/>
    <n v="8"/>
    <b v="1"/>
    <s v="theater/plays"/>
    <x v="3504"/>
    <d v="2015-11-19T18:58:11"/>
    <x v="0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b v="0"/>
    <n v="39"/>
    <b v="1"/>
    <s v="theater/plays"/>
    <x v="3505"/>
    <d v="2014-05-13T04:00:00"/>
    <x v="3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b v="0"/>
    <n v="29"/>
    <b v="1"/>
    <s v="theater/plays"/>
    <x v="3506"/>
    <d v="2014-08-23T17:37:20"/>
    <x v="3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3507"/>
    <b v="0"/>
    <n v="72"/>
    <b v="1"/>
    <s v="theater/plays"/>
    <x v="3507"/>
    <d v="2016-05-31T22:08:57"/>
    <x v="2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3508"/>
    <b v="0"/>
    <n v="15"/>
    <b v="1"/>
    <s v="theater/plays"/>
    <x v="3508"/>
    <d v="2016-05-10T21:00:00"/>
    <x v="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b v="0"/>
    <n v="33"/>
    <b v="1"/>
    <s v="theater/plays"/>
    <x v="3509"/>
    <d v="2014-11-21T04:55:00"/>
    <x v="3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3510"/>
    <b v="0"/>
    <n v="15"/>
    <b v="1"/>
    <s v="theater/plays"/>
    <x v="3510"/>
    <d v="2014-07-02T14:54:06"/>
    <x v="3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3511"/>
    <b v="0"/>
    <n v="19"/>
    <b v="1"/>
    <s v="theater/plays"/>
    <x v="3511"/>
    <d v="2014-11-07T18:30:00"/>
    <x v="3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3512"/>
    <b v="0"/>
    <n v="17"/>
    <b v="1"/>
    <s v="theater/plays"/>
    <x v="3512"/>
    <d v="2015-04-23T11:53:12"/>
    <x v="0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3513"/>
    <b v="0"/>
    <n v="44"/>
    <b v="1"/>
    <s v="theater/plays"/>
    <x v="3513"/>
    <d v="2014-06-04T04:59:00"/>
    <x v="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b v="0"/>
    <n v="10"/>
    <b v="1"/>
    <s v="theater/plays"/>
    <x v="3514"/>
    <d v="2015-02-02T04:59:00"/>
    <x v="0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3515"/>
    <b v="0"/>
    <n v="46"/>
    <b v="1"/>
    <s v="theater/plays"/>
    <x v="3515"/>
    <d v="2015-05-31T18:32:51"/>
    <x v="0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3516"/>
    <b v="0"/>
    <n v="11"/>
    <b v="1"/>
    <s v="theater/plays"/>
    <x v="3516"/>
    <d v="2014-09-08T03:00:00"/>
    <x v="3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3517"/>
    <b v="0"/>
    <n v="13"/>
    <b v="1"/>
    <s v="theater/plays"/>
    <x v="3517"/>
    <d v="2014-07-04T11:00:00"/>
    <x v="3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3518"/>
    <b v="0"/>
    <n v="33"/>
    <b v="1"/>
    <s v="theater/plays"/>
    <x v="3518"/>
    <d v="2014-10-02T14:21:00"/>
    <x v="3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3519"/>
    <b v="0"/>
    <n v="28"/>
    <b v="1"/>
    <s v="theater/plays"/>
    <x v="3519"/>
    <d v="2015-03-04T14:22:30"/>
    <x v="0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3520"/>
    <b v="0"/>
    <n v="21"/>
    <b v="1"/>
    <s v="theater/plays"/>
    <x v="3520"/>
    <d v="2015-09-06T13:47:00"/>
    <x v="0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b v="0"/>
    <n v="13"/>
    <b v="1"/>
    <s v="theater/plays"/>
    <x v="3521"/>
    <d v="2014-09-29T08:40:20"/>
    <x v="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b v="0"/>
    <n v="34"/>
    <b v="1"/>
    <s v="theater/plays"/>
    <x v="3522"/>
    <d v="2015-09-15T10:06:00"/>
    <x v="0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3523"/>
    <b v="0"/>
    <n v="80"/>
    <b v="1"/>
    <s v="theater/plays"/>
    <x v="3523"/>
    <d v="2016-09-25T23:00:00"/>
    <x v="2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b v="0"/>
    <n v="74"/>
    <b v="1"/>
    <s v="theater/plays"/>
    <x v="3524"/>
    <d v="2014-09-13T04:00:00"/>
    <x v="3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b v="0"/>
    <n v="7"/>
    <b v="1"/>
    <s v="theater/plays"/>
    <x v="3525"/>
    <d v="2015-08-09T16:00:00"/>
    <x v="0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b v="0"/>
    <n v="34"/>
    <b v="1"/>
    <s v="theater/plays"/>
    <x v="3526"/>
    <d v="2016-04-28T05:59:00"/>
    <x v="2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b v="0"/>
    <n v="86"/>
    <b v="1"/>
    <s v="theater/plays"/>
    <x v="3527"/>
    <d v="2015-07-11T03:59:00"/>
    <x v="0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3528"/>
    <b v="0"/>
    <n v="37"/>
    <b v="1"/>
    <s v="theater/plays"/>
    <x v="3528"/>
    <d v="2017-01-18T12:01:58"/>
    <x v="2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b v="0"/>
    <n v="18"/>
    <b v="1"/>
    <s v="theater/plays"/>
    <x v="3529"/>
    <d v="2015-07-13T01:00:00"/>
    <x v="0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b v="0"/>
    <n v="22"/>
    <b v="1"/>
    <s v="theater/plays"/>
    <x v="3530"/>
    <d v="2016-04-10T20:00:00"/>
    <x v="2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x v="3531"/>
    <b v="0"/>
    <n v="26"/>
    <b v="1"/>
    <s v="theater/plays"/>
    <x v="3531"/>
    <d v="2016-06-30T15:42:14"/>
    <x v="2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b v="0"/>
    <n v="27"/>
    <b v="1"/>
    <s v="theater/plays"/>
    <x v="3532"/>
    <d v="2014-09-18T03:59:00"/>
    <x v="3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b v="0"/>
    <n v="8"/>
    <b v="1"/>
    <s v="theater/plays"/>
    <x v="3533"/>
    <d v="2015-11-11T19:16:07"/>
    <x v="0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3534"/>
    <b v="0"/>
    <n v="204"/>
    <b v="1"/>
    <s v="theater/plays"/>
    <x v="3534"/>
    <d v="2015-10-01T15:00:23"/>
    <x v="0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3535"/>
    <b v="0"/>
    <n v="46"/>
    <b v="1"/>
    <s v="theater/plays"/>
    <x v="3535"/>
    <d v="2015-10-02T18:00:00"/>
    <x v="0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b v="0"/>
    <n v="17"/>
    <b v="1"/>
    <s v="theater/plays"/>
    <x v="3536"/>
    <d v="2015-12-20T11:59:00"/>
    <x v="0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b v="0"/>
    <n v="28"/>
    <b v="1"/>
    <s v="theater/plays"/>
    <x v="3537"/>
    <d v="2014-11-17T07:59:00"/>
    <x v="3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b v="0"/>
    <n v="83"/>
    <b v="1"/>
    <s v="theater/plays"/>
    <x v="3538"/>
    <d v="2016-08-17T10:05:40"/>
    <x v="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3539"/>
    <b v="0"/>
    <n v="13"/>
    <b v="1"/>
    <s v="theater/plays"/>
    <x v="3539"/>
    <d v="2016-09-08T18:08:42"/>
    <x v="2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3540"/>
    <b v="0"/>
    <n v="8"/>
    <b v="1"/>
    <s v="theater/plays"/>
    <x v="3540"/>
    <d v="2016-06-26T00:04:51"/>
    <x v="2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b v="0"/>
    <n v="32"/>
    <b v="1"/>
    <s v="theater/plays"/>
    <x v="3541"/>
    <d v="2015-08-31T17:31:15"/>
    <x v="0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3542"/>
    <b v="0"/>
    <n v="85"/>
    <b v="1"/>
    <s v="theater/plays"/>
    <x v="3542"/>
    <d v="2014-09-07T14:23:42"/>
    <x v="3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3543"/>
    <b v="0"/>
    <n v="29"/>
    <b v="1"/>
    <s v="theater/plays"/>
    <x v="3543"/>
    <d v="2015-06-25T18:07:39"/>
    <x v="0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3544"/>
    <b v="0"/>
    <n v="24"/>
    <b v="1"/>
    <s v="theater/plays"/>
    <x v="3544"/>
    <d v="2015-03-07T19:57:37"/>
    <x v="0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b v="0"/>
    <n v="8"/>
    <b v="1"/>
    <s v="theater/plays"/>
    <x v="3545"/>
    <d v="2015-04-11T19:22:39"/>
    <x v="0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b v="0"/>
    <n v="19"/>
    <b v="1"/>
    <s v="theater/plays"/>
    <x v="3546"/>
    <d v="2015-04-01T03:59:00"/>
    <x v="0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3547"/>
    <b v="0"/>
    <n v="336"/>
    <b v="1"/>
    <s v="theater/plays"/>
    <x v="3547"/>
    <d v="2016-05-14T03:59:00"/>
    <x v="2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3548"/>
    <b v="0"/>
    <n v="13"/>
    <b v="1"/>
    <s v="theater/plays"/>
    <x v="3548"/>
    <d v="2016-03-05T01:00:00"/>
    <x v="2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3549"/>
    <b v="0"/>
    <n v="42"/>
    <b v="1"/>
    <s v="theater/plays"/>
    <x v="3549"/>
    <d v="2015-09-04T09:27:53"/>
    <x v="0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b v="0"/>
    <n v="64"/>
    <b v="1"/>
    <s v="theater/plays"/>
    <x v="3550"/>
    <d v="2016-05-02T21:26:38"/>
    <x v="2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b v="0"/>
    <n v="25"/>
    <b v="1"/>
    <s v="theater/plays"/>
    <x v="3551"/>
    <d v="2014-05-22T22:07:00"/>
    <x v="3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b v="0"/>
    <n v="20"/>
    <b v="1"/>
    <s v="theater/plays"/>
    <x v="3552"/>
    <d v="2014-06-28T14:05:24"/>
    <x v="3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b v="0"/>
    <n v="104"/>
    <b v="1"/>
    <s v="theater/plays"/>
    <x v="3553"/>
    <d v="2015-08-12T00:00:00"/>
    <x v="0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3554"/>
    <b v="0"/>
    <n v="53"/>
    <b v="1"/>
    <s v="theater/plays"/>
    <x v="3554"/>
    <d v="2015-02-11T17:00:00"/>
    <x v="0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b v="0"/>
    <n v="14"/>
    <b v="1"/>
    <s v="theater/plays"/>
    <x v="3555"/>
    <d v="2016-11-17T11:36:34"/>
    <x v="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b v="0"/>
    <n v="20"/>
    <b v="1"/>
    <s v="theater/plays"/>
    <x v="3556"/>
    <d v="2014-08-17T15:35:24"/>
    <x v="3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b v="0"/>
    <n v="558"/>
    <b v="1"/>
    <s v="theater/plays"/>
    <x v="3557"/>
    <d v="2014-05-05T06:38:31"/>
    <x v="3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3558"/>
    <b v="0"/>
    <n v="22"/>
    <b v="1"/>
    <s v="theater/plays"/>
    <x v="3558"/>
    <d v="2015-06-26T21:00:00"/>
    <x v="0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b v="0"/>
    <n v="24"/>
    <b v="1"/>
    <s v="theater/plays"/>
    <x v="3559"/>
    <d v="2015-07-31T08:58:00"/>
    <x v="0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b v="0"/>
    <n v="74"/>
    <b v="1"/>
    <s v="theater/plays"/>
    <x v="3560"/>
    <d v="2015-05-27T02:45:00"/>
    <x v="0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b v="0"/>
    <n v="54"/>
    <b v="1"/>
    <s v="theater/plays"/>
    <x v="3561"/>
    <d v="2015-08-05T18:36:00"/>
    <x v="0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b v="0"/>
    <n v="31"/>
    <b v="1"/>
    <s v="theater/plays"/>
    <x v="3562"/>
    <d v="2016-03-13T22:00:00"/>
    <x v="2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b v="0"/>
    <n v="25"/>
    <b v="1"/>
    <s v="theater/plays"/>
    <x v="3563"/>
    <d v="2016-08-01T19:00:00"/>
    <x v="2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3564"/>
    <b v="0"/>
    <n v="17"/>
    <b v="1"/>
    <s v="theater/plays"/>
    <x v="3564"/>
    <d v="2015-10-05T16:00:00"/>
    <x v="0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b v="0"/>
    <n v="12"/>
    <b v="1"/>
    <s v="theater/plays"/>
    <x v="3565"/>
    <d v="2014-12-31T17:50:08"/>
    <x v="3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b v="0"/>
    <n v="38"/>
    <b v="1"/>
    <s v="theater/plays"/>
    <x v="3566"/>
    <d v="2015-01-23T12:11:23"/>
    <x v="3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3567"/>
    <b v="0"/>
    <n v="41"/>
    <b v="1"/>
    <s v="theater/plays"/>
    <x v="3567"/>
    <d v="2015-06-10T19:27:24"/>
    <x v="0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b v="0"/>
    <n v="19"/>
    <b v="1"/>
    <s v="theater/plays"/>
    <x v="3568"/>
    <d v="2014-09-17T17:46:34"/>
    <x v="3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3569"/>
    <b v="0"/>
    <n v="41"/>
    <b v="1"/>
    <s v="theater/plays"/>
    <x v="3569"/>
    <d v="2015-01-08T16:31:36"/>
    <x v="3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3570"/>
    <b v="0"/>
    <n v="26"/>
    <b v="1"/>
    <s v="theater/plays"/>
    <x v="3570"/>
    <d v="2014-12-31T07:00:00"/>
    <x v="3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3571"/>
    <b v="0"/>
    <n v="25"/>
    <b v="1"/>
    <s v="theater/plays"/>
    <x v="3571"/>
    <d v="2014-10-30T20:36:53"/>
    <x v="3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x v="3572"/>
    <b v="0"/>
    <n v="9"/>
    <b v="1"/>
    <s v="theater/plays"/>
    <x v="3572"/>
    <d v="2015-06-21T13:41:22"/>
    <x v="0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3573"/>
    <b v="0"/>
    <n v="78"/>
    <b v="1"/>
    <s v="theater/plays"/>
    <x v="3573"/>
    <d v="2014-11-08T10:00:46"/>
    <x v="3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b v="0"/>
    <n v="45"/>
    <b v="1"/>
    <s v="theater/plays"/>
    <x v="3574"/>
    <d v="2014-11-13T23:37:28"/>
    <x v="3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b v="0"/>
    <n v="102"/>
    <b v="1"/>
    <s v="theater/plays"/>
    <x v="3575"/>
    <d v="2016-08-11T03:59:00"/>
    <x v="2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576"/>
    <b v="0"/>
    <n v="5"/>
    <b v="1"/>
    <s v="theater/plays"/>
    <x v="3576"/>
    <d v="2016-12-05T14:10:54"/>
    <x v="2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3577"/>
    <b v="0"/>
    <n v="27"/>
    <b v="1"/>
    <s v="theater/plays"/>
    <x v="3577"/>
    <d v="2015-04-26T06:28:00"/>
    <x v="0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3578"/>
    <b v="0"/>
    <n v="37"/>
    <b v="1"/>
    <s v="theater/plays"/>
    <x v="3578"/>
    <d v="2016-04-30T17:36:17"/>
    <x v="2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b v="0"/>
    <n v="14"/>
    <b v="1"/>
    <s v="theater/plays"/>
    <x v="3579"/>
    <d v="2016-03-31T17:17:36"/>
    <x v="2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3580"/>
    <b v="0"/>
    <n v="27"/>
    <b v="1"/>
    <s v="theater/plays"/>
    <x v="3580"/>
    <d v="2015-03-01T04:59:00"/>
    <x v="0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3581"/>
    <b v="0"/>
    <n v="45"/>
    <b v="1"/>
    <s v="theater/plays"/>
    <x v="3581"/>
    <d v="2014-07-30T11:18:30"/>
    <x v="3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3582"/>
    <b v="0"/>
    <n v="49"/>
    <b v="1"/>
    <s v="theater/plays"/>
    <x v="3582"/>
    <d v="2016-04-05T02:18:02"/>
    <x v="2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3583"/>
    <b v="0"/>
    <n v="24"/>
    <b v="1"/>
    <s v="theater/plays"/>
    <x v="3583"/>
    <d v="2016-04-18T09:13:25"/>
    <x v="2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b v="0"/>
    <n v="112"/>
    <b v="1"/>
    <s v="theater/plays"/>
    <x v="3584"/>
    <d v="2015-07-13T07:35:44"/>
    <x v="0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3585"/>
    <b v="0"/>
    <n v="23"/>
    <b v="1"/>
    <s v="theater/plays"/>
    <x v="3585"/>
    <d v="2014-12-21T17:11:30"/>
    <x v="3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x v="3586"/>
    <b v="0"/>
    <n v="54"/>
    <b v="1"/>
    <s v="theater/plays"/>
    <x v="3586"/>
    <d v="2016-09-23T16:44:30"/>
    <x v="2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3587"/>
    <b v="0"/>
    <n v="28"/>
    <b v="1"/>
    <s v="theater/plays"/>
    <x v="3587"/>
    <d v="2016-06-27T19:00:00"/>
    <x v="2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3588"/>
    <b v="0"/>
    <n v="11"/>
    <b v="1"/>
    <s v="theater/plays"/>
    <x v="3588"/>
    <d v="2015-04-29T23:00:00"/>
    <x v="0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b v="0"/>
    <n v="62"/>
    <b v="1"/>
    <s v="theater/plays"/>
    <x v="3589"/>
    <d v="2015-05-26T15:32:27"/>
    <x v="0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b v="0"/>
    <n v="73"/>
    <b v="1"/>
    <s v="theater/plays"/>
    <x v="3590"/>
    <d v="2014-10-20T08:00:34"/>
    <x v="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3591"/>
    <b v="0"/>
    <n v="18"/>
    <b v="1"/>
    <s v="theater/plays"/>
    <x v="3591"/>
    <d v="2015-01-24T04:59:00"/>
    <x v="3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3592"/>
    <b v="0"/>
    <n v="35"/>
    <b v="1"/>
    <s v="theater/plays"/>
    <x v="3592"/>
    <d v="2015-02-11T04:59:00"/>
    <x v="3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b v="0"/>
    <n v="43"/>
    <b v="1"/>
    <s v="theater/plays"/>
    <x v="3593"/>
    <d v="2015-01-05T20:26:00"/>
    <x v="3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b v="0"/>
    <n v="36"/>
    <b v="1"/>
    <s v="theater/plays"/>
    <x v="3594"/>
    <d v="2016-09-04T01:36:22"/>
    <x v="2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x v="3595"/>
    <b v="0"/>
    <n v="62"/>
    <b v="1"/>
    <s v="theater/plays"/>
    <x v="3595"/>
    <d v="2015-03-13T06:59:00"/>
    <x v="0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3596"/>
    <b v="0"/>
    <n v="15"/>
    <b v="1"/>
    <s v="theater/plays"/>
    <x v="3596"/>
    <d v="2014-08-26T17:09:42"/>
    <x v="3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3597"/>
    <b v="0"/>
    <n v="33"/>
    <b v="1"/>
    <s v="theater/plays"/>
    <x v="3597"/>
    <d v="2016-03-03T05:59:00"/>
    <x v="2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3598"/>
    <b v="0"/>
    <n v="27"/>
    <b v="1"/>
    <s v="theater/plays"/>
    <x v="3598"/>
    <d v="2014-09-03T04:59:00"/>
    <x v="3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3599"/>
    <b v="0"/>
    <n v="17"/>
    <b v="1"/>
    <s v="theater/plays"/>
    <x v="3599"/>
    <d v="2015-08-30T00:00:00"/>
    <x v="0"/>
    <x v="1"/>
    <s v="plays"/>
  </r>
  <r>
    <n v="3600"/>
    <s v="Pariah"/>
    <s v="The First Play From The Man Who Brought You The Black James Bond!"/>
    <n v="10"/>
    <n v="13"/>
    <x v="0"/>
    <s v="US"/>
    <s v="USD"/>
    <n v="1476390164"/>
    <x v="3600"/>
    <b v="0"/>
    <n v="4"/>
    <b v="1"/>
    <s v="theater/plays"/>
    <x v="3600"/>
    <d v="2016-10-13T20:22:44"/>
    <x v="2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3601"/>
    <b v="0"/>
    <n v="53"/>
    <b v="1"/>
    <s v="theater/plays"/>
    <x v="3601"/>
    <d v="2015-01-16T23:58:02"/>
    <x v="3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b v="0"/>
    <n v="49"/>
    <b v="1"/>
    <s v="theater/plays"/>
    <x v="3602"/>
    <d v="2016-05-17T21:27:59"/>
    <x v="2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b v="0"/>
    <n v="57"/>
    <b v="1"/>
    <s v="theater/plays"/>
    <x v="3603"/>
    <d v="2015-11-05T21:44:40"/>
    <x v="0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b v="0"/>
    <n v="69"/>
    <b v="1"/>
    <s v="theater/plays"/>
    <x v="3604"/>
    <d v="2016-04-29T06:59:00"/>
    <x v="2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b v="0"/>
    <n v="15"/>
    <b v="1"/>
    <s v="theater/plays"/>
    <x v="3605"/>
    <d v="2016-02-13T19:02:06"/>
    <x v="2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3606"/>
    <b v="0"/>
    <n v="64"/>
    <b v="1"/>
    <s v="theater/plays"/>
    <x v="3606"/>
    <d v="2016-08-14T14:30:57"/>
    <x v="2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3607"/>
    <b v="0"/>
    <n v="20"/>
    <b v="1"/>
    <s v="theater/plays"/>
    <x v="3607"/>
    <d v="2015-12-15T00:00:00"/>
    <x v="0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3608"/>
    <b v="0"/>
    <n v="27"/>
    <b v="1"/>
    <s v="theater/plays"/>
    <x v="3608"/>
    <d v="2016-06-17T14:00:00"/>
    <x v="2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b v="0"/>
    <n v="21"/>
    <b v="1"/>
    <s v="theater/plays"/>
    <x v="3609"/>
    <d v="2016-03-30T22:48:05"/>
    <x v="2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3610"/>
    <b v="0"/>
    <n v="31"/>
    <b v="1"/>
    <s v="theater/plays"/>
    <x v="3610"/>
    <d v="2015-08-17T10:22:16"/>
    <x v="0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b v="0"/>
    <n v="51"/>
    <b v="1"/>
    <s v="theater/plays"/>
    <x v="3611"/>
    <d v="2015-04-08T08:53:21"/>
    <x v="0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3612"/>
    <b v="0"/>
    <n v="57"/>
    <b v="1"/>
    <s v="theater/plays"/>
    <x v="3612"/>
    <d v="2014-06-09T17:26:51"/>
    <x v="3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3613"/>
    <b v="0"/>
    <n v="20"/>
    <b v="1"/>
    <s v="theater/plays"/>
    <x v="3613"/>
    <d v="2014-06-28T14:09:34"/>
    <x v="3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3614"/>
    <b v="0"/>
    <n v="71"/>
    <b v="1"/>
    <s v="theater/plays"/>
    <x v="3614"/>
    <d v="2015-06-19T01:00:16"/>
    <x v="0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b v="0"/>
    <n v="72"/>
    <b v="1"/>
    <s v="theater/plays"/>
    <x v="3615"/>
    <d v="2015-12-10T14:14:56"/>
    <x v="0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3616"/>
    <b v="0"/>
    <n v="45"/>
    <b v="1"/>
    <s v="theater/plays"/>
    <x v="3616"/>
    <d v="2015-03-19T21:47:44"/>
    <x v="0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b v="0"/>
    <n v="51"/>
    <b v="1"/>
    <s v="theater/plays"/>
    <x v="3617"/>
    <d v="2017-02-28T00:00:00"/>
    <x v="1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b v="0"/>
    <n v="56"/>
    <b v="1"/>
    <s v="theater/plays"/>
    <x v="3618"/>
    <d v="2015-06-03T15:04:10"/>
    <x v="0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3619"/>
    <b v="0"/>
    <n v="17"/>
    <b v="1"/>
    <s v="theater/plays"/>
    <x v="3619"/>
    <d v="2016-11-19T22:00:00"/>
    <x v="2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b v="0"/>
    <n v="197"/>
    <b v="1"/>
    <s v="theater/plays"/>
    <x v="3620"/>
    <d v="2015-03-05T04:00:00"/>
    <x v="0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3621"/>
    <b v="0"/>
    <n v="70"/>
    <b v="1"/>
    <s v="theater/plays"/>
    <x v="3621"/>
    <d v="2016-09-30T21:00:00"/>
    <x v="2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3622"/>
    <b v="0"/>
    <n v="21"/>
    <b v="1"/>
    <s v="theater/plays"/>
    <x v="3622"/>
    <d v="2014-09-28T03:23:00"/>
    <x v="3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3623"/>
    <b v="0"/>
    <n v="34"/>
    <b v="1"/>
    <s v="theater/plays"/>
    <x v="3623"/>
    <d v="2014-07-26T07:00:00"/>
    <x v="3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b v="0"/>
    <n v="39"/>
    <b v="1"/>
    <s v="theater/plays"/>
    <x v="3624"/>
    <d v="2016-08-23T18:34:50"/>
    <x v="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b v="0"/>
    <n v="78"/>
    <b v="1"/>
    <s v="theater/plays"/>
    <x v="3625"/>
    <d v="2015-07-02T15:39:37"/>
    <x v="0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b v="0"/>
    <n v="48"/>
    <b v="1"/>
    <s v="theater/plays"/>
    <x v="3626"/>
    <d v="2014-08-16T16:00:57"/>
    <x v="3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b v="0"/>
    <n v="29"/>
    <b v="1"/>
    <s v="theater/plays"/>
    <x v="3627"/>
    <d v="2016-05-21T03:59:00"/>
    <x v="2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b v="0"/>
    <n v="0"/>
    <b v="0"/>
    <s v="theater/musical"/>
    <x v="3628"/>
    <d v="2015-12-13T20:59:56"/>
    <x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b v="0"/>
    <n v="2"/>
    <b v="0"/>
    <s v="theater/musical"/>
    <x v="3629"/>
    <d v="2016-05-05T17:00:00"/>
    <x v="2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30"/>
    <b v="0"/>
    <n v="1"/>
    <b v="0"/>
    <s v="theater/musical"/>
    <x v="3630"/>
    <d v="2014-11-29T21:19:50"/>
    <x v="3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b v="0"/>
    <n v="59"/>
    <b v="0"/>
    <s v="theater/musical"/>
    <x v="3631"/>
    <d v="2014-09-23T03:59:00"/>
    <x v="3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632"/>
    <b v="0"/>
    <n v="1"/>
    <b v="0"/>
    <s v="theater/musical"/>
    <x v="3632"/>
    <d v="2014-11-23T22:29:09"/>
    <x v="3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3633"/>
    <b v="0"/>
    <n v="31"/>
    <b v="0"/>
    <s v="theater/musical"/>
    <x v="3633"/>
    <d v="2016-11-19T01:00:00"/>
    <x v="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b v="0"/>
    <n v="18"/>
    <b v="0"/>
    <s v="theater/musical"/>
    <x v="3634"/>
    <d v="2017-01-14T03:59:00"/>
    <x v="2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x v="3635"/>
    <b v="0"/>
    <n v="10"/>
    <b v="0"/>
    <s v="theater/musical"/>
    <x v="3635"/>
    <d v="2016-04-20T21:11:16"/>
    <x v="2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3636"/>
    <b v="0"/>
    <n v="0"/>
    <b v="0"/>
    <s v="theater/musical"/>
    <x v="3636"/>
    <d v="2015-09-14T16:40:29"/>
    <x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3637"/>
    <b v="0"/>
    <n v="14"/>
    <b v="0"/>
    <s v="theater/musical"/>
    <x v="3637"/>
    <d v="2015-01-01T16:48:55"/>
    <x v="3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3638"/>
    <b v="0"/>
    <n v="2"/>
    <b v="0"/>
    <s v="theater/musical"/>
    <x v="3638"/>
    <d v="2015-04-19T15:08:52"/>
    <x v="0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39"/>
    <b v="0"/>
    <n v="1"/>
    <b v="0"/>
    <s v="theater/musical"/>
    <x v="3639"/>
    <d v="2016-10-07T15:11:00"/>
    <x v="2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b v="0"/>
    <n v="3"/>
    <b v="0"/>
    <s v="theater/musical"/>
    <x v="3640"/>
    <d v="2015-05-10T18:45:30"/>
    <x v="0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b v="0"/>
    <n v="0"/>
    <b v="0"/>
    <s v="theater/musical"/>
    <x v="3641"/>
    <d v="2014-10-05T05:00:00"/>
    <x v="3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b v="0"/>
    <n v="2"/>
    <b v="0"/>
    <s v="theater/musical"/>
    <x v="3642"/>
    <d v="2015-11-30T17:00:00"/>
    <x v="0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3643"/>
    <b v="0"/>
    <n v="0"/>
    <b v="0"/>
    <s v="theater/musical"/>
    <x v="3643"/>
    <d v="2015-11-17T04:27:19"/>
    <x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3644"/>
    <b v="0"/>
    <n v="12"/>
    <b v="0"/>
    <s v="theater/musical"/>
    <x v="3644"/>
    <d v="2016-03-08T04:59:00"/>
    <x v="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45"/>
    <b v="0"/>
    <n v="1"/>
    <b v="0"/>
    <s v="theater/musical"/>
    <x v="3645"/>
    <d v="2016-11-22T00:17:18"/>
    <x v="2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3646"/>
    <b v="0"/>
    <n v="8"/>
    <b v="0"/>
    <s v="theater/musical"/>
    <x v="3646"/>
    <d v="2015-06-16T23:30:00"/>
    <x v="0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647"/>
    <b v="0"/>
    <n v="2"/>
    <b v="0"/>
    <s v="theater/musical"/>
    <x v="3647"/>
    <d v="2016-09-30T17:58:47"/>
    <x v="2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3648"/>
    <b v="0"/>
    <n v="73"/>
    <b v="1"/>
    <s v="theater/plays"/>
    <x v="3648"/>
    <d v="2014-10-05T07:00:45"/>
    <x v="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3649"/>
    <b v="0"/>
    <n v="8"/>
    <b v="1"/>
    <s v="theater/plays"/>
    <x v="3649"/>
    <d v="2014-06-16T17:06:34"/>
    <x v="3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3650"/>
    <b v="0"/>
    <n v="17"/>
    <b v="1"/>
    <s v="theater/plays"/>
    <x v="3650"/>
    <d v="2016-02-02T11:29:44"/>
    <x v="2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3651"/>
    <b v="0"/>
    <n v="9"/>
    <b v="1"/>
    <s v="theater/plays"/>
    <x v="3651"/>
    <d v="2014-08-10T15:59:00"/>
    <x v="3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3652"/>
    <b v="0"/>
    <n v="17"/>
    <b v="1"/>
    <s v="theater/plays"/>
    <x v="3652"/>
    <d v="2016-08-25T03:59:00"/>
    <x v="2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b v="0"/>
    <n v="33"/>
    <b v="1"/>
    <s v="theater/plays"/>
    <x v="3653"/>
    <d v="2015-08-05T08:43:27"/>
    <x v="0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b v="0"/>
    <n v="38"/>
    <b v="1"/>
    <s v="theater/plays"/>
    <x v="3654"/>
    <d v="2016-04-03T17:00:00"/>
    <x v="2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b v="0"/>
    <n v="79"/>
    <b v="1"/>
    <s v="theater/plays"/>
    <x v="3655"/>
    <d v="2015-07-18T06:59:00"/>
    <x v="0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3656"/>
    <b v="0"/>
    <n v="46"/>
    <b v="1"/>
    <s v="theater/plays"/>
    <x v="3656"/>
    <d v="2017-02-01T22:59:00"/>
    <x v="1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b v="0"/>
    <n v="20"/>
    <b v="1"/>
    <s v="theater/plays"/>
    <x v="3657"/>
    <d v="2016-06-01T21:42:00"/>
    <x v="2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x v="3658"/>
    <b v="0"/>
    <n v="20"/>
    <b v="1"/>
    <s v="theater/plays"/>
    <x v="3658"/>
    <d v="2014-07-02T03:59:00"/>
    <x v="3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3659"/>
    <b v="0"/>
    <n v="13"/>
    <b v="1"/>
    <s v="theater/plays"/>
    <x v="3659"/>
    <d v="2015-03-19T14:39:00"/>
    <x v="0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b v="0"/>
    <n v="22"/>
    <b v="1"/>
    <s v="theater/plays"/>
    <x v="3660"/>
    <d v="2014-12-23T21:08:45"/>
    <x v="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b v="0"/>
    <n v="36"/>
    <b v="1"/>
    <s v="theater/plays"/>
    <x v="3661"/>
    <d v="2016-04-10T04:00:00"/>
    <x v="2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b v="0"/>
    <n v="40"/>
    <b v="1"/>
    <s v="theater/plays"/>
    <x v="3662"/>
    <d v="2015-03-31T04:16:54"/>
    <x v="0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3663"/>
    <b v="0"/>
    <n v="9"/>
    <b v="1"/>
    <s v="theater/plays"/>
    <x v="3663"/>
    <d v="2016-12-21T11:50:30"/>
    <x v="2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3664"/>
    <b v="0"/>
    <n v="19"/>
    <b v="1"/>
    <s v="theater/plays"/>
    <x v="3664"/>
    <d v="2016-06-16T05:58:09"/>
    <x v="2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b v="0"/>
    <n v="14"/>
    <b v="1"/>
    <s v="theater/plays"/>
    <x v="3665"/>
    <d v="2015-10-28T19:54:00"/>
    <x v="0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x v="3666"/>
    <b v="0"/>
    <n v="38"/>
    <b v="1"/>
    <s v="theater/plays"/>
    <x v="3666"/>
    <d v="2014-07-24T07:00:00"/>
    <x v="3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b v="0"/>
    <n v="58"/>
    <b v="1"/>
    <s v="theater/plays"/>
    <x v="3667"/>
    <d v="2015-07-18T23:16:59"/>
    <x v="0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b v="0"/>
    <n v="28"/>
    <b v="1"/>
    <s v="theater/plays"/>
    <x v="3668"/>
    <d v="2015-07-23T18:33:00"/>
    <x v="0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b v="0"/>
    <n v="17"/>
    <b v="1"/>
    <s v="theater/plays"/>
    <x v="3669"/>
    <d v="2015-06-11T16:12:17"/>
    <x v="0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3670"/>
    <b v="0"/>
    <n v="12"/>
    <b v="1"/>
    <s v="theater/plays"/>
    <x v="3670"/>
    <d v="2015-05-31T23:00:00"/>
    <x v="0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b v="0"/>
    <n v="40"/>
    <b v="1"/>
    <s v="theater/plays"/>
    <x v="3671"/>
    <d v="2014-07-21T03:59:00"/>
    <x v="3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b v="0"/>
    <n v="57"/>
    <b v="1"/>
    <s v="theater/plays"/>
    <x v="3672"/>
    <d v="2014-09-26T22:43:04"/>
    <x v="3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3673"/>
    <b v="0"/>
    <n v="114"/>
    <b v="1"/>
    <s v="theater/plays"/>
    <x v="3673"/>
    <d v="2014-11-05T12:52:00"/>
    <x v="3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b v="0"/>
    <n v="31"/>
    <b v="1"/>
    <s v="theater/plays"/>
    <x v="3674"/>
    <d v="2016-09-03T20:57:09"/>
    <x v="2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675"/>
    <b v="0"/>
    <n v="3"/>
    <b v="1"/>
    <s v="theater/plays"/>
    <x v="3675"/>
    <d v="2016-05-15T23:00:00"/>
    <x v="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3676"/>
    <b v="0"/>
    <n v="16"/>
    <b v="1"/>
    <s v="theater/plays"/>
    <x v="3676"/>
    <d v="2014-09-12T19:34:44"/>
    <x v="3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3677"/>
    <b v="0"/>
    <n v="199"/>
    <b v="1"/>
    <s v="theater/plays"/>
    <x v="3677"/>
    <d v="2014-07-03T03:59:00"/>
    <x v="3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3678"/>
    <b v="0"/>
    <n v="31"/>
    <b v="1"/>
    <s v="theater/plays"/>
    <x v="3678"/>
    <d v="2015-05-31T12:44:58"/>
    <x v="0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b v="0"/>
    <n v="30"/>
    <b v="1"/>
    <s v="theater/plays"/>
    <x v="3679"/>
    <d v="2014-07-01T04:59:00"/>
    <x v="3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3680"/>
    <b v="0"/>
    <n v="34"/>
    <b v="1"/>
    <s v="theater/plays"/>
    <x v="3680"/>
    <d v="2016-10-05T10:53:54"/>
    <x v="2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b v="0"/>
    <n v="18"/>
    <b v="1"/>
    <s v="theater/plays"/>
    <x v="3681"/>
    <d v="2016-01-15T15:38:10"/>
    <x v="2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3682"/>
    <b v="0"/>
    <n v="67"/>
    <b v="1"/>
    <s v="theater/plays"/>
    <x v="3682"/>
    <d v="2014-06-16T06:59:00"/>
    <x v="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3683"/>
    <b v="0"/>
    <n v="66"/>
    <b v="1"/>
    <s v="theater/plays"/>
    <x v="3683"/>
    <d v="2016-10-20T02:48:16"/>
    <x v="2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b v="0"/>
    <n v="23"/>
    <b v="1"/>
    <s v="theater/plays"/>
    <x v="3684"/>
    <d v="2015-09-02T04:19:46"/>
    <x v="0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3685"/>
    <b v="0"/>
    <n v="126"/>
    <b v="1"/>
    <s v="theater/plays"/>
    <x v="3685"/>
    <d v="2014-05-19T21:00:00"/>
    <x v="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3686"/>
    <b v="0"/>
    <n v="6"/>
    <b v="1"/>
    <s v="theater/plays"/>
    <x v="3686"/>
    <d v="2015-08-29T03:59:00"/>
    <x v="0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b v="0"/>
    <n v="25"/>
    <b v="1"/>
    <s v="theater/plays"/>
    <x v="3687"/>
    <d v="2014-06-27T05:14:15"/>
    <x v="3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3688"/>
    <b v="0"/>
    <n v="39"/>
    <b v="1"/>
    <s v="theater/plays"/>
    <x v="3688"/>
    <d v="2014-08-08T18:53:24"/>
    <x v="3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b v="0"/>
    <n v="62"/>
    <b v="1"/>
    <s v="theater/plays"/>
    <x v="3689"/>
    <d v="2015-06-21T22:25:00"/>
    <x v="0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3690"/>
    <b v="0"/>
    <n v="31"/>
    <b v="1"/>
    <s v="theater/plays"/>
    <x v="3690"/>
    <d v="2014-11-27T15:21:23"/>
    <x v="3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3691"/>
    <b v="0"/>
    <n v="274"/>
    <b v="1"/>
    <s v="theater/plays"/>
    <x v="3691"/>
    <d v="2015-03-02T04:59:00"/>
    <x v="0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x v="3692"/>
    <b v="0"/>
    <n v="17"/>
    <b v="1"/>
    <s v="theater/plays"/>
    <x v="3692"/>
    <d v="2014-09-19T00:00:00"/>
    <x v="3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b v="0"/>
    <n v="14"/>
    <b v="1"/>
    <s v="theater/plays"/>
    <x v="3693"/>
    <d v="2015-11-30T22:30:00"/>
    <x v="0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b v="0"/>
    <n v="60"/>
    <b v="1"/>
    <s v="theater/plays"/>
    <x v="3694"/>
    <d v="2016-06-06T02:00:00"/>
    <x v="2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b v="0"/>
    <n v="33"/>
    <b v="1"/>
    <s v="theater/plays"/>
    <x v="3695"/>
    <d v="2015-01-11T20:53:30"/>
    <x v="3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3696"/>
    <b v="0"/>
    <n v="78"/>
    <b v="1"/>
    <s v="theater/plays"/>
    <x v="3696"/>
    <d v="2015-02-13T14:48:36"/>
    <x v="3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3697"/>
    <b v="0"/>
    <n v="30"/>
    <b v="1"/>
    <s v="theater/plays"/>
    <x v="3697"/>
    <d v="2016-05-10T11:10:48"/>
    <x v="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3698"/>
    <b v="0"/>
    <n v="136"/>
    <b v="1"/>
    <s v="theater/plays"/>
    <x v="3698"/>
    <d v="2016-03-02T19:21:27"/>
    <x v="2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b v="0"/>
    <n v="40"/>
    <b v="1"/>
    <s v="theater/plays"/>
    <x v="3699"/>
    <d v="2014-10-15T14:26:56"/>
    <x v="3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x v="3700"/>
    <b v="0"/>
    <n v="18"/>
    <b v="1"/>
    <s v="theater/plays"/>
    <x v="3700"/>
    <d v="2014-09-30T16:00:00"/>
    <x v="3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b v="0"/>
    <n v="39"/>
    <b v="1"/>
    <s v="theater/plays"/>
    <x v="3701"/>
    <d v="2015-06-04T12:59:53"/>
    <x v="0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b v="0"/>
    <n v="21"/>
    <b v="1"/>
    <s v="theater/plays"/>
    <x v="3702"/>
    <d v="2016-07-10T22:59:00"/>
    <x v="2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b v="0"/>
    <n v="30"/>
    <b v="1"/>
    <s v="theater/plays"/>
    <x v="3703"/>
    <d v="2016-08-13T06:59:00"/>
    <x v="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3704"/>
    <b v="0"/>
    <n v="27"/>
    <b v="1"/>
    <s v="theater/plays"/>
    <x v="3704"/>
    <d v="2016-05-31T16:33:14"/>
    <x v="2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3705"/>
    <b v="0"/>
    <n v="35"/>
    <b v="1"/>
    <s v="theater/plays"/>
    <x v="3705"/>
    <d v="2014-06-23T18:00:00"/>
    <x v="3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3706"/>
    <b v="0"/>
    <n v="13"/>
    <b v="1"/>
    <s v="theater/plays"/>
    <x v="3706"/>
    <d v="2014-09-12T21:55:49"/>
    <x v="3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3707"/>
    <b v="0"/>
    <n v="23"/>
    <b v="1"/>
    <s v="theater/plays"/>
    <x v="3707"/>
    <d v="2016-07-22T05:26:00"/>
    <x v="2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3708"/>
    <b v="0"/>
    <n v="39"/>
    <b v="1"/>
    <s v="theater/plays"/>
    <x v="3708"/>
    <d v="2014-07-04T03:24:46"/>
    <x v="3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3709"/>
    <b v="0"/>
    <n v="35"/>
    <b v="1"/>
    <s v="theater/plays"/>
    <x v="3709"/>
    <d v="2014-06-25T16:59:06"/>
    <x v="3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3710"/>
    <b v="0"/>
    <n v="27"/>
    <b v="1"/>
    <s v="theater/plays"/>
    <x v="3710"/>
    <d v="2015-04-03T13:49:48"/>
    <x v="0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3711"/>
    <b v="0"/>
    <n v="21"/>
    <b v="1"/>
    <s v="theater/plays"/>
    <x v="3711"/>
    <d v="2014-06-15T16:00:00"/>
    <x v="3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3712"/>
    <b v="0"/>
    <n v="104"/>
    <b v="1"/>
    <s v="theater/plays"/>
    <x v="3712"/>
    <d v="2015-05-31T06:59:00"/>
    <x v="0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3713"/>
    <b v="0"/>
    <n v="19"/>
    <b v="1"/>
    <s v="theater/plays"/>
    <x v="3713"/>
    <d v="2016-06-04T17:42:46"/>
    <x v="2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b v="0"/>
    <n v="97"/>
    <b v="1"/>
    <s v="theater/plays"/>
    <x v="3714"/>
    <d v="2015-05-26T03:59:00"/>
    <x v="0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3715"/>
    <b v="0"/>
    <n v="27"/>
    <b v="1"/>
    <s v="theater/plays"/>
    <x v="3715"/>
    <d v="2015-03-31T12:52:00"/>
    <x v="0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3716"/>
    <b v="0"/>
    <n v="24"/>
    <b v="1"/>
    <s v="theater/plays"/>
    <x v="3716"/>
    <d v="2016-01-21T21:18:29"/>
    <x v="0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3717"/>
    <b v="0"/>
    <n v="13"/>
    <b v="1"/>
    <s v="theater/plays"/>
    <x v="3717"/>
    <d v="2015-05-09T20:47:29"/>
    <x v="0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3718"/>
    <b v="0"/>
    <n v="46"/>
    <b v="1"/>
    <s v="theater/plays"/>
    <x v="3718"/>
    <d v="2015-02-27T17:11:15"/>
    <x v="0"/>
    <x v="1"/>
    <s v="plays"/>
  </r>
  <r>
    <n v="3719"/>
    <s v="Corium"/>
    <s v="A new piece of physical theatre about love, regret and longing."/>
    <n v="200"/>
    <n v="420"/>
    <x v="0"/>
    <s v="GB"/>
    <s v="GBP"/>
    <n v="1434994266"/>
    <x v="3719"/>
    <b v="0"/>
    <n v="4"/>
    <b v="1"/>
    <s v="theater/plays"/>
    <x v="3719"/>
    <d v="2015-06-22T17:31:06"/>
    <x v="0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x v="3720"/>
    <b v="0"/>
    <n v="40"/>
    <b v="1"/>
    <s v="theater/plays"/>
    <x v="3720"/>
    <d v="2015-07-02T23:50:06"/>
    <x v="0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b v="0"/>
    <n v="44"/>
    <b v="1"/>
    <s v="theater/plays"/>
    <x v="3721"/>
    <d v="2014-11-05T23:28:04"/>
    <x v="3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b v="0"/>
    <n v="35"/>
    <b v="1"/>
    <s v="theater/plays"/>
    <x v="3722"/>
    <d v="2016-02-11T22:59:00"/>
    <x v="2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x v="3723"/>
    <b v="0"/>
    <n v="63"/>
    <b v="1"/>
    <s v="theater/plays"/>
    <x v="3723"/>
    <d v="2014-11-30T19:04:22"/>
    <x v="3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b v="0"/>
    <n v="89"/>
    <b v="1"/>
    <s v="theater/plays"/>
    <x v="3724"/>
    <d v="2016-05-04T23:00:00"/>
    <x v="2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b v="0"/>
    <n v="15"/>
    <b v="1"/>
    <s v="theater/plays"/>
    <x v="3725"/>
    <d v="2016-02-18T21:30:00"/>
    <x v="2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b v="0"/>
    <n v="46"/>
    <b v="1"/>
    <s v="theater/plays"/>
    <x v="3726"/>
    <d v="2016-04-29T21:00:00"/>
    <x v="2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3727"/>
    <b v="0"/>
    <n v="33"/>
    <b v="1"/>
    <s v="theater/plays"/>
    <x v="3727"/>
    <d v="2016-10-20T04:55:00"/>
    <x v="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3728"/>
    <b v="0"/>
    <n v="31"/>
    <b v="0"/>
    <s v="theater/plays"/>
    <x v="3728"/>
    <d v="2015-08-19T04:06:16"/>
    <x v="0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b v="0"/>
    <n v="5"/>
    <b v="0"/>
    <s v="theater/plays"/>
    <x v="3729"/>
    <d v="2015-03-23T03:55:12"/>
    <x v="0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730"/>
    <b v="0"/>
    <n v="1"/>
    <b v="0"/>
    <s v="theater/plays"/>
    <x v="3730"/>
    <d v="2015-08-17T16:15:59"/>
    <x v="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3731"/>
    <b v="0"/>
    <n v="12"/>
    <b v="0"/>
    <s v="theater/plays"/>
    <x v="3731"/>
    <d v="2015-01-10T03:23:00"/>
    <x v="3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732"/>
    <b v="0"/>
    <n v="4"/>
    <b v="0"/>
    <s v="theater/plays"/>
    <x v="3732"/>
    <d v="2015-01-24T12:00:00"/>
    <x v="3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3733"/>
    <b v="0"/>
    <n v="0"/>
    <b v="0"/>
    <s v="theater/plays"/>
    <x v="3733"/>
    <d v="2015-04-18T22:30:00"/>
    <x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b v="0"/>
    <n v="7"/>
    <b v="0"/>
    <s v="theater/plays"/>
    <x v="3734"/>
    <d v="2015-05-25T21:38:16"/>
    <x v="0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735"/>
    <b v="0"/>
    <n v="2"/>
    <b v="0"/>
    <s v="theater/plays"/>
    <x v="3735"/>
    <d v="2015-05-28T16:38:09"/>
    <x v="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736"/>
    <b v="0"/>
    <n v="1"/>
    <b v="0"/>
    <s v="theater/plays"/>
    <x v="3736"/>
    <d v="2015-03-23T18:00:00"/>
    <x v="0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737"/>
    <b v="0"/>
    <n v="4"/>
    <b v="0"/>
    <s v="theater/plays"/>
    <x v="3737"/>
    <d v="2015-11-12T06:59:00"/>
    <x v="0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3738"/>
    <b v="0"/>
    <n v="6"/>
    <b v="0"/>
    <s v="theater/plays"/>
    <x v="3738"/>
    <d v="2014-07-15T22:00:00"/>
    <x v="3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b v="0"/>
    <n v="8"/>
    <b v="0"/>
    <s v="theater/plays"/>
    <x v="3739"/>
    <d v="2016-07-17T10:47:48"/>
    <x v="2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b v="0"/>
    <n v="14"/>
    <b v="0"/>
    <s v="theater/plays"/>
    <x v="3740"/>
    <d v="2014-08-12T01:53:58"/>
    <x v="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3741"/>
    <b v="0"/>
    <n v="0"/>
    <b v="0"/>
    <s v="theater/plays"/>
    <x v="3741"/>
    <d v="2015-12-17T22:05:50"/>
    <x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b v="0"/>
    <n v="4"/>
    <b v="0"/>
    <s v="theater/plays"/>
    <x v="3742"/>
    <d v="2014-09-06T05:09:04"/>
    <x v="3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3743"/>
    <b v="0"/>
    <n v="0"/>
    <b v="0"/>
    <s v="theater/plays"/>
    <x v="3743"/>
    <d v="2014-07-03T17:02:44"/>
    <x v="3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3744"/>
    <b v="0"/>
    <n v="0"/>
    <b v="0"/>
    <s v="theater/plays"/>
    <x v="3744"/>
    <d v="2014-07-05T03:59:00"/>
    <x v="3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745"/>
    <b v="0"/>
    <n v="1"/>
    <b v="0"/>
    <s v="theater/plays"/>
    <x v="3745"/>
    <d v="2014-08-10T16:45:02"/>
    <x v="3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x v="3746"/>
    <b v="0"/>
    <n v="1"/>
    <b v="0"/>
    <s v="theater/plays"/>
    <x v="3746"/>
    <d v="2016-10-08T09:20:39"/>
    <x v="2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x v="3747"/>
    <b v="0"/>
    <n v="1"/>
    <b v="0"/>
    <s v="theater/plays"/>
    <x v="3747"/>
    <d v="2015-07-05T22:59:00"/>
    <x v="0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3748"/>
    <b v="0"/>
    <n v="52"/>
    <b v="1"/>
    <s v="theater/musical"/>
    <x v="3748"/>
    <d v="2016-02-16T05:59:00"/>
    <x v="2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3749"/>
    <b v="0"/>
    <n v="7"/>
    <b v="1"/>
    <s v="theater/musical"/>
    <x v="3749"/>
    <d v="2016-04-29T03:59:00"/>
    <x v="2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b v="0"/>
    <n v="28"/>
    <b v="1"/>
    <s v="theater/musical"/>
    <x v="3750"/>
    <d v="2015-02-10T07:59:00"/>
    <x v="0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3751"/>
    <b v="0"/>
    <n v="11"/>
    <b v="1"/>
    <s v="theater/musical"/>
    <x v="3751"/>
    <d v="2016-04-02T23:51:13"/>
    <x v="2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52"/>
    <b v="0"/>
    <n v="15"/>
    <b v="1"/>
    <s v="theater/musical"/>
    <x v="3752"/>
    <d v="2016-10-16T21:00:00"/>
    <x v="2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b v="0"/>
    <n v="30"/>
    <b v="1"/>
    <s v="theater/musical"/>
    <x v="3753"/>
    <d v="2015-06-03T00:00:00"/>
    <x v="0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3754"/>
    <b v="0"/>
    <n v="27"/>
    <b v="1"/>
    <s v="theater/musical"/>
    <x v="3754"/>
    <d v="2014-07-26T04:59:00"/>
    <x v="3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3755"/>
    <b v="0"/>
    <n v="28"/>
    <b v="1"/>
    <s v="theater/musical"/>
    <x v="3755"/>
    <d v="2016-04-15T20:48:27"/>
    <x v="2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3756"/>
    <b v="0"/>
    <n v="17"/>
    <b v="1"/>
    <s v="theater/musical"/>
    <x v="3756"/>
    <d v="2014-06-11T19:33:18"/>
    <x v="3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3757"/>
    <b v="0"/>
    <n v="50"/>
    <b v="1"/>
    <s v="theater/musical"/>
    <x v="3757"/>
    <d v="2014-12-01T20:25:15"/>
    <x v="3"/>
    <x v="1"/>
    <s v="musical"/>
  </r>
  <r>
    <n v="3758"/>
    <s v="Luigi's Ladies"/>
    <s v="LUIGI'S LADIES: an original one-woman musical comedy"/>
    <n v="1500"/>
    <n v="1535"/>
    <x v="0"/>
    <s v="US"/>
    <s v="USD"/>
    <n v="1400475600"/>
    <x v="3758"/>
    <b v="0"/>
    <n v="26"/>
    <b v="1"/>
    <s v="theater/musical"/>
    <x v="3758"/>
    <d v="2014-05-19T05:00:00"/>
    <x v="3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x v="3759"/>
    <b v="0"/>
    <n v="88"/>
    <b v="1"/>
    <s v="theater/musical"/>
    <x v="3759"/>
    <d v="2015-08-26T02:35:53"/>
    <x v="0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b v="0"/>
    <n v="91"/>
    <b v="1"/>
    <s v="theater/musical"/>
    <x v="3760"/>
    <d v="2014-05-05T12:36:26"/>
    <x v="3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3761"/>
    <b v="0"/>
    <n v="3"/>
    <b v="1"/>
    <s v="theater/musical"/>
    <x v="3761"/>
    <d v="2015-08-10T23:00:00"/>
    <x v="0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3762"/>
    <b v="0"/>
    <n v="28"/>
    <b v="1"/>
    <s v="theater/musical"/>
    <x v="3762"/>
    <d v="2015-08-02T19:31:29"/>
    <x v="0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3763"/>
    <b v="0"/>
    <n v="77"/>
    <b v="1"/>
    <s v="theater/musical"/>
    <x v="3763"/>
    <d v="2015-04-01T17:00:26"/>
    <x v="0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3764"/>
    <b v="0"/>
    <n v="27"/>
    <b v="1"/>
    <s v="theater/musical"/>
    <x v="3764"/>
    <d v="2016-05-29T00:36:00"/>
    <x v="2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3765"/>
    <b v="0"/>
    <n v="107"/>
    <b v="1"/>
    <s v="theater/musical"/>
    <x v="3765"/>
    <d v="2014-07-30T18:38:02"/>
    <x v="3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3766"/>
    <b v="0"/>
    <n v="96"/>
    <b v="1"/>
    <s v="theater/musical"/>
    <x v="3766"/>
    <d v="2014-07-03T04:00:45"/>
    <x v="3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3767"/>
    <b v="0"/>
    <n v="56"/>
    <b v="1"/>
    <s v="theater/musical"/>
    <x v="3767"/>
    <d v="2015-03-01T04:59:00"/>
    <x v="0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b v="0"/>
    <n v="58"/>
    <b v="1"/>
    <s v="theater/musical"/>
    <x v="3768"/>
    <d v="2014-06-12T17:28:10"/>
    <x v="3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b v="0"/>
    <n v="15"/>
    <b v="1"/>
    <s v="theater/musical"/>
    <x v="3769"/>
    <d v="2016-04-15T14:21:19"/>
    <x v="2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3770"/>
    <b v="0"/>
    <n v="20"/>
    <b v="1"/>
    <s v="theater/musical"/>
    <x v="3770"/>
    <d v="2015-06-13T22:20:10"/>
    <x v="0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x v="3771"/>
    <b v="0"/>
    <n v="38"/>
    <b v="1"/>
    <s v="theater/musical"/>
    <x v="3771"/>
    <d v="2016-05-18T00:00:00"/>
    <x v="2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3772"/>
    <b v="0"/>
    <n v="33"/>
    <b v="1"/>
    <s v="theater/musical"/>
    <x v="3772"/>
    <d v="2016-11-29T06:00:00"/>
    <x v="2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x v="3773"/>
    <b v="0"/>
    <n v="57"/>
    <b v="1"/>
    <s v="theater/musical"/>
    <x v="3773"/>
    <d v="2016-11-15T02:08:00"/>
    <x v="2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b v="0"/>
    <n v="25"/>
    <b v="1"/>
    <s v="theater/musical"/>
    <x v="3774"/>
    <d v="2015-04-09T19:00:55"/>
    <x v="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3775"/>
    <b v="0"/>
    <n v="14"/>
    <b v="1"/>
    <s v="theater/musical"/>
    <x v="3775"/>
    <d v="2015-04-09T04:00:00"/>
    <x v="0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b v="0"/>
    <n v="94"/>
    <b v="1"/>
    <s v="theater/musical"/>
    <x v="3776"/>
    <d v="2014-08-01T01:00:00"/>
    <x v="3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3777"/>
    <b v="0"/>
    <n v="59"/>
    <b v="1"/>
    <s v="theater/musical"/>
    <x v="3777"/>
    <d v="2014-09-27T04:00:00"/>
    <x v="3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x v="3778"/>
    <b v="0"/>
    <n v="36"/>
    <b v="1"/>
    <s v="theater/musical"/>
    <x v="3778"/>
    <d v="2015-02-14T19:39:40"/>
    <x v="3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3779"/>
    <b v="0"/>
    <n v="115"/>
    <b v="1"/>
    <s v="theater/musical"/>
    <x v="3779"/>
    <d v="2016-03-26T16:39:00"/>
    <x v="2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3780"/>
    <b v="0"/>
    <n v="30"/>
    <b v="1"/>
    <s v="theater/musical"/>
    <x v="3780"/>
    <d v="2015-07-13T20:06:00"/>
    <x v="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b v="0"/>
    <n v="52"/>
    <b v="1"/>
    <s v="theater/musical"/>
    <x v="3781"/>
    <d v="2014-09-08T21:11:25"/>
    <x v="3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3782"/>
    <b v="0"/>
    <n v="27"/>
    <b v="1"/>
    <s v="theater/musical"/>
    <x v="3782"/>
    <d v="2016-07-24T23:00:00"/>
    <x v="2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3783"/>
    <b v="0"/>
    <n v="24"/>
    <b v="1"/>
    <s v="theater/musical"/>
    <x v="3783"/>
    <d v="2016-03-15T16:00:00"/>
    <x v="2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b v="0"/>
    <n v="10"/>
    <b v="1"/>
    <s v="theater/musical"/>
    <x v="3784"/>
    <d v="2016-07-10T23:32:12"/>
    <x v="2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3785"/>
    <b v="0"/>
    <n v="30"/>
    <b v="1"/>
    <s v="theater/musical"/>
    <x v="3785"/>
    <d v="2016-08-02T10:03:00"/>
    <x v="2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3786"/>
    <b v="0"/>
    <n v="71"/>
    <b v="1"/>
    <s v="theater/musical"/>
    <x v="3786"/>
    <d v="2016-05-27T00:54:35"/>
    <x v="2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3787"/>
    <b v="0"/>
    <n v="10"/>
    <b v="1"/>
    <s v="theater/musical"/>
    <x v="3787"/>
    <d v="2015-07-11T03:59:00"/>
    <x v="0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b v="0"/>
    <n v="1"/>
    <b v="0"/>
    <s v="theater/musical"/>
    <x v="3788"/>
    <d v="2015-12-23T16:18:00"/>
    <x v="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789"/>
    <b v="0"/>
    <n v="4"/>
    <b v="0"/>
    <s v="theater/musical"/>
    <x v="3789"/>
    <d v="2015-06-15T19:10:18"/>
    <x v="0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3790"/>
    <b v="0"/>
    <n v="0"/>
    <b v="0"/>
    <s v="theater/musical"/>
    <x v="3790"/>
    <d v="2016-11-22T17:00:23"/>
    <x v="2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3791"/>
    <b v="0"/>
    <n v="0"/>
    <b v="0"/>
    <s v="theater/musical"/>
    <x v="3791"/>
    <d v="2014-07-06T16:36:32"/>
    <x v="3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x v="3792"/>
    <b v="0"/>
    <n v="2"/>
    <b v="0"/>
    <s v="theater/musical"/>
    <x v="3792"/>
    <d v="2015-07-15T10:43:42"/>
    <x v="0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b v="0"/>
    <n v="24"/>
    <b v="0"/>
    <s v="theater/musical"/>
    <x v="3793"/>
    <d v="2014-12-16T22:32:09"/>
    <x v="3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794"/>
    <b v="0"/>
    <n v="1"/>
    <b v="0"/>
    <s v="theater/musical"/>
    <x v="3794"/>
    <d v="2015-06-07T13:55:54"/>
    <x v="0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795"/>
    <b v="0"/>
    <n v="2"/>
    <b v="0"/>
    <s v="theater/musical"/>
    <x v="3795"/>
    <d v="2015-08-28T22:30:00"/>
    <x v="0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796"/>
    <b v="0"/>
    <n v="1"/>
    <b v="0"/>
    <s v="theater/musical"/>
    <x v="3796"/>
    <d v="2017-01-14T00:42:36"/>
    <x v="2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b v="0"/>
    <n v="37"/>
    <b v="0"/>
    <s v="theater/musical"/>
    <x v="3797"/>
    <d v="2015-04-20T21:09:25"/>
    <x v="0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b v="0"/>
    <n v="5"/>
    <b v="0"/>
    <s v="theater/musical"/>
    <x v="3798"/>
    <d v="2014-08-10T17:20:48"/>
    <x v="3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3799"/>
    <b v="0"/>
    <n v="4"/>
    <b v="0"/>
    <s v="theater/musical"/>
    <x v="3799"/>
    <d v="2016-03-11T22:20:43"/>
    <x v="2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3800"/>
    <b v="0"/>
    <n v="16"/>
    <b v="0"/>
    <s v="theater/musical"/>
    <x v="3800"/>
    <d v="2015-01-11T04:59:00"/>
    <x v="3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3801"/>
    <b v="0"/>
    <n v="9"/>
    <b v="0"/>
    <s v="theater/musical"/>
    <x v="3801"/>
    <d v="2015-01-02T16:13:36"/>
    <x v="3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3802"/>
    <b v="0"/>
    <n v="0"/>
    <b v="0"/>
    <s v="theater/musical"/>
    <x v="3802"/>
    <d v="2015-10-22T03:01:46"/>
    <x v="0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3803"/>
    <b v="0"/>
    <n v="40"/>
    <b v="0"/>
    <s v="theater/musical"/>
    <x v="3803"/>
    <d v="2016-03-04T23:19:28"/>
    <x v="2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3804"/>
    <b v="0"/>
    <n v="0"/>
    <b v="0"/>
    <s v="theater/musical"/>
    <x v="3804"/>
    <d v="2016-07-31T07:00:00"/>
    <x v="2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805"/>
    <b v="0"/>
    <n v="2"/>
    <b v="0"/>
    <s v="theater/musical"/>
    <x v="3805"/>
    <d v="2014-09-27T21:17:20"/>
    <x v="3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806"/>
    <b v="0"/>
    <n v="1"/>
    <b v="0"/>
    <s v="theater/musical"/>
    <x v="3806"/>
    <d v="2014-06-29T06:13:01"/>
    <x v="3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3807"/>
    <b v="0"/>
    <n v="9"/>
    <b v="0"/>
    <s v="theater/musical"/>
    <x v="3807"/>
    <d v="2015-04-03T21:48:59"/>
    <x v="0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3808"/>
    <b v="0"/>
    <n v="24"/>
    <b v="1"/>
    <s v="theater/plays"/>
    <x v="3808"/>
    <d v="2015-04-25T09:53:39"/>
    <x v="0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b v="0"/>
    <n v="38"/>
    <b v="1"/>
    <s v="theater/plays"/>
    <x v="3809"/>
    <d v="2014-07-30T23:00:00"/>
    <x v="3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3810"/>
    <b v="0"/>
    <n v="26"/>
    <b v="1"/>
    <s v="theater/plays"/>
    <x v="3810"/>
    <d v="2015-03-21T19:22:38"/>
    <x v="0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3811"/>
    <b v="0"/>
    <n v="19"/>
    <b v="1"/>
    <s v="theater/plays"/>
    <x v="3811"/>
    <d v="2016-05-31T11:00:00"/>
    <x v="2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b v="0"/>
    <n v="11"/>
    <b v="1"/>
    <s v="theater/plays"/>
    <x v="3812"/>
    <d v="2015-06-01T03:59:00"/>
    <x v="0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b v="0"/>
    <n v="27"/>
    <b v="1"/>
    <s v="theater/plays"/>
    <x v="3813"/>
    <d v="2016-06-14T21:43:00"/>
    <x v="2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3814"/>
    <b v="0"/>
    <n v="34"/>
    <b v="1"/>
    <s v="theater/plays"/>
    <x v="3814"/>
    <d v="2015-04-01T03:59:00"/>
    <x v="0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3815"/>
    <b v="0"/>
    <n v="20"/>
    <b v="1"/>
    <s v="theater/plays"/>
    <x v="3815"/>
    <d v="2015-08-20T23:00:00"/>
    <x v="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b v="0"/>
    <n v="37"/>
    <b v="1"/>
    <s v="theater/plays"/>
    <x v="3816"/>
    <d v="2014-07-17T16:33:43"/>
    <x v="3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b v="0"/>
    <n v="20"/>
    <b v="1"/>
    <s v="theater/plays"/>
    <x v="3817"/>
    <d v="2015-10-24T03:59:00"/>
    <x v="0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3818"/>
    <b v="0"/>
    <n v="10"/>
    <b v="1"/>
    <s v="theater/plays"/>
    <x v="3818"/>
    <d v="2015-03-12T19:13:02"/>
    <x v="0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3819"/>
    <b v="0"/>
    <n v="26"/>
    <b v="1"/>
    <s v="theater/plays"/>
    <x v="3819"/>
    <d v="2015-07-17T21:02:00"/>
    <x v="0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3820"/>
    <b v="0"/>
    <n v="20"/>
    <b v="1"/>
    <s v="theater/plays"/>
    <x v="3820"/>
    <d v="2015-07-05T15:38:37"/>
    <x v="0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b v="0"/>
    <n v="46"/>
    <b v="1"/>
    <s v="theater/plays"/>
    <x v="3821"/>
    <d v="2016-01-04T04:20:07"/>
    <x v="0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b v="0"/>
    <n v="76"/>
    <b v="1"/>
    <s v="theater/plays"/>
    <x v="3822"/>
    <d v="2016-01-19T22:59:00"/>
    <x v="0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3823"/>
    <b v="0"/>
    <n v="41"/>
    <b v="1"/>
    <s v="theater/plays"/>
    <x v="3823"/>
    <d v="2015-07-20T03:59:00"/>
    <x v="0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3824"/>
    <b v="0"/>
    <n v="7"/>
    <b v="1"/>
    <s v="theater/plays"/>
    <x v="3824"/>
    <d v="2016-08-01T13:41:00"/>
    <x v="2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b v="0"/>
    <n v="49"/>
    <b v="1"/>
    <s v="theater/plays"/>
    <x v="3825"/>
    <d v="2015-06-17T01:40:14"/>
    <x v="0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3826"/>
    <b v="0"/>
    <n v="26"/>
    <b v="1"/>
    <s v="theater/plays"/>
    <x v="3826"/>
    <d v="2015-05-07T10:09:54"/>
    <x v="0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b v="0"/>
    <n v="65"/>
    <b v="1"/>
    <s v="theater/plays"/>
    <x v="3827"/>
    <d v="2015-03-27T00:00:00"/>
    <x v="0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b v="0"/>
    <n v="28"/>
    <b v="1"/>
    <s v="theater/plays"/>
    <x v="3828"/>
    <d v="2014-12-31T13:39:47"/>
    <x v="3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b v="0"/>
    <n v="8"/>
    <b v="1"/>
    <s v="theater/plays"/>
    <x v="3829"/>
    <d v="2016-08-31T20:46:11"/>
    <x v="2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3830"/>
    <b v="0"/>
    <n v="3"/>
    <b v="1"/>
    <s v="theater/plays"/>
    <x v="3830"/>
    <d v="2016-05-27T17:46:51"/>
    <x v="2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b v="0"/>
    <n v="9"/>
    <b v="1"/>
    <s v="theater/plays"/>
    <x v="3831"/>
    <d v="2014-11-05T21:22:25"/>
    <x v="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b v="0"/>
    <n v="9"/>
    <b v="1"/>
    <s v="theater/plays"/>
    <x v="3832"/>
    <d v="2016-02-20T02:45:35"/>
    <x v="2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b v="0"/>
    <n v="20"/>
    <b v="1"/>
    <s v="theater/plays"/>
    <x v="3833"/>
    <d v="2014-12-01T19:09:00"/>
    <x v="3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b v="0"/>
    <n v="57"/>
    <b v="1"/>
    <s v="theater/plays"/>
    <x v="3834"/>
    <d v="2015-06-18T10:41:07"/>
    <x v="0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3835"/>
    <b v="0"/>
    <n v="8"/>
    <b v="1"/>
    <s v="theater/plays"/>
    <x v="3835"/>
    <d v="2016-04-21T22:36:48"/>
    <x v="2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3836"/>
    <b v="0"/>
    <n v="14"/>
    <b v="1"/>
    <s v="theater/plays"/>
    <x v="3836"/>
    <d v="2016-08-03T04:09:00"/>
    <x v="2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3837"/>
    <b v="0"/>
    <n v="17"/>
    <b v="1"/>
    <s v="theater/plays"/>
    <x v="3837"/>
    <d v="2015-07-03T18:22:38"/>
    <x v="0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b v="0"/>
    <n v="100"/>
    <b v="1"/>
    <s v="theater/plays"/>
    <x v="3838"/>
    <d v="2015-05-22T17:03:29"/>
    <x v="0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b v="0"/>
    <n v="32"/>
    <b v="1"/>
    <s v="theater/plays"/>
    <x v="3839"/>
    <d v="2015-07-30T03:25:24"/>
    <x v="0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840"/>
    <b v="0"/>
    <n v="3"/>
    <b v="1"/>
    <s v="theater/plays"/>
    <x v="3840"/>
    <d v="2016-03-28T15:50:29"/>
    <x v="2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b v="1"/>
    <n v="34"/>
    <b v="0"/>
    <s v="theater/plays"/>
    <x v="3841"/>
    <d v="2014-07-20T18:51:27"/>
    <x v="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b v="1"/>
    <n v="23"/>
    <b v="0"/>
    <s v="theater/plays"/>
    <x v="3842"/>
    <d v="2014-05-11T11:50:52"/>
    <x v="3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b v="1"/>
    <n v="19"/>
    <b v="0"/>
    <s v="theater/plays"/>
    <x v="3843"/>
    <d v="2014-06-01T01:44:24"/>
    <x v="3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b v="1"/>
    <n v="50"/>
    <b v="0"/>
    <s v="theater/plays"/>
    <x v="3844"/>
    <d v="2014-06-03T06:59:00"/>
    <x v="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b v="1"/>
    <n v="12"/>
    <b v="0"/>
    <s v="theater/plays"/>
    <x v="3845"/>
    <d v="2015-10-01T15:02:54"/>
    <x v="0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3846"/>
    <b v="1"/>
    <n v="8"/>
    <b v="0"/>
    <s v="theater/plays"/>
    <x v="3846"/>
    <d v="2014-10-04T06:59:00"/>
    <x v="3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3847"/>
    <b v="1"/>
    <n v="9"/>
    <b v="0"/>
    <s v="theater/plays"/>
    <x v="3847"/>
    <d v="2015-07-19T05:23:11"/>
    <x v="0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b v="1"/>
    <n v="43"/>
    <b v="0"/>
    <s v="theater/plays"/>
    <x v="3848"/>
    <d v="2015-10-18T19:36:29"/>
    <x v="0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b v="1"/>
    <n v="28"/>
    <b v="0"/>
    <s v="theater/plays"/>
    <x v="3849"/>
    <d v="2015-06-11T18:24:44"/>
    <x v="0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850"/>
    <b v="1"/>
    <n v="4"/>
    <b v="0"/>
    <s v="theater/plays"/>
    <x v="3850"/>
    <d v="2015-01-01T02:59:03"/>
    <x v="3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3851"/>
    <b v="1"/>
    <n v="24"/>
    <b v="0"/>
    <s v="theater/plays"/>
    <x v="3851"/>
    <d v="2015-07-17T10:32:59"/>
    <x v="0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852"/>
    <b v="0"/>
    <n v="2"/>
    <b v="0"/>
    <s v="theater/plays"/>
    <x v="3852"/>
    <d v="2015-03-27T03:34:36"/>
    <x v="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853"/>
    <b v="0"/>
    <n v="2"/>
    <b v="0"/>
    <s v="theater/plays"/>
    <x v="3853"/>
    <d v="2014-09-01T20:09:38"/>
    <x v="3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x v="3854"/>
    <b v="0"/>
    <n v="20"/>
    <b v="0"/>
    <s v="theater/plays"/>
    <x v="3854"/>
    <d v="2015-05-09T21:14:18"/>
    <x v="0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855"/>
    <b v="0"/>
    <n v="1"/>
    <b v="0"/>
    <s v="theater/plays"/>
    <x v="3855"/>
    <d v="2015-03-26T22:17:51"/>
    <x v="0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b v="0"/>
    <n v="1"/>
    <b v="0"/>
    <s v="theater/plays"/>
    <x v="3856"/>
    <d v="2015-03-08T16:50:03"/>
    <x v="0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b v="0"/>
    <n v="4"/>
    <b v="0"/>
    <s v="theater/plays"/>
    <x v="3857"/>
    <d v="2014-08-01T17:12:00"/>
    <x v="3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858"/>
    <b v="0"/>
    <n v="1"/>
    <b v="0"/>
    <s v="theater/plays"/>
    <x v="3858"/>
    <d v="2015-05-22T21:00:00"/>
    <x v="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859"/>
    <b v="0"/>
    <n v="1"/>
    <b v="0"/>
    <s v="theater/plays"/>
    <x v="3859"/>
    <d v="2014-06-25T21:00:00"/>
    <x v="3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b v="0"/>
    <n v="13"/>
    <b v="0"/>
    <s v="theater/plays"/>
    <x v="3860"/>
    <d v="2014-08-12T15:51:50"/>
    <x v="3"/>
    <x v="1"/>
    <s v="plays"/>
  </r>
  <r>
    <n v="3861"/>
    <s v="READY OR NOT HERE I COME"/>
    <s v="THE COMING OF THE LORD!"/>
    <n v="2000"/>
    <n v="100"/>
    <x v="2"/>
    <s v="US"/>
    <s v="USD"/>
    <n v="1415828820"/>
    <x v="3861"/>
    <b v="0"/>
    <n v="1"/>
    <b v="0"/>
    <s v="theater/plays"/>
    <x v="3861"/>
    <d v="2014-11-12T21:47:00"/>
    <x v="3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x v="3862"/>
    <b v="0"/>
    <n v="1"/>
    <b v="0"/>
    <s v="theater/plays"/>
    <x v="3862"/>
    <d v="2016-09-12T16:59:00"/>
    <x v="2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3863"/>
    <b v="0"/>
    <n v="0"/>
    <b v="0"/>
    <s v="theater/plays"/>
    <x v="3863"/>
    <d v="2015-11-05T16:11:45"/>
    <x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864"/>
    <b v="0"/>
    <n v="3"/>
    <b v="0"/>
    <s v="theater/plays"/>
    <x v="3864"/>
    <d v="2015-11-17T22:24:14"/>
    <x v="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3865"/>
    <b v="0"/>
    <n v="14"/>
    <b v="0"/>
    <s v="theater/plays"/>
    <x v="3865"/>
    <d v="2014-08-30T05:30:00"/>
    <x v="3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866"/>
    <b v="0"/>
    <n v="2"/>
    <b v="0"/>
    <s v="theater/plays"/>
    <x v="3866"/>
    <d v="2016-03-23T03:29:00"/>
    <x v="2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3867"/>
    <b v="0"/>
    <n v="5"/>
    <b v="0"/>
    <s v="theater/plays"/>
    <x v="3867"/>
    <d v="2016-06-18T19:32:19"/>
    <x v="2"/>
    <x v="1"/>
    <s v="plays"/>
  </r>
  <r>
    <n v="3868"/>
    <s v="1000 words (Canceled)"/>
    <s v="New collection of music by Scott Evan Davis!"/>
    <n v="5000"/>
    <n v="10"/>
    <x v="1"/>
    <s v="GB"/>
    <s v="GBP"/>
    <n v="1410191405"/>
    <x v="3868"/>
    <b v="0"/>
    <n v="1"/>
    <b v="0"/>
    <s v="theater/musical"/>
    <x v="3868"/>
    <d v="2014-09-08T15:50:05"/>
    <x v="3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3869"/>
    <b v="0"/>
    <n v="15"/>
    <b v="0"/>
    <s v="theater/musical"/>
    <x v="3869"/>
    <d v="2015-03-14T03:11:00"/>
    <x v="0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b v="0"/>
    <n v="10"/>
    <b v="0"/>
    <s v="theater/musical"/>
    <x v="3870"/>
    <d v="2014-07-03T04:07:58"/>
    <x v="3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871"/>
    <b v="0"/>
    <n v="3"/>
    <b v="0"/>
    <s v="theater/musical"/>
    <x v="3871"/>
    <d v="2017-03-29T17:44:10"/>
    <x v="1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3872"/>
    <b v="0"/>
    <n v="0"/>
    <b v="0"/>
    <s v="theater/musical"/>
    <x v="3872"/>
    <d v="2015-08-14T03:29:56"/>
    <x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b v="0"/>
    <n v="0"/>
    <b v="0"/>
    <s v="theater/musical"/>
    <x v="3873"/>
    <d v="2015-10-08T16:42:15"/>
    <x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3874"/>
    <b v="0"/>
    <n v="0"/>
    <b v="0"/>
    <s v="theater/musical"/>
    <x v="3874"/>
    <d v="2015-01-24T01:00:00"/>
    <x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b v="0"/>
    <n v="0"/>
    <b v="0"/>
    <s v="theater/musical"/>
    <x v="3875"/>
    <d v="2016-09-03T10:00:00"/>
    <x v="2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3876"/>
    <b v="0"/>
    <n v="46"/>
    <b v="0"/>
    <s v="theater/musical"/>
    <x v="3876"/>
    <d v="2016-02-02T14:58:48"/>
    <x v="2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3877"/>
    <b v="0"/>
    <n v="14"/>
    <b v="0"/>
    <s v="theater/musical"/>
    <x v="3877"/>
    <d v="2016-12-08T16:15:52"/>
    <x v="2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878"/>
    <b v="0"/>
    <n v="1"/>
    <b v="0"/>
    <s v="theater/musical"/>
    <x v="3878"/>
    <d v="2015-06-30T03:59:00"/>
    <x v="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3879"/>
    <b v="0"/>
    <n v="0"/>
    <b v="0"/>
    <s v="theater/musical"/>
    <x v="3879"/>
    <d v="2015-01-25T20:39:56"/>
    <x v="3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3880"/>
    <b v="0"/>
    <n v="17"/>
    <b v="0"/>
    <s v="theater/musical"/>
    <x v="3880"/>
    <d v="2014-07-30T23:00:00"/>
    <x v="3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881"/>
    <b v="0"/>
    <n v="1"/>
    <b v="0"/>
    <s v="theater/musical"/>
    <x v="3881"/>
    <d v="2017-02-20T00:26:39"/>
    <x v="1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3882"/>
    <b v="0"/>
    <n v="0"/>
    <b v="0"/>
    <s v="theater/musical"/>
    <x v="3882"/>
    <d v="2016-01-31T23:03:00"/>
    <x v="2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b v="0"/>
    <n v="0"/>
    <b v="0"/>
    <s v="theater/musical"/>
    <x v="3883"/>
    <d v="2014-09-02T14:27:49"/>
    <x v="3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3884"/>
    <b v="0"/>
    <n v="0"/>
    <b v="0"/>
    <s v="theater/musical"/>
    <x v="3884"/>
    <d v="2015-03-27T17:59:52"/>
    <x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3885"/>
    <b v="0"/>
    <n v="0"/>
    <b v="0"/>
    <s v="theater/musical"/>
    <x v="3885"/>
    <d v="2016-05-09T22:49:51"/>
    <x v="2"/>
    <x v="1"/>
    <s v="musical"/>
  </r>
  <r>
    <n v="3886"/>
    <s v="a (Canceled)"/>
    <n v="1"/>
    <n v="10000"/>
    <n v="0"/>
    <x v="1"/>
    <s v="AU"/>
    <s v="AUD"/>
    <n v="1418275702"/>
    <x v="3886"/>
    <b v="0"/>
    <n v="0"/>
    <b v="0"/>
    <s v="theater/musical"/>
    <x v="3886"/>
    <d v="2014-12-11T05:28:22"/>
    <x v="3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b v="0"/>
    <n v="2"/>
    <b v="0"/>
    <s v="theater/musical"/>
    <x v="3887"/>
    <d v="2015-05-01T22:00:00"/>
    <x v="0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b v="0"/>
    <n v="14"/>
    <b v="0"/>
    <s v="theater/plays"/>
    <x v="3888"/>
    <d v="2017-02-26T13:05:58"/>
    <x v="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889"/>
    <b v="0"/>
    <n v="9"/>
    <b v="0"/>
    <s v="theater/plays"/>
    <x v="3889"/>
    <d v="2015-01-04T23:26:00"/>
    <x v="3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b v="0"/>
    <n v="8"/>
    <b v="0"/>
    <s v="theater/plays"/>
    <x v="3890"/>
    <d v="2015-08-15T18:12:24"/>
    <x v="0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x v="3891"/>
    <b v="0"/>
    <n v="7"/>
    <b v="0"/>
    <s v="theater/plays"/>
    <x v="3891"/>
    <d v="2015-03-23T04:59:00"/>
    <x v="0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b v="0"/>
    <n v="0"/>
    <b v="0"/>
    <s v="theater/plays"/>
    <x v="3892"/>
    <d v="2014-08-24T07:00:00"/>
    <x v="3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b v="0"/>
    <n v="84"/>
    <b v="0"/>
    <s v="theater/plays"/>
    <x v="3893"/>
    <d v="2014-07-01T06:00:00"/>
    <x v="3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b v="0"/>
    <n v="11"/>
    <b v="0"/>
    <s v="theater/plays"/>
    <x v="3894"/>
    <d v="2016-12-06T04:59:00"/>
    <x v="2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b v="0"/>
    <n v="1"/>
    <b v="0"/>
    <s v="theater/plays"/>
    <x v="3895"/>
    <d v="2015-02-28T06:00:18"/>
    <x v="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896"/>
    <b v="0"/>
    <n v="4"/>
    <b v="0"/>
    <s v="theater/plays"/>
    <x v="3896"/>
    <d v="2014-06-17T04:36:18"/>
    <x v="3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3897"/>
    <b v="0"/>
    <n v="10"/>
    <b v="0"/>
    <s v="theater/plays"/>
    <x v="3897"/>
    <d v="2015-01-08T20:58:03"/>
    <x v="3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b v="0"/>
    <n v="16"/>
    <b v="0"/>
    <s v="theater/plays"/>
    <x v="3898"/>
    <d v="2015-08-17T16:00:00"/>
    <x v="0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899"/>
    <b v="0"/>
    <n v="2"/>
    <b v="0"/>
    <s v="theater/plays"/>
    <x v="3899"/>
    <d v="2014-08-12T18:36:01"/>
    <x v="3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900"/>
    <b v="0"/>
    <n v="5"/>
    <b v="0"/>
    <s v="theater/plays"/>
    <x v="3900"/>
    <d v="2015-06-11T02:13:11"/>
    <x v="0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b v="0"/>
    <n v="1"/>
    <b v="0"/>
    <s v="theater/plays"/>
    <x v="3901"/>
    <d v="2015-12-19T19:49:59"/>
    <x v="0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3902"/>
    <b v="0"/>
    <n v="31"/>
    <b v="0"/>
    <s v="theater/plays"/>
    <x v="3902"/>
    <d v="2016-11-14T12:14:02"/>
    <x v="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b v="0"/>
    <n v="0"/>
    <b v="0"/>
    <s v="theater/plays"/>
    <x v="3903"/>
    <d v="2015-08-14T19:38:00"/>
    <x v="0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x v="3904"/>
    <b v="0"/>
    <n v="2"/>
    <b v="0"/>
    <s v="theater/plays"/>
    <x v="3904"/>
    <d v="2015-04-15T05:04:00"/>
    <x v="0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b v="0"/>
    <n v="7"/>
    <b v="0"/>
    <s v="theater/plays"/>
    <x v="3905"/>
    <d v="2015-06-11T23:00:00"/>
    <x v="0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3906"/>
    <b v="0"/>
    <n v="16"/>
    <b v="0"/>
    <s v="theater/plays"/>
    <x v="3906"/>
    <d v="2015-06-26T13:25:00"/>
    <x v="0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907"/>
    <b v="0"/>
    <n v="4"/>
    <b v="0"/>
    <s v="theater/plays"/>
    <x v="3907"/>
    <d v="2014-10-26T20:08:00"/>
    <x v="3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908"/>
    <b v="0"/>
    <n v="4"/>
    <b v="0"/>
    <s v="theater/plays"/>
    <x v="3908"/>
    <d v="2014-07-29T03:14:56"/>
    <x v="3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b v="0"/>
    <n v="4"/>
    <b v="0"/>
    <s v="theater/plays"/>
    <x v="3909"/>
    <d v="2014-09-11T08:37:22"/>
    <x v="3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3910"/>
    <b v="0"/>
    <n v="3"/>
    <b v="0"/>
    <s v="theater/plays"/>
    <x v="3910"/>
    <d v="2015-09-07T18:09:57"/>
    <x v="0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3911"/>
    <b v="0"/>
    <n v="36"/>
    <b v="0"/>
    <s v="theater/plays"/>
    <x v="3911"/>
    <d v="2014-11-26T20:29:37"/>
    <x v="3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912"/>
    <b v="0"/>
    <n v="1"/>
    <b v="0"/>
    <s v="theater/plays"/>
    <x v="3912"/>
    <d v="2015-04-25T04:35:00"/>
    <x v="0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b v="0"/>
    <n v="7"/>
    <b v="0"/>
    <s v="theater/plays"/>
    <x v="3913"/>
    <d v="2015-11-30T06:04:09"/>
    <x v="0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b v="0"/>
    <n v="27"/>
    <b v="0"/>
    <s v="theater/plays"/>
    <x v="3914"/>
    <d v="2015-05-10T22:59:00"/>
    <x v="0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915"/>
    <b v="0"/>
    <n v="1"/>
    <b v="0"/>
    <s v="theater/plays"/>
    <x v="3915"/>
    <d v="2016-06-01T23:38:29"/>
    <x v="2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3916"/>
    <b v="0"/>
    <n v="0"/>
    <b v="0"/>
    <s v="theater/plays"/>
    <x v="3916"/>
    <d v="2016-06-03T11:19:12"/>
    <x v="2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917"/>
    <b v="0"/>
    <n v="1"/>
    <b v="0"/>
    <s v="theater/plays"/>
    <x v="3917"/>
    <d v="2014-09-11T12:39:21"/>
    <x v="3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b v="0"/>
    <n v="3"/>
    <b v="0"/>
    <s v="theater/plays"/>
    <x v="3918"/>
    <d v="2014-08-04T16:00:00"/>
    <x v="3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919"/>
    <b v="0"/>
    <n v="3"/>
    <b v="0"/>
    <s v="theater/plays"/>
    <x v="3919"/>
    <d v="2016-01-18T00:00:00"/>
    <x v="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920"/>
    <b v="0"/>
    <n v="3"/>
    <b v="0"/>
    <s v="theater/plays"/>
    <x v="3920"/>
    <d v="2016-11-13T10:17:40"/>
    <x v="2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3921"/>
    <b v="0"/>
    <n v="0"/>
    <b v="0"/>
    <s v="theater/plays"/>
    <x v="3921"/>
    <d v="2014-10-26T18:00:00"/>
    <x v="3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b v="0"/>
    <n v="6"/>
    <b v="0"/>
    <s v="theater/plays"/>
    <x v="3922"/>
    <d v="2015-03-02T23:00:00"/>
    <x v="0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b v="0"/>
    <n v="17"/>
    <b v="0"/>
    <s v="theater/plays"/>
    <x v="3923"/>
    <d v="2015-04-09T23:31:11"/>
    <x v="0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3924"/>
    <b v="0"/>
    <n v="40"/>
    <b v="0"/>
    <s v="theater/plays"/>
    <x v="3924"/>
    <d v="2014-06-26T23:02:02"/>
    <x v="3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925"/>
    <b v="0"/>
    <n v="3"/>
    <b v="0"/>
    <s v="theater/plays"/>
    <x v="3925"/>
    <d v="2014-07-30T20:53:59"/>
    <x v="3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926"/>
    <b v="0"/>
    <n v="1"/>
    <b v="0"/>
    <s v="theater/plays"/>
    <x v="3926"/>
    <d v="2014-12-27T02:02:28"/>
    <x v="3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b v="0"/>
    <n v="2"/>
    <b v="0"/>
    <s v="theater/plays"/>
    <x v="3927"/>
    <d v="2014-08-09T06:25:04"/>
    <x v="3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b v="0"/>
    <n v="7"/>
    <b v="0"/>
    <s v="theater/plays"/>
    <x v="3928"/>
    <d v="2015-10-16T04:59:00"/>
    <x v="0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3929"/>
    <b v="0"/>
    <n v="14"/>
    <b v="0"/>
    <s v="theater/plays"/>
    <x v="3929"/>
    <d v="2016-09-18T19:51:05"/>
    <x v="2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b v="0"/>
    <n v="0"/>
    <b v="0"/>
    <s v="theater/plays"/>
    <x v="3930"/>
    <d v="2016-04-01T06:00:00"/>
    <x v="2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3931"/>
    <b v="0"/>
    <n v="0"/>
    <b v="0"/>
    <s v="theater/plays"/>
    <x v="3931"/>
    <d v="2015-09-06T03:38:27"/>
    <x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932"/>
    <b v="0"/>
    <n v="1"/>
    <b v="0"/>
    <s v="theater/plays"/>
    <x v="3932"/>
    <d v="2016-03-16T03:02:44"/>
    <x v="2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b v="0"/>
    <n v="12"/>
    <b v="0"/>
    <s v="theater/plays"/>
    <x v="3933"/>
    <d v="2016-07-17T00:43:00"/>
    <x v="2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3934"/>
    <b v="0"/>
    <n v="12"/>
    <b v="0"/>
    <s v="theater/plays"/>
    <x v="3934"/>
    <d v="2015-10-01T13:00:00"/>
    <x v="0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b v="0"/>
    <n v="23"/>
    <b v="0"/>
    <s v="theater/plays"/>
    <x v="3935"/>
    <d v="2015-10-04T15:45:46"/>
    <x v="0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b v="0"/>
    <n v="0"/>
    <b v="0"/>
    <s v="theater/plays"/>
    <x v="3936"/>
    <d v="2016-12-01T07:18:40"/>
    <x v="2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3937"/>
    <b v="0"/>
    <n v="10"/>
    <b v="0"/>
    <s v="theater/plays"/>
    <x v="3937"/>
    <d v="2016-07-11T15:09:20"/>
    <x v="2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3938"/>
    <b v="0"/>
    <n v="5"/>
    <b v="0"/>
    <s v="theater/plays"/>
    <x v="3938"/>
    <d v="2015-06-27T21:44:14"/>
    <x v="0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939"/>
    <b v="0"/>
    <n v="1"/>
    <b v="0"/>
    <s v="theater/plays"/>
    <x v="3939"/>
    <d v="2014-10-07T04:30:00"/>
    <x v="3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b v="0"/>
    <n v="2"/>
    <b v="0"/>
    <s v="theater/plays"/>
    <x v="3940"/>
    <d v="2015-01-02T11:49:11"/>
    <x v="3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b v="0"/>
    <n v="2"/>
    <b v="0"/>
    <s v="theater/plays"/>
    <x v="3941"/>
    <d v="2014-11-25T01:00:00"/>
    <x v="3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3942"/>
    <b v="0"/>
    <n v="0"/>
    <b v="0"/>
    <s v="theater/plays"/>
    <x v="3942"/>
    <d v="2015-06-16T21:41:54"/>
    <x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3943"/>
    <b v="0"/>
    <n v="13"/>
    <b v="0"/>
    <s v="theater/plays"/>
    <x v="3943"/>
    <d v="2015-11-02T16:50:00"/>
    <x v="0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b v="0"/>
    <n v="0"/>
    <b v="0"/>
    <s v="theater/plays"/>
    <x v="3944"/>
    <d v="2015-08-27T15:54:35"/>
    <x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b v="0"/>
    <n v="1"/>
    <b v="0"/>
    <s v="theater/plays"/>
    <x v="3945"/>
    <d v="2015-05-15T19:14:28"/>
    <x v="0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3946"/>
    <b v="0"/>
    <n v="5"/>
    <b v="0"/>
    <s v="theater/plays"/>
    <x v="3946"/>
    <d v="2015-02-28T08:00:00"/>
    <x v="0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b v="0"/>
    <n v="2"/>
    <b v="0"/>
    <s v="theater/plays"/>
    <x v="3947"/>
    <d v="2016-10-02T03:25:44"/>
    <x v="2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3948"/>
    <b v="0"/>
    <n v="0"/>
    <b v="0"/>
    <s v="theater/plays"/>
    <x v="3948"/>
    <d v="2014-09-07T07:48:43"/>
    <x v="3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b v="0"/>
    <n v="32"/>
    <b v="0"/>
    <s v="theater/plays"/>
    <x v="3949"/>
    <d v="2015-02-11T02:53:41"/>
    <x v="0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950"/>
    <b v="0"/>
    <n v="1"/>
    <b v="0"/>
    <s v="theater/plays"/>
    <x v="3950"/>
    <d v="2016-04-08T18:35:00"/>
    <x v="2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b v="0"/>
    <n v="1"/>
    <b v="0"/>
    <s v="theater/plays"/>
    <x v="3951"/>
    <d v="2016-05-03T18:49:02"/>
    <x v="2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b v="0"/>
    <n v="1"/>
    <b v="0"/>
    <s v="theater/plays"/>
    <x v="3952"/>
    <d v="2015-10-26T18:58:10"/>
    <x v="0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3953"/>
    <b v="0"/>
    <n v="0"/>
    <b v="0"/>
    <s v="theater/plays"/>
    <x v="3953"/>
    <d v="2016-07-29T23:29:00"/>
    <x v="2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b v="0"/>
    <n v="0"/>
    <b v="0"/>
    <s v="theater/plays"/>
    <x v="3954"/>
    <d v="2014-07-14T15:37:44"/>
    <x v="3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3955"/>
    <b v="0"/>
    <n v="8"/>
    <b v="0"/>
    <s v="theater/plays"/>
    <x v="3955"/>
    <d v="2015-11-28T21:22:21"/>
    <x v="0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b v="0"/>
    <n v="0"/>
    <b v="0"/>
    <s v="theater/plays"/>
    <x v="3956"/>
    <d v="2016-04-25T00:20:00"/>
    <x v="2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957"/>
    <b v="0"/>
    <n v="1"/>
    <b v="0"/>
    <s v="theater/plays"/>
    <x v="3957"/>
    <d v="2016-07-08T23:25:54"/>
    <x v="2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b v="0"/>
    <n v="16"/>
    <b v="0"/>
    <s v="theater/plays"/>
    <x v="3958"/>
    <d v="2014-08-02T14:00:00"/>
    <x v="3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b v="0"/>
    <n v="12"/>
    <b v="0"/>
    <s v="theater/plays"/>
    <x v="3959"/>
    <d v="2014-09-28T18:55:56"/>
    <x v="3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b v="0"/>
    <n v="4"/>
    <b v="0"/>
    <s v="theater/plays"/>
    <x v="3960"/>
    <d v="2016-01-03T20:17:36"/>
    <x v="0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b v="0"/>
    <n v="2"/>
    <b v="0"/>
    <s v="theater/plays"/>
    <x v="3961"/>
    <d v="2014-05-08T21:23:30"/>
    <x v="3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b v="0"/>
    <n v="3"/>
    <b v="0"/>
    <s v="theater/plays"/>
    <x v="3962"/>
    <d v="2015-11-28T14:54:54"/>
    <x v="0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b v="0"/>
    <n v="0"/>
    <b v="0"/>
    <s v="theater/plays"/>
    <x v="3963"/>
    <d v="2015-11-18T04:41:57"/>
    <x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964"/>
    <b v="0"/>
    <n v="3"/>
    <b v="0"/>
    <s v="theater/plays"/>
    <x v="3964"/>
    <d v="2015-04-19T16:19:46"/>
    <x v="0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b v="0"/>
    <n v="4"/>
    <b v="0"/>
    <s v="theater/plays"/>
    <x v="3965"/>
    <d v="2016-04-14T04:39:40"/>
    <x v="2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b v="0"/>
    <n v="2"/>
    <b v="0"/>
    <s v="theater/plays"/>
    <x v="3966"/>
    <d v="2014-07-24T02:59:00"/>
    <x v="3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3967"/>
    <b v="0"/>
    <n v="10"/>
    <b v="0"/>
    <s v="theater/plays"/>
    <x v="3967"/>
    <d v="2017-03-06T06:58:27"/>
    <x v="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3968"/>
    <b v="0"/>
    <n v="11"/>
    <b v="0"/>
    <s v="theater/plays"/>
    <x v="3968"/>
    <d v="2016-05-22T19:34:33"/>
    <x v="2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b v="0"/>
    <n v="6"/>
    <b v="0"/>
    <s v="theater/plays"/>
    <x v="3969"/>
    <d v="2016-08-29T03:55:00"/>
    <x v="2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b v="0"/>
    <n v="2"/>
    <b v="0"/>
    <s v="theater/plays"/>
    <x v="3970"/>
    <d v="2016-04-17T20:43:31"/>
    <x v="2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b v="0"/>
    <n v="6"/>
    <b v="0"/>
    <s v="theater/plays"/>
    <x v="3971"/>
    <d v="2014-07-21T12:52:06"/>
    <x v="3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3972"/>
    <b v="0"/>
    <n v="8"/>
    <b v="0"/>
    <s v="theater/plays"/>
    <x v="3972"/>
    <d v="2015-02-06T01:37:14"/>
    <x v="3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b v="0"/>
    <n v="37"/>
    <b v="0"/>
    <s v="theater/plays"/>
    <x v="3973"/>
    <d v="2016-05-09T04:00:00"/>
    <x v="2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b v="0"/>
    <n v="11"/>
    <b v="0"/>
    <s v="theater/plays"/>
    <x v="3974"/>
    <d v="2016-06-02T13:07:28"/>
    <x v="2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3975"/>
    <b v="0"/>
    <n v="0"/>
    <b v="0"/>
    <s v="theater/plays"/>
    <x v="3975"/>
    <d v="2016-07-13T20:48:18"/>
    <x v="2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b v="0"/>
    <n v="10"/>
    <b v="0"/>
    <s v="theater/plays"/>
    <x v="3976"/>
    <d v="2014-08-01T07:00:00"/>
    <x v="3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b v="0"/>
    <n v="6"/>
    <b v="0"/>
    <s v="theater/plays"/>
    <x v="3977"/>
    <d v="2016-07-22T18:55:32"/>
    <x v="2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b v="0"/>
    <n v="8"/>
    <b v="0"/>
    <s v="theater/plays"/>
    <x v="3978"/>
    <d v="2015-01-31T15:25:53"/>
    <x v="3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b v="0"/>
    <n v="6"/>
    <b v="0"/>
    <s v="theater/plays"/>
    <x v="3979"/>
    <d v="2015-03-29T20:00:00"/>
    <x v="0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b v="0"/>
    <n v="7"/>
    <b v="0"/>
    <s v="theater/plays"/>
    <x v="3980"/>
    <d v="2014-07-05T14:22:27"/>
    <x v="3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3981"/>
    <b v="0"/>
    <n v="7"/>
    <b v="0"/>
    <s v="theater/plays"/>
    <x v="3981"/>
    <d v="2016-07-17T04:19:09"/>
    <x v="2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b v="0"/>
    <n v="5"/>
    <b v="0"/>
    <s v="theater/plays"/>
    <x v="3982"/>
    <d v="2015-07-07T19:26:20"/>
    <x v="0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b v="0"/>
    <n v="46"/>
    <b v="0"/>
    <s v="theater/plays"/>
    <x v="3983"/>
    <d v="2014-05-20T06:59:00"/>
    <x v="3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984"/>
    <b v="0"/>
    <n v="10"/>
    <b v="0"/>
    <s v="theater/plays"/>
    <x v="3984"/>
    <d v="2014-11-08T00:00:00"/>
    <x v="3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b v="0"/>
    <n v="19"/>
    <b v="0"/>
    <s v="theater/plays"/>
    <x v="3985"/>
    <d v="2016-02-20T21:05:00"/>
    <x v="2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b v="0"/>
    <n v="13"/>
    <b v="0"/>
    <s v="theater/plays"/>
    <x v="3986"/>
    <d v="2016-05-06T13:04:00"/>
    <x v="2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987"/>
    <b v="0"/>
    <n v="13"/>
    <b v="0"/>
    <s v="theater/plays"/>
    <x v="3987"/>
    <d v="2014-05-16T22:11:30"/>
    <x v="3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x v="3988"/>
    <b v="0"/>
    <n v="4"/>
    <b v="0"/>
    <s v="theater/plays"/>
    <x v="3988"/>
    <d v="2015-08-29T01:56:53"/>
    <x v="0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3989"/>
    <b v="0"/>
    <n v="0"/>
    <b v="0"/>
    <s v="theater/plays"/>
    <x v="3989"/>
    <d v="2015-11-08T18:59:41"/>
    <x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990"/>
    <b v="0"/>
    <n v="3"/>
    <b v="0"/>
    <s v="theater/plays"/>
    <x v="3990"/>
    <d v="2016-03-02T16:08:13"/>
    <x v="2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991"/>
    <b v="0"/>
    <n v="1"/>
    <b v="0"/>
    <s v="theater/plays"/>
    <x v="3991"/>
    <d v="2015-05-31T15:28:02"/>
    <x v="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3992"/>
    <b v="0"/>
    <n v="9"/>
    <b v="0"/>
    <s v="theater/plays"/>
    <x v="3992"/>
    <d v="2015-12-11T23:34:19"/>
    <x v="0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993"/>
    <b v="0"/>
    <n v="1"/>
    <b v="0"/>
    <s v="theater/plays"/>
    <x v="3993"/>
    <d v="2015-05-13T20:45:12"/>
    <x v="0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994"/>
    <b v="0"/>
    <n v="1"/>
    <b v="0"/>
    <s v="theater/plays"/>
    <x v="3994"/>
    <d v="2014-07-19T09:21:30"/>
    <x v="3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995"/>
    <b v="0"/>
    <n v="4"/>
    <b v="0"/>
    <s v="theater/plays"/>
    <x v="3995"/>
    <d v="2015-02-14T11:27:00"/>
    <x v="0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3996"/>
    <b v="0"/>
    <n v="17"/>
    <b v="0"/>
    <s v="theater/plays"/>
    <x v="3996"/>
    <d v="2014-11-20T16:04:00"/>
    <x v="3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b v="0"/>
    <n v="0"/>
    <b v="0"/>
    <s v="theater/plays"/>
    <x v="3997"/>
    <d v="2015-04-05T08:23:41"/>
    <x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3998"/>
    <b v="0"/>
    <n v="12"/>
    <b v="0"/>
    <s v="theater/plays"/>
    <x v="3998"/>
    <d v="2015-03-28T22:07:06"/>
    <x v="0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3999"/>
    <b v="0"/>
    <n v="14"/>
    <b v="0"/>
    <s v="theater/plays"/>
    <x v="3999"/>
    <d v="2014-08-31T19:51:49"/>
    <x v="3"/>
    <x v="1"/>
    <s v="plays"/>
  </r>
  <r>
    <n v="4000"/>
    <s v="The Escorts"/>
    <s v="An Enticing Trip into the World of Assisted Dying"/>
    <n v="8000"/>
    <n v="10"/>
    <x v="2"/>
    <s v="US"/>
    <s v="USD"/>
    <n v="1462631358"/>
    <x v="4000"/>
    <b v="0"/>
    <n v="1"/>
    <b v="0"/>
    <s v="theater/plays"/>
    <x v="4000"/>
    <d v="2016-05-07T14:29:18"/>
    <x v="2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b v="0"/>
    <n v="14"/>
    <b v="0"/>
    <s v="theater/plays"/>
    <x v="4001"/>
    <d v="2017-03-01T19:00:00"/>
    <x v="1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4002"/>
    <b v="0"/>
    <n v="4"/>
    <b v="0"/>
    <s v="theater/plays"/>
    <x v="4002"/>
    <d v="2014-09-27T01:02:41"/>
    <x v="3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4003"/>
    <b v="0"/>
    <n v="2"/>
    <b v="0"/>
    <s v="theater/plays"/>
    <x v="4003"/>
    <d v="2015-02-15T14:05:47"/>
    <x v="0"/>
    <x v="1"/>
    <s v="plays"/>
  </r>
  <r>
    <n v="4004"/>
    <s v="South Florida Tours"/>
    <s v="Help Launch The Queen Into South Florida!"/>
    <n v="500"/>
    <n v="1"/>
    <x v="2"/>
    <s v="US"/>
    <s v="USD"/>
    <n v="1412740457"/>
    <x v="4004"/>
    <b v="0"/>
    <n v="1"/>
    <b v="0"/>
    <s v="theater/plays"/>
    <x v="4004"/>
    <d v="2014-10-08T03:54:17"/>
    <x v="3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4005"/>
    <b v="0"/>
    <n v="2"/>
    <b v="0"/>
    <s v="theater/plays"/>
    <x v="4005"/>
    <d v="2014-10-20T19:23:05"/>
    <x v="3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4006"/>
    <b v="0"/>
    <n v="1"/>
    <b v="0"/>
    <s v="theater/plays"/>
    <x v="4006"/>
    <d v="2016-02-16T18:33:07"/>
    <x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4007"/>
    <b v="0"/>
    <n v="1"/>
    <b v="0"/>
    <s v="theater/plays"/>
    <x v="4007"/>
    <d v="2014-08-26T16:28:00"/>
    <x v="3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b v="0"/>
    <n v="4"/>
    <b v="0"/>
    <s v="theater/plays"/>
    <x v="4008"/>
    <d v="2015-07-22T23:08:27"/>
    <x v="0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4009"/>
    <b v="0"/>
    <n v="3"/>
    <b v="0"/>
    <s v="theater/plays"/>
    <x v="4009"/>
    <d v="2014-09-09T16:49:20"/>
    <x v="3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4010"/>
    <b v="0"/>
    <n v="38"/>
    <b v="0"/>
    <s v="theater/plays"/>
    <x v="4010"/>
    <d v="2014-10-26T18:29:26"/>
    <x v="3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b v="0"/>
    <n v="4"/>
    <b v="0"/>
    <s v="theater/plays"/>
    <x v="4011"/>
    <d v="2015-01-28T13:04:38"/>
    <x v="3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12"/>
    <b v="0"/>
    <n v="0"/>
    <b v="0"/>
    <s v="theater/plays"/>
    <x v="4012"/>
    <d v="2015-05-02T13:04:09"/>
    <x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b v="0"/>
    <n v="2"/>
    <b v="0"/>
    <s v="theater/plays"/>
    <x v="4013"/>
    <d v="2015-02-16T07:13:43"/>
    <x v="0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14"/>
    <b v="0"/>
    <n v="0"/>
    <b v="0"/>
    <s v="theater/plays"/>
    <x v="4014"/>
    <d v="2016-03-05T05:54:29"/>
    <x v="2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4015"/>
    <b v="0"/>
    <n v="1"/>
    <b v="0"/>
    <s v="theater/plays"/>
    <x v="4015"/>
    <d v="2015-07-19T18:44:23"/>
    <x v="0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4016"/>
    <b v="0"/>
    <n v="7"/>
    <b v="0"/>
    <s v="theater/plays"/>
    <x v="4016"/>
    <d v="2014-09-17T20:56:40"/>
    <x v="3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b v="0"/>
    <n v="2"/>
    <b v="0"/>
    <s v="theater/plays"/>
    <x v="4017"/>
    <d v="2014-09-04T16:07:54"/>
    <x v="3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4018"/>
    <b v="0"/>
    <n v="4"/>
    <b v="0"/>
    <s v="theater/plays"/>
    <x v="4018"/>
    <d v="2016-10-07T21:51:48"/>
    <x v="2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b v="0"/>
    <n v="4"/>
    <b v="0"/>
    <s v="theater/plays"/>
    <x v="4019"/>
    <d v="2016-04-15T16:28:00"/>
    <x v="2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b v="0"/>
    <n v="3"/>
    <b v="0"/>
    <s v="theater/plays"/>
    <x v="4020"/>
    <d v="2015-03-24T03:34:59"/>
    <x v="0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4021"/>
    <b v="0"/>
    <n v="2"/>
    <b v="0"/>
    <s v="theater/plays"/>
    <x v="4021"/>
    <d v="2014-10-26T21:52:38"/>
    <x v="3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4022"/>
    <b v="0"/>
    <n v="197"/>
    <b v="0"/>
    <s v="theater/plays"/>
    <x v="4022"/>
    <d v="2015-02-01T02:54:00"/>
    <x v="3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23"/>
    <b v="0"/>
    <n v="0"/>
    <b v="0"/>
    <s v="theater/plays"/>
    <x v="4023"/>
    <d v="2016-03-24T22:59:23"/>
    <x v="2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4024"/>
    <b v="0"/>
    <n v="1"/>
    <b v="0"/>
    <s v="theater/plays"/>
    <x v="4024"/>
    <d v="2015-08-31T16:04:57"/>
    <x v="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b v="0"/>
    <n v="4"/>
    <b v="0"/>
    <s v="theater/plays"/>
    <x v="4025"/>
    <d v="2015-07-26T05:42:16"/>
    <x v="0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26"/>
    <b v="0"/>
    <n v="0"/>
    <b v="0"/>
    <s v="theater/plays"/>
    <x v="4026"/>
    <d v="2015-12-04T16:43:59"/>
    <x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b v="0"/>
    <n v="7"/>
    <b v="0"/>
    <s v="theater/plays"/>
    <x v="4027"/>
    <d v="2017-02-23T01:00:00"/>
    <x v="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4028"/>
    <b v="0"/>
    <n v="11"/>
    <b v="0"/>
    <s v="theater/plays"/>
    <x v="4028"/>
    <d v="2014-06-05T22:31:40"/>
    <x v="3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29"/>
    <b v="0"/>
    <n v="0"/>
    <b v="0"/>
    <s v="theater/plays"/>
    <x v="4029"/>
    <d v="2015-12-14T00:36:10"/>
    <x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4030"/>
    <b v="0"/>
    <n v="6"/>
    <b v="0"/>
    <s v="theater/plays"/>
    <x v="4030"/>
    <d v="2016-02-03T18:49:00"/>
    <x v="2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31"/>
    <b v="0"/>
    <n v="0"/>
    <b v="0"/>
    <s v="theater/plays"/>
    <x v="4031"/>
    <d v="2014-12-18T15:02:44"/>
    <x v="3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4032"/>
    <b v="0"/>
    <n v="7"/>
    <b v="0"/>
    <s v="theater/plays"/>
    <x v="4032"/>
    <d v="2015-12-15T20:25:16"/>
    <x v="0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4033"/>
    <b v="0"/>
    <n v="94"/>
    <b v="0"/>
    <s v="theater/plays"/>
    <x v="4033"/>
    <d v="2016-10-02T09:00:00"/>
    <x v="2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4034"/>
    <b v="0"/>
    <n v="2"/>
    <b v="0"/>
    <s v="theater/plays"/>
    <x v="4034"/>
    <d v="2015-04-03T21:44:10"/>
    <x v="0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4035"/>
    <b v="0"/>
    <n v="25"/>
    <b v="0"/>
    <s v="theater/plays"/>
    <x v="4035"/>
    <d v="2014-10-21T21:11:27"/>
    <x v="3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b v="0"/>
    <n v="17"/>
    <b v="0"/>
    <s v="theater/plays"/>
    <x v="4036"/>
    <d v="2014-07-01T22:30:00"/>
    <x v="3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4037"/>
    <b v="0"/>
    <n v="2"/>
    <b v="0"/>
    <s v="theater/plays"/>
    <x v="4037"/>
    <d v="2016-05-24T14:25:00"/>
    <x v="2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4038"/>
    <b v="0"/>
    <n v="4"/>
    <b v="0"/>
    <s v="theater/plays"/>
    <x v="4038"/>
    <d v="2014-10-17T19:10:10"/>
    <x v="3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4039"/>
    <b v="0"/>
    <n v="5"/>
    <b v="0"/>
    <s v="theater/plays"/>
    <x v="4039"/>
    <d v="2015-12-01T05:59:00"/>
    <x v="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b v="0"/>
    <n v="2"/>
    <b v="0"/>
    <s v="theater/plays"/>
    <x v="4040"/>
    <d v="2015-07-18T03:00:00"/>
    <x v="0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4041"/>
    <b v="0"/>
    <n v="2"/>
    <b v="0"/>
    <s v="theater/plays"/>
    <x v="4041"/>
    <d v="2016-09-06T11:22:34"/>
    <x v="2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4042"/>
    <b v="0"/>
    <n v="3"/>
    <b v="0"/>
    <s v="theater/plays"/>
    <x v="4042"/>
    <d v="2015-01-20T19:16:00"/>
    <x v="3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043"/>
    <b v="0"/>
    <n v="0"/>
    <b v="0"/>
    <s v="theater/plays"/>
    <x v="4043"/>
    <d v="2014-11-20T22:58:45"/>
    <x v="3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4044"/>
    <b v="0"/>
    <n v="4"/>
    <b v="0"/>
    <s v="theater/plays"/>
    <x v="4044"/>
    <d v="2015-04-10T05:00:00"/>
    <x v="0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b v="0"/>
    <n v="1"/>
    <b v="0"/>
    <s v="theater/plays"/>
    <x v="4045"/>
    <d v="2014-08-21T04:49:49"/>
    <x v="3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b v="0"/>
    <n v="12"/>
    <b v="0"/>
    <s v="theater/plays"/>
    <x v="4046"/>
    <d v="2014-10-22T15:36:50"/>
    <x v="3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4047"/>
    <b v="0"/>
    <n v="4"/>
    <b v="0"/>
    <s v="theater/plays"/>
    <x v="4047"/>
    <d v="2015-01-11T01:00:00"/>
    <x v="3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b v="0"/>
    <n v="91"/>
    <b v="0"/>
    <s v="theater/plays"/>
    <x v="4048"/>
    <d v="2016-04-11T11:13:07"/>
    <x v="2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4049"/>
    <b v="0"/>
    <n v="1"/>
    <b v="0"/>
    <s v="theater/plays"/>
    <x v="4049"/>
    <d v="2015-07-14T23:00:15"/>
    <x v="0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b v="0"/>
    <n v="1"/>
    <b v="0"/>
    <s v="theater/plays"/>
    <x v="4050"/>
    <d v="2014-10-23T15:16:31"/>
    <x v="3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051"/>
    <b v="0"/>
    <n v="0"/>
    <b v="0"/>
    <s v="theater/plays"/>
    <x v="4051"/>
    <d v="2014-05-09T06:53:00"/>
    <x v="3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b v="0"/>
    <n v="13"/>
    <b v="0"/>
    <s v="theater/plays"/>
    <x v="4052"/>
    <d v="2014-10-13T21:05:16"/>
    <x v="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4053"/>
    <b v="0"/>
    <n v="2"/>
    <b v="0"/>
    <s v="theater/plays"/>
    <x v="4053"/>
    <d v="2014-11-15T20:00:00"/>
    <x v="3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b v="0"/>
    <n v="0"/>
    <b v="0"/>
    <s v="theater/plays"/>
    <x v="4054"/>
    <d v="2016-10-01T04:00:00"/>
    <x v="2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b v="0"/>
    <n v="21"/>
    <b v="0"/>
    <s v="theater/plays"/>
    <x v="4055"/>
    <d v="2014-06-19T15:33:51"/>
    <x v="3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4056"/>
    <b v="0"/>
    <n v="9"/>
    <b v="0"/>
    <s v="theater/plays"/>
    <x v="4056"/>
    <d v="2016-07-03T19:59:00"/>
    <x v="2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b v="0"/>
    <n v="6"/>
    <b v="0"/>
    <s v="theater/plays"/>
    <x v="4057"/>
    <d v="2015-11-25T23:00:00"/>
    <x v="0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4058"/>
    <b v="0"/>
    <n v="4"/>
    <b v="0"/>
    <s v="theater/plays"/>
    <x v="4058"/>
    <d v="2016-04-01T03:59:00"/>
    <x v="2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4059"/>
    <b v="0"/>
    <n v="7"/>
    <b v="0"/>
    <s v="theater/plays"/>
    <x v="4059"/>
    <d v="2014-09-16T03:00:00"/>
    <x v="3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b v="0"/>
    <n v="5"/>
    <b v="0"/>
    <s v="theater/plays"/>
    <x v="4060"/>
    <d v="2014-06-23T16:00:00"/>
    <x v="3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061"/>
    <b v="0"/>
    <n v="0"/>
    <b v="0"/>
    <s v="theater/plays"/>
    <x v="4061"/>
    <d v="2016-04-21T02:23:43"/>
    <x v="2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b v="0"/>
    <n v="3"/>
    <b v="0"/>
    <s v="theater/plays"/>
    <x v="4062"/>
    <d v="2016-07-02T17:44:28"/>
    <x v="2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4063"/>
    <b v="0"/>
    <n v="9"/>
    <b v="0"/>
    <s v="theater/plays"/>
    <x v="4063"/>
    <d v="2014-06-27T16:21:24"/>
    <x v="3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b v="0"/>
    <n v="6"/>
    <b v="0"/>
    <s v="theater/plays"/>
    <x v="4064"/>
    <d v="2015-04-29T14:07:06"/>
    <x v="0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4065"/>
    <b v="0"/>
    <n v="4"/>
    <b v="0"/>
    <s v="theater/plays"/>
    <x v="4065"/>
    <d v="2014-08-12T22:50:11"/>
    <x v="3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b v="0"/>
    <n v="1"/>
    <b v="0"/>
    <s v="theater/plays"/>
    <x v="4066"/>
    <d v="2016-05-19T00:56:28"/>
    <x v="2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b v="0"/>
    <n v="17"/>
    <b v="0"/>
    <s v="theater/plays"/>
    <x v="4067"/>
    <d v="2015-09-28T02:49:10"/>
    <x v="0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4068"/>
    <b v="0"/>
    <n v="1"/>
    <b v="0"/>
    <s v="theater/plays"/>
    <x v="4068"/>
    <d v="2017-01-13T23:05:00"/>
    <x v="2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4069"/>
    <b v="0"/>
    <n v="13"/>
    <b v="0"/>
    <s v="theater/plays"/>
    <x v="4069"/>
    <d v="2015-02-28T12:00:00"/>
    <x v="0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4070"/>
    <b v="0"/>
    <n v="6"/>
    <b v="0"/>
    <s v="theater/plays"/>
    <x v="4070"/>
    <d v="2015-03-01T03:00:00"/>
    <x v="0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b v="0"/>
    <n v="0"/>
    <b v="0"/>
    <s v="theater/plays"/>
    <x v="4071"/>
    <d v="2016-12-26T19:18:51"/>
    <x v="2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b v="0"/>
    <n v="2"/>
    <b v="0"/>
    <s v="theater/plays"/>
    <x v="4072"/>
    <d v="2014-08-21T18:35:11"/>
    <x v="3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4073"/>
    <b v="0"/>
    <n v="2"/>
    <b v="0"/>
    <s v="theater/plays"/>
    <x v="4073"/>
    <d v="2015-05-09T04:00:00"/>
    <x v="0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4074"/>
    <b v="0"/>
    <n v="21"/>
    <b v="0"/>
    <s v="theater/plays"/>
    <x v="4074"/>
    <d v="2015-11-05T14:16:15"/>
    <x v="0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b v="0"/>
    <n v="13"/>
    <b v="0"/>
    <s v="theater/plays"/>
    <x v="4075"/>
    <d v="2014-06-30T17:28:00"/>
    <x v="3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076"/>
    <b v="0"/>
    <n v="0"/>
    <b v="0"/>
    <s v="theater/plays"/>
    <x v="4076"/>
    <d v="2014-10-21T19:51:00"/>
    <x v="3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b v="0"/>
    <n v="6"/>
    <b v="0"/>
    <s v="theater/plays"/>
    <x v="4077"/>
    <d v="2016-12-21T17:03:14"/>
    <x v="2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078"/>
    <b v="0"/>
    <n v="0"/>
    <b v="0"/>
    <s v="theater/plays"/>
    <x v="4078"/>
    <d v="2017-01-27T18:54:02"/>
    <x v="2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4079"/>
    <b v="0"/>
    <n v="1"/>
    <b v="0"/>
    <s v="theater/plays"/>
    <x v="4079"/>
    <d v="2016-06-19T22:32:01"/>
    <x v="2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b v="0"/>
    <n v="0"/>
    <b v="0"/>
    <s v="theater/plays"/>
    <x v="4080"/>
    <d v="2016-06-14T18:54:00"/>
    <x v="2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4081"/>
    <b v="0"/>
    <n v="12"/>
    <b v="0"/>
    <s v="theater/plays"/>
    <x v="4081"/>
    <d v="2015-03-08T12:57:05"/>
    <x v="0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4082"/>
    <b v="0"/>
    <n v="2"/>
    <b v="0"/>
    <s v="theater/plays"/>
    <x v="4082"/>
    <d v="2015-11-14T23:00:00"/>
    <x v="0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b v="0"/>
    <n v="6"/>
    <b v="0"/>
    <s v="theater/plays"/>
    <x v="4083"/>
    <d v="2016-01-14T18:16:56"/>
    <x v="0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4084"/>
    <b v="0"/>
    <n v="1"/>
    <b v="0"/>
    <s v="theater/plays"/>
    <x v="4084"/>
    <d v="2016-10-09T10:28:26"/>
    <x v="2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b v="0"/>
    <n v="1"/>
    <b v="0"/>
    <s v="theater/plays"/>
    <x v="4085"/>
    <d v="2015-03-24T03:59:00"/>
    <x v="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b v="0"/>
    <n v="5"/>
    <b v="0"/>
    <s v="theater/plays"/>
    <x v="4086"/>
    <d v="2015-11-21T04:00:00"/>
    <x v="0"/>
    <x v="1"/>
    <s v="plays"/>
  </r>
  <r>
    <n v="4087"/>
    <s v="Stage Production &quot;The Nail Shop&quot;"/>
    <s v="Comedy Stage Play"/>
    <n v="9600"/>
    <n v="0"/>
    <x v="2"/>
    <s v="US"/>
    <s v="USD"/>
    <n v="1468777786"/>
    <x v="4087"/>
    <b v="0"/>
    <n v="0"/>
    <b v="0"/>
    <s v="theater/plays"/>
    <x v="4087"/>
    <d v="2016-07-17T17:49:46"/>
    <x v="2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4088"/>
    <b v="0"/>
    <n v="3"/>
    <b v="0"/>
    <s v="theater/plays"/>
    <x v="4088"/>
    <d v="2015-01-16T10:26:00"/>
    <x v="3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b v="0"/>
    <n v="8"/>
    <b v="0"/>
    <s v="theater/plays"/>
    <x v="4089"/>
    <d v="2015-05-31T17:35:00"/>
    <x v="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4090"/>
    <b v="0"/>
    <n v="3"/>
    <b v="0"/>
    <s v="theater/plays"/>
    <x v="4090"/>
    <d v="2015-08-07T15:00:00"/>
    <x v="0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b v="0"/>
    <n v="8"/>
    <b v="0"/>
    <s v="theater/plays"/>
    <x v="4091"/>
    <d v="2015-01-16T12:09:11"/>
    <x v="3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b v="0"/>
    <n v="1"/>
    <b v="0"/>
    <s v="theater/plays"/>
    <x v="4092"/>
    <d v="2015-04-05T03:40:47"/>
    <x v="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b v="0"/>
    <n v="4"/>
    <b v="0"/>
    <s v="theater/plays"/>
    <x v="4093"/>
    <d v="2015-08-22T19:34:53"/>
    <x v="0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4094"/>
    <b v="0"/>
    <n v="8"/>
    <b v="0"/>
    <s v="theater/plays"/>
    <x v="4094"/>
    <d v="2014-10-22T04:59:00"/>
    <x v="3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4095"/>
    <b v="0"/>
    <n v="1"/>
    <b v="0"/>
    <s v="theater/plays"/>
    <x v="4095"/>
    <d v="2016-12-19T00:45:50"/>
    <x v="2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4096"/>
    <b v="0"/>
    <n v="5"/>
    <b v="0"/>
    <s v="theater/plays"/>
    <x v="4096"/>
    <d v="2017-02-28T08:51:00"/>
    <x v="1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097"/>
    <b v="0"/>
    <n v="0"/>
    <b v="0"/>
    <s v="theater/plays"/>
    <x v="4097"/>
    <d v="2016-01-31T23:55:00"/>
    <x v="0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098"/>
    <b v="0"/>
    <n v="0"/>
    <b v="0"/>
    <s v="theater/plays"/>
    <x v="4098"/>
    <d v="2016-06-04T17:19:57"/>
    <x v="2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b v="0"/>
    <n v="1"/>
    <b v="0"/>
    <s v="theater/plays"/>
    <x v="4099"/>
    <d v="2016-09-02T20:24:33"/>
    <x v="2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00"/>
    <b v="0"/>
    <n v="0"/>
    <b v="0"/>
    <s v="theater/plays"/>
    <x v="4100"/>
    <d v="2014-10-25T02:59:50"/>
    <x v="3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01"/>
    <b v="0"/>
    <n v="0"/>
    <b v="0"/>
    <s v="theater/plays"/>
    <x v="4101"/>
    <d v="2017-01-25T21:41:22"/>
    <x v="2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4102"/>
    <b v="0"/>
    <n v="6"/>
    <b v="0"/>
    <s v="theater/plays"/>
    <x v="4102"/>
    <d v="2016-05-15T20:21:13"/>
    <x v="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4103"/>
    <b v="0"/>
    <n v="6"/>
    <b v="0"/>
    <s v="theater/plays"/>
    <x v="4103"/>
    <d v="2015-08-26T18:32:00"/>
    <x v="0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4104"/>
    <b v="0"/>
    <n v="14"/>
    <b v="0"/>
    <s v="theater/plays"/>
    <x v="4104"/>
    <d v="2016-10-27T06:40:34"/>
    <x v="2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b v="0"/>
    <n v="6"/>
    <b v="0"/>
    <s v="theater/plays"/>
    <x v="4105"/>
    <d v="2016-12-26T00:15:09"/>
    <x v="2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b v="0"/>
    <n v="33"/>
    <b v="0"/>
    <s v="theater/plays"/>
    <x v="4106"/>
    <d v="2015-04-02T01:00:00"/>
    <x v="0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b v="0"/>
    <n v="4"/>
    <b v="0"/>
    <s v="theater/plays"/>
    <x v="4107"/>
    <d v="2014-09-24T22:00:01"/>
    <x v="3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4108"/>
    <b v="0"/>
    <n v="1"/>
    <b v="0"/>
    <s v="theater/plays"/>
    <x v="4108"/>
    <d v="2017-03-03T05:00:00"/>
    <x v="1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09"/>
    <b v="0"/>
    <n v="0"/>
    <b v="0"/>
    <s v="theater/plays"/>
    <x v="4109"/>
    <d v="2015-11-29T13:56:44"/>
    <x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b v="0"/>
    <n v="6"/>
    <b v="0"/>
    <s v="theater/plays"/>
    <x v="4110"/>
    <d v="2016-07-21T15:02:31"/>
    <x v="2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4111"/>
    <b v="0"/>
    <n v="6"/>
    <b v="0"/>
    <s v="theater/plays"/>
    <x v="4111"/>
    <d v="2015-02-24T03:15:40"/>
    <x v="0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b v="0"/>
    <n v="1"/>
    <b v="0"/>
    <s v="theater/plays"/>
    <x v="4112"/>
    <d v="2016-02-28T00:00:00"/>
    <x v="2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b v="0"/>
    <n v="3"/>
    <b v="0"/>
    <s v="theater/plays"/>
    <x v="4113"/>
    <d v="2016-01-08T06:34:00"/>
    <x v="0"/>
    <x v="1"/>
    <s v="plays"/>
  </r>
  <r>
    <m/>
    <m/>
    <m/>
    <m/>
    <m/>
    <x v="4"/>
    <m/>
    <m/>
    <m/>
    <x v="4114"/>
    <m/>
    <m/>
    <m/>
    <m/>
    <x v="4114"/>
    <m/>
    <x v="9"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8DDB3B-DAF2-46E9-966D-5D49411B72DA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>
      <items count="4116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x="4114"/>
        <item t="default"/>
      </items>
    </pivotField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multipleItemSelectionAllowed="1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7" item="8" hier="-1"/>
    <pageField fld="16" hier="-1"/>
  </pageFields>
  <dataFields count="1">
    <dataField name="Count of outcomes" fld="5" subtotal="count" baseField="0" baseItem="0"/>
  </dataFields>
  <chartFormats count="3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zoomScale="95" zoomScaleNormal="95" workbookViewId="0"/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29.85546875" bestFit="1" customWidth="1"/>
    <col min="15" max="15" width="23.5703125" style="10" bestFit="1" customWidth="1"/>
    <col min="16" max="16" width="22.28515625" bestFit="1" customWidth="1"/>
    <col min="18" max="18" width="15.42578125" bestFit="1" customWidth="1"/>
    <col min="19" max="19" width="16.85546875" bestFit="1" customWidth="1"/>
  </cols>
  <sheetData>
    <row r="1" spans="1:19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8307</v>
      </c>
      <c r="P1" s="1" t="s">
        <v>8361</v>
      </c>
      <c r="Q1" s="1" t="s">
        <v>8306</v>
      </c>
      <c r="R1" s="12" t="s">
        <v>8359</v>
      </c>
      <c r="S1" s="1" t="s">
        <v>8360</v>
      </c>
    </row>
    <row r="2" spans="1:19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0">
        <f>(((J2/60)/60)/24)+DATE(1970,1,1)</f>
        <v>42177.007071759261</v>
      </c>
      <c r="P2" s="10">
        <f>(((I2/60)/60)/24)+DATE(1970,1,1)</f>
        <v>42208.125</v>
      </c>
      <c r="Q2">
        <f>YEAR(O2)</f>
        <v>2015</v>
      </c>
      <c r="R2" s="13" t="s">
        <v>8309</v>
      </c>
      <c r="S2" t="s">
        <v>8310</v>
      </c>
    </row>
    <row r="3" spans="1:19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0">
        <f t="shared" ref="O3:O66" si="0">(((J3/60)/60)/24)+DATE(1970,1,1)</f>
        <v>42766.600497685184</v>
      </c>
      <c r="P3" s="10">
        <f t="shared" ref="P3:P66" si="1">(((I3/60)/60)/24)+DATE(1970,1,1)</f>
        <v>42796.600497685184</v>
      </c>
      <c r="Q3">
        <f t="shared" ref="Q3:Q66" si="2">YEAR(O3)</f>
        <v>2017</v>
      </c>
      <c r="R3" s="13" t="s">
        <v>8309</v>
      </c>
      <c r="S3" t="s">
        <v>8310</v>
      </c>
    </row>
    <row r="4" spans="1:19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0">
        <f t="shared" si="0"/>
        <v>42405.702349537038</v>
      </c>
      <c r="P4" s="10">
        <f t="shared" si="1"/>
        <v>42415.702349537038</v>
      </c>
      <c r="Q4">
        <f t="shared" si="2"/>
        <v>2016</v>
      </c>
      <c r="R4" s="13" t="s">
        <v>8309</v>
      </c>
      <c r="S4" t="s">
        <v>8310</v>
      </c>
    </row>
    <row r="5" spans="1:19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0">
        <f t="shared" si="0"/>
        <v>41828.515127314815</v>
      </c>
      <c r="P5" s="10">
        <f t="shared" si="1"/>
        <v>41858.515127314815</v>
      </c>
      <c r="Q5">
        <f t="shared" si="2"/>
        <v>2014</v>
      </c>
      <c r="R5" s="13" t="s">
        <v>8309</v>
      </c>
      <c r="S5" t="s">
        <v>8310</v>
      </c>
    </row>
    <row r="6" spans="1:19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0">
        <f t="shared" si="0"/>
        <v>42327.834247685183</v>
      </c>
      <c r="P6" s="10">
        <f t="shared" si="1"/>
        <v>42357.834247685183</v>
      </c>
      <c r="Q6">
        <f t="shared" si="2"/>
        <v>2015</v>
      </c>
      <c r="R6" s="13" t="s">
        <v>8309</v>
      </c>
      <c r="S6" t="s">
        <v>8310</v>
      </c>
    </row>
    <row r="7" spans="1:19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0">
        <f t="shared" si="0"/>
        <v>42563.932951388888</v>
      </c>
      <c r="P7" s="10">
        <f t="shared" si="1"/>
        <v>42580.232638888891</v>
      </c>
      <c r="Q7">
        <f t="shared" si="2"/>
        <v>2016</v>
      </c>
      <c r="R7" s="13" t="s">
        <v>8309</v>
      </c>
      <c r="S7" t="s">
        <v>8310</v>
      </c>
    </row>
    <row r="8" spans="1:19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0">
        <f t="shared" si="0"/>
        <v>41794.072337962964</v>
      </c>
      <c r="P8" s="10">
        <f t="shared" si="1"/>
        <v>41804.072337962964</v>
      </c>
      <c r="Q8">
        <f t="shared" si="2"/>
        <v>2014</v>
      </c>
      <c r="R8" s="13" t="s">
        <v>8309</v>
      </c>
      <c r="S8" t="s">
        <v>8310</v>
      </c>
    </row>
    <row r="9" spans="1:19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0">
        <f t="shared" si="0"/>
        <v>42516.047071759262</v>
      </c>
      <c r="P9" s="10">
        <f t="shared" si="1"/>
        <v>42556.047071759262</v>
      </c>
      <c r="Q9">
        <f t="shared" si="2"/>
        <v>2016</v>
      </c>
      <c r="R9" s="13" t="s">
        <v>8309</v>
      </c>
      <c r="S9" t="s">
        <v>8310</v>
      </c>
    </row>
    <row r="10" spans="1:19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0">
        <f t="shared" si="0"/>
        <v>42468.94458333333</v>
      </c>
      <c r="P10" s="10">
        <f t="shared" si="1"/>
        <v>42475.875</v>
      </c>
      <c r="Q10">
        <f t="shared" si="2"/>
        <v>2016</v>
      </c>
      <c r="R10" s="13" t="s">
        <v>8309</v>
      </c>
      <c r="S10" t="s">
        <v>8310</v>
      </c>
    </row>
    <row r="11" spans="1:19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0">
        <f t="shared" si="0"/>
        <v>42447.103518518517</v>
      </c>
      <c r="P11" s="10">
        <f t="shared" si="1"/>
        <v>42477.103518518517</v>
      </c>
      <c r="Q11">
        <f t="shared" si="2"/>
        <v>2016</v>
      </c>
      <c r="R11" s="13" t="s">
        <v>8309</v>
      </c>
      <c r="S11" t="s">
        <v>8310</v>
      </c>
    </row>
    <row r="12" spans="1:19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0">
        <f t="shared" si="0"/>
        <v>41780.068043981482</v>
      </c>
      <c r="P12" s="10">
        <f t="shared" si="1"/>
        <v>41815.068043981482</v>
      </c>
      <c r="Q12">
        <f t="shared" si="2"/>
        <v>2014</v>
      </c>
      <c r="R12" s="13" t="s">
        <v>8309</v>
      </c>
      <c r="S12" t="s">
        <v>8310</v>
      </c>
    </row>
    <row r="13" spans="1:19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0">
        <f t="shared" si="0"/>
        <v>42572.778495370367</v>
      </c>
      <c r="P13" s="10">
        <f t="shared" si="1"/>
        <v>42604.125</v>
      </c>
      <c r="Q13">
        <f t="shared" si="2"/>
        <v>2016</v>
      </c>
      <c r="R13" s="13" t="s">
        <v>8309</v>
      </c>
      <c r="S13" t="s">
        <v>8310</v>
      </c>
    </row>
    <row r="14" spans="1:19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0">
        <f t="shared" si="0"/>
        <v>41791.713252314818</v>
      </c>
      <c r="P14" s="10">
        <f t="shared" si="1"/>
        <v>41836.125</v>
      </c>
      <c r="Q14">
        <f t="shared" si="2"/>
        <v>2014</v>
      </c>
      <c r="R14" s="13" t="s">
        <v>8309</v>
      </c>
      <c r="S14" t="s">
        <v>8310</v>
      </c>
    </row>
    <row r="15" spans="1:19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0">
        <f t="shared" si="0"/>
        <v>42508.677187499998</v>
      </c>
      <c r="P15" s="10">
        <f t="shared" si="1"/>
        <v>42544.852083333331</v>
      </c>
      <c r="Q15">
        <f t="shared" si="2"/>
        <v>2016</v>
      </c>
      <c r="R15" s="13" t="s">
        <v>8309</v>
      </c>
      <c r="S15" t="s">
        <v>8310</v>
      </c>
    </row>
    <row r="16" spans="1:19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0">
        <f t="shared" si="0"/>
        <v>41808.02648148148</v>
      </c>
      <c r="P16" s="10">
        <f t="shared" si="1"/>
        <v>41833.582638888889</v>
      </c>
      <c r="Q16">
        <f t="shared" si="2"/>
        <v>2014</v>
      </c>
      <c r="R16" s="13" t="s">
        <v>8309</v>
      </c>
      <c r="S16" t="s">
        <v>8310</v>
      </c>
    </row>
    <row r="17" spans="1:19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0">
        <f t="shared" si="0"/>
        <v>42256.391875000001</v>
      </c>
      <c r="P17" s="10">
        <f t="shared" si="1"/>
        <v>42274.843055555553</v>
      </c>
      <c r="Q17">
        <f t="shared" si="2"/>
        <v>2015</v>
      </c>
      <c r="R17" s="13" t="s">
        <v>8309</v>
      </c>
      <c r="S17" t="s">
        <v>8310</v>
      </c>
    </row>
    <row r="18" spans="1:19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0">
        <f t="shared" si="0"/>
        <v>41760.796423611115</v>
      </c>
      <c r="P18" s="10">
        <f t="shared" si="1"/>
        <v>41806.229166666664</v>
      </c>
      <c r="Q18">
        <f t="shared" si="2"/>
        <v>2014</v>
      </c>
      <c r="R18" s="13" t="s">
        <v>8309</v>
      </c>
      <c r="S18" t="s">
        <v>8310</v>
      </c>
    </row>
    <row r="19" spans="1:19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0">
        <f t="shared" si="0"/>
        <v>41917.731736111113</v>
      </c>
      <c r="P19" s="10">
        <f t="shared" si="1"/>
        <v>41947.773402777777</v>
      </c>
      <c r="Q19">
        <f t="shared" si="2"/>
        <v>2014</v>
      </c>
      <c r="R19" s="13" t="s">
        <v>8309</v>
      </c>
      <c r="S19" t="s">
        <v>8310</v>
      </c>
    </row>
    <row r="20" spans="1:19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0">
        <f t="shared" si="0"/>
        <v>41869.542314814818</v>
      </c>
      <c r="P20" s="10">
        <f t="shared" si="1"/>
        <v>41899.542314814818</v>
      </c>
      <c r="Q20">
        <f t="shared" si="2"/>
        <v>2014</v>
      </c>
      <c r="R20" s="13" t="s">
        <v>8309</v>
      </c>
      <c r="S20" t="s">
        <v>8310</v>
      </c>
    </row>
    <row r="21" spans="1:19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0">
        <f t="shared" si="0"/>
        <v>42175.816365740742</v>
      </c>
      <c r="P21" s="10">
        <f t="shared" si="1"/>
        <v>42205.816365740742</v>
      </c>
      <c r="Q21">
        <f t="shared" si="2"/>
        <v>2015</v>
      </c>
      <c r="R21" s="13" t="s">
        <v>8309</v>
      </c>
      <c r="S21" t="s">
        <v>8310</v>
      </c>
    </row>
    <row r="22" spans="1:19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0">
        <f t="shared" si="0"/>
        <v>42200.758240740746</v>
      </c>
      <c r="P22" s="10">
        <f t="shared" si="1"/>
        <v>42260.758240740746</v>
      </c>
      <c r="Q22">
        <f t="shared" si="2"/>
        <v>2015</v>
      </c>
      <c r="R22" s="13" t="s">
        <v>8309</v>
      </c>
      <c r="S22" t="s">
        <v>8310</v>
      </c>
    </row>
    <row r="23" spans="1:19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0">
        <f t="shared" si="0"/>
        <v>41878.627187500002</v>
      </c>
      <c r="P23" s="10">
        <f t="shared" si="1"/>
        <v>41908.627187500002</v>
      </c>
      <c r="Q23">
        <f t="shared" si="2"/>
        <v>2014</v>
      </c>
      <c r="R23" s="13" t="s">
        <v>8309</v>
      </c>
      <c r="S23" t="s">
        <v>8310</v>
      </c>
    </row>
    <row r="24" spans="1:19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0">
        <f t="shared" si="0"/>
        <v>41989.91134259259</v>
      </c>
      <c r="P24" s="10">
        <f t="shared" si="1"/>
        <v>42005.332638888889</v>
      </c>
      <c r="Q24">
        <f t="shared" si="2"/>
        <v>2014</v>
      </c>
      <c r="R24" s="13" t="s">
        <v>8309</v>
      </c>
      <c r="S24" t="s">
        <v>8310</v>
      </c>
    </row>
    <row r="25" spans="1:19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0">
        <f t="shared" si="0"/>
        <v>42097.778946759259</v>
      </c>
      <c r="P25" s="10">
        <f t="shared" si="1"/>
        <v>42124.638888888891</v>
      </c>
      <c r="Q25">
        <f t="shared" si="2"/>
        <v>2015</v>
      </c>
      <c r="R25" s="13" t="s">
        <v>8309</v>
      </c>
      <c r="S25" t="s">
        <v>8310</v>
      </c>
    </row>
    <row r="26" spans="1:19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0">
        <f t="shared" si="0"/>
        <v>42229.820173611108</v>
      </c>
      <c r="P26" s="10">
        <f t="shared" si="1"/>
        <v>42262.818750000006</v>
      </c>
      <c r="Q26">
        <f t="shared" si="2"/>
        <v>2015</v>
      </c>
      <c r="R26" s="13" t="s">
        <v>8309</v>
      </c>
      <c r="S26" t="s">
        <v>8310</v>
      </c>
    </row>
    <row r="27" spans="1:19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0">
        <f t="shared" si="0"/>
        <v>42318.025011574078</v>
      </c>
      <c r="P27" s="10">
        <f t="shared" si="1"/>
        <v>42378.025011574078</v>
      </c>
      <c r="Q27">
        <f t="shared" si="2"/>
        <v>2015</v>
      </c>
      <c r="R27" s="13" t="s">
        <v>8309</v>
      </c>
      <c r="S27" t="s">
        <v>8310</v>
      </c>
    </row>
    <row r="28" spans="1:19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0">
        <f t="shared" si="0"/>
        <v>41828.515555555554</v>
      </c>
      <c r="P28" s="10">
        <f t="shared" si="1"/>
        <v>41868.515555555554</v>
      </c>
      <c r="Q28">
        <f t="shared" si="2"/>
        <v>2014</v>
      </c>
      <c r="R28" s="13" t="s">
        <v>8309</v>
      </c>
      <c r="S28" t="s">
        <v>8310</v>
      </c>
    </row>
    <row r="29" spans="1:19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0">
        <f t="shared" si="0"/>
        <v>41929.164733796293</v>
      </c>
      <c r="P29" s="10">
        <f t="shared" si="1"/>
        <v>41959.206400462965</v>
      </c>
      <c r="Q29">
        <f t="shared" si="2"/>
        <v>2014</v>
      </c>
      <c r="R29" s="13" t="s">
        <v>8309</v>
      </c>
      <c r="S29" t="s">
        <v>8310</v>
      </c>
    </row>
    <row r="30" spans="1:19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0">
        <f t="shared" si="0"/>
        <v>42324.96393518518</v>
      </c>
      <c r="P30" s="10">
        <f t="shared" si="1"/>
        <v>42354.96393518518</v>
      </c>
      <c r="Q30">
        <f t="shared" si="2"/>
        <v>2015</v>
      </c>
      <c r="R30" s="13" t="s">
        <v>8309</v>
      </c>
      <c r="S30" t="s">
        <v>8310</v>
      </c>
    </row>
    <row r="31" spans="1:19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0">
        <f t="shared" si="0"/>
        <v>41812.67324074074</v>
      </c>
      <c r="P31" s="10">
        <f t="shared" si="1"/>
        <v>41842.67324074074</v>
      </c>
      <c r="Q31">
        <f t="shared" si="2"/>
        <v>2014</v>
      </c>
      <c r="R31" s="13" t="s">
        <v>8309</v>
      </c>
      <c r="S31" t="s">
        <v>8310</v>
      </c>
    </row>
    <row r="32" spans="1:19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0">
        <f t="shared" si="0"/>
        <v>41842.292997685188</v>
      </c>
      <c r="P32" s="10">
        <f t="shared" si="1"/>
        <v>41872.292997685188</v>
      </c>
      <c r="Q32">
        <f t="shared" si="2"/>
        <v>2014</v>
      </c>
      <c r="R32" s="13" t="s">
        <v>8309</v>
      </c>
      <c r="S32" t="s">
        <v>8310</v>
      </c>
    </row>
    <row r="33" spans="1:19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0">
        <f t="shared" si="0"/>
        <v>42376.79206018518</v>
      </c>
      <c r="P33" s="10">
        <f t="shared" si="1"/>
        <v>42394.79206018518</v>
      </c>
      <c r="Q33">
        <f t="shared" si="2"/>
        <v>2016</v>
      </c>
      <c r="R33" s="13" t="s">
        <v>8309</v>
      </c>
      <c r="S33" t="s">
        <v>8310</v>
      </c>
    </row>
    <row r="34" spans="1:19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0">
        <f t="shared" si="0"/>
        <v>42461.627511574072</v>
      </c>
      <c r="P34" s="10">
        <f t="shared" si="1"/>
        <v>42503.165972222225</v>
      </c>
      <c r="Q34">
        <f t="shared" si="2"/>
        <v>2016</v>
      </c>
      <c r="R34" s="13" t="s">
        <v>8309</v>
      </c>
      <c r="S34" t="s">
        <v>8310</v>
      </c>
    </row>
    <row r="35" spans="1:19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0">
        <f t="shared" si="0"/>
        <v>42286.660891203705</v>
      </c>
      <c r="P35" s="10">
        <f t="shared" si="1"/>
        <v>42316.702557870376</v>
      </c>
      <c r="Q35">
        <f t="shared" si="2"/>
        <v>2015</v>
      </c>
      <c r="R35" s="13" t="s">
        <v>8309</v>
      </c>
      <c r="S35" t="s">
        <v>8310</v>
      </c>
    </row>
    <row r="36" spans="1:19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0">
        <f t="shared" si="0"/>
        <v>41841.321770833332</v>
      </c>
      <c r="P36" s="10">
        <f t="shared" si="1"/>
        <v>41856.321770833332</v>
      </c>
      <c r="Q36">
        <f t="shared" si="2"/>
        <v>2014</v>
      </c>
      <c r="R36" s="13" t="s">
        <v>8309</v>
      </c>
      <c r="S36" t="s">
        <v>8310</v>
      </c>
    </row>
    <row r="37" spans="1:19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0">
        <f t="shared" si="0"/>
        <v>42098.291828703703</v>
      </c>
      <c r="P37" s="10">
        <f t="shared" si="1"/>
        <v>42122</v>
      </c>
      <c r="Q37">
        <f t="shared" si="2"/>
        <v>2015</v>
      </c>
      <c r="R37" s="13" t="s">
        <v>8309</v>
      </c>
      <c r="S37" t="s">
        <v>8310</v>
      </c>
    </row>
    <row r="38" spans="1:19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0">
        <f t="shared" si="0"/>
        <v>42068.307002314818</v>
      </c>
      <c r="P38" s="10">
        <f t="shared" si="1"/>
        <v>42098.265335648146</v>
      </c>
      <c r="Q38">
        <f t="shared" si="2"/>
        <v>2015</v>
      </c>
      <c r="R38" s="13" t="s">
        <v>8309</v>
      </c>
      <c r="S38" t="s">
        <v>8310</v>
      </c>
    </row>
    <row r="39" spans="1:19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0">
        <f t="shared" si="0"/>
        <v>42032.693043981482</v>
      </c>
      <c r="P39" s="10">
        <f t="shared" si="1"/>
        <v>42062.693043981482</v>
      </c>
      <c r="Q39">
        <f t="shared" si="2"/>
        <v>2015</v>
      </c>
      <c r="R39" s="13" t="s">
        <v>8309</v>
      </c>
      <c r="S39" t="s">
        <v>8310</v>
      </c>
    </row>
    <row r="40" spans="1:19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0">
        <f t="shared" si="0"/>
        <v>41375.057222222218</v>
      </c>
      <c r="P40" s="10">
        <f t="shared" si="1"/>
        <v>41405.057222222218</v>
      </c>
      <c r="Q40">
        <f t="shared" si="2"/>
        <v>2013</v>
      </c>
      <c r="R40" s="13" t="s">
        <v>8309</v>
      </c>
      <c r="S40" t="s">
        <v>8310</v>
      </c>
    </row>
    <row r="41" spans="1:19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0">
        <f t="shared" si="0"/>
        <v>41754.047083333331</v>
      </c>
      <c r="P41" s="10">
        <f t="shared" si="1"/>
        <v>41784.957638888889</v>
      </c>
      <c r="Q41">
        <f t="shared" si="2"/>
        <v>2014</v>
      </c>
      <c r="R41" s="13" t="s">
        <v>8309</v>
      </c>
      <c r="S41" t="s">
        <v>8310</v>
      </c>
    </row>
    <row r="42" spans="1:19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0">
        <f t="shared" si="0"/>
        <v>41789.21398148148</v>
      </c>
      <c r="P42" s="10">
        <f t="shared" si="1"/>
        <v>41809.166666666664</v>
      </c>
      <c r="Q42">
        <f t="shared" si="2"/>
        <v>2014</v>
      </c>
      <c r="R42" s="13" t="s">
        <v>8309</v>
      </c>
      <c r="S42" t="s">
        <v>8310</v>
      </c>
    </row>
    <row r="43" spans="1:19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0">
        <f t="shared" si="0"/>
        <v>41887.568912037037</v>
      </c>
      <c r="P43" s="10">
        <f t="shared" si="1"/>
        <v>41917.568912037037</v>
      </c>
      <c r="Q43">
        <f t="shared" si="2"/>
        <v>2014</v>
      </c>
      <c r="R43" s="13" t="s">
        <v>8309</v>
      </c>
      <c r="S43" t="s">
        <v>8310</v>
      </c>
    </row>
    <row r="44" spans="1:19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0">
        <f t="shared" si="0"/>
        <v>41971.639189814814</v>
      </c>
      <c r="P44" s="10">
        <f t="shared" si="1"/>
        <v>42001.639189814814</v>
      </c>
      <c r="Q44">
        <f t="shared" si="2"/>
        <v>2014</v>
      </c>
      <c r="R44" s="13" t="s">
        <v>8309</v>
      </c>
      <c r="S44" t="s">
        <v>8310</v>
      </c>
    </row>
    <row r="45" spans="1:19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0">
        <f t="shared" si="0"/>
        <v>41802.790347222224</v>
      </c>
      <c r="P45" s="10">
        <f t="shared" si="1"/>
        <v>41833</v>
      </c>
      <c r="Q45">
        <f t="shared" si="2"/>
        <v>2014</v>
      </c>
      <c r="R45" s="13" t="s">
        <v>8309</v>
      </c>
      <c r="S45" t="s">
        <v>8310</v>
      </c>
    </row>
    <row r="46" spans="1:19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0">
        <f t="shared" si="0"/>
        <v>41874.098807870374</v>
      </c>
      <c r="P46" s="10">
        <f t="shared" si="1"/>
        <v>41919.098807870374</v>
      </c>
      <c r="Q46">
        <f t="shared" si="2"/>
        <v>2014</v>
      </c>
      <c r="R46" s="13" t="s">
        <v>8309</v>
      </c>
      <c r="S46" t="s">
        <v>8310</v>
      </c>
    </row>
    <row r="47" spans="1:19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0">
        <f t="shared" si="0"/>
        <v>42457.623923611114</v>
      </c>
      <c r="P47" s="10">
        <f t="shared" si="1"/>
        <v>42487.623923611114</v>
      </c>
      <c r="Q47">
        <f t="shared" si="2"/>
        <v>2016</v>
      </c>
      <c r="R47" s="13" t="s">
        <v>8309</v>
      </c>
      <c r="S47" t="s">
        <v>8310</v>
      </c>
    </row>
    <row r="48" spans="1:19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0">
        <f t="shared" si="0"/>
        <v>42323.964976851858</v>
      </c>
      <c r="P48" s="10">
        <f t="shared" si="1"/>
        <v>42353.964976851858</v>
      </c>
      <c r="Q48">
        <f t="shared" si="2"/>
        <v>2015</v>
      </c>
      <c r="R48" s="13" t="s">
        <v>8309</v>
      </c>
      <c r="S48" t="s">
        <v>8310</v>
      </c>
    </row>
    <row r="49" spans="1:19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0">
        <f t="shared" si="0"/>
        <v>41932.819525462961</v>
      </c>
      <c r="P49" s="10">
        <f t="shared" si="1"/>
        <v>41992.861192129625</v>
      </c>
      <c r="Q49">
        <f t="shared" si="2"/>
        <v>2014</v>
      </c>
      <c r="R49" s="13" t="s">
        <v>8309</v>
      </c>
      <c r="S49" t="s">
        <v>8310</v>
      </c>
    </row>
    <row r="50" spans="1:19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0">
        <f t="shared" si="0"/>
        <v>42033.516898148147</v>
      </c>
      <c r="P50" s="10">
        <f t="shared" si="1"/>
        <v>42064.5</v>
      </c>
      <c r="Q50">
        <f t="shared" si="2"/>
        <v>2015</v>
      </c>
      <c r="R50" s="13" t="s">
        <v>8309</v>
      </c>
      <c r="S50" t="s">
        <v>8310</v>
      </c>
    </row>
    <row r="51" spans="1:19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0">
        <f t="shared" si="0"/>
        <v>42271.176446759258</v>
      </c>
      <c r="P51" s="10">
        <f t="shared" si="1"/>
        <v>42301.176446759258</v>
      </c>
      <c r="Q51">
        <f t="shared" si="2"/>
        <v>2015</v>
      </c>
      <c r="R51" s="13" t="s">
        <v>8309</v>
      </c>
      <c r="S51" t="s">
        <v>8310</v>
      </c>
    </row>
    <row r="52" spans="1:19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0">
        <f t="shared" si="0"/>
        <v>41995.752986111111</v>
      </c>
      <c r="P52" s="10">
        <f t="shared" si="1"/>
        <v>42034.708333333328</v>
      </c>
      <c r="Q52">
        <f t="shared" si="2"/>
        <v>2014</v>
      </c>
      <c r="R52" s="13" t="s">
        <v>8309</v>
      </c>
      <c r="S52" t="s">
        <v>8310</v>
      </c>
    </row>
    <row r="53" spans="1:19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0">
        <f t="shared" si="0"/>
        <v>42196.928668981483</v>
      </c>
      <c r="P53" s="10">
        <f t="shared" si="1"/>
        <v>42226.928668981483</v>
      </c>
      <c r="Q53">
        <f t="shared" si="2"/>
        <v>2015</v>
      </c>
      <c r="R53" s="13" t="s">
        <v>8309</v>
      </c>
      <c r="S53" t="s">
        <v>8310</v>
      </c>
    </row>
    <row r="54" spans="1:19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0">
        <f t="shared" si="0"/>
        <v>41807.701921296299</v>
      </c>
      <c r="P54" s="10">
        <f t="shared" si="1"/>
        <v>41837.701921296299</v>
      </c>
      <c r="Q54">
        <f t="shared" si="2"/>
        <v>2014</v>
      </c>
      <c r="R54" s="13" t="s">
        <v>8309</v>
      </c>
      <c r="S54" t="s">
        <v>8310</v>
      </c>
    </row>
    <row r="55" spans="1:19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0">
        <f t="shared" si="0"/>
        <v>41719.549131944441</v>
      </c>
      <c r="P55" s="10">
        <f t="shared" si="1"/>
        <v>41733.916666666664</v>
      </c>
      <c r="Q55">
        <f t="shared" si="2"/>
        <v>2014</v>
      </c>
      <c r="R55" s="13" t="s">
        <v>8309</v>
      </c>
      <c r="S55" t="s">
        <v>8310</v>
      </c>
    </row>
    <row r="56" spans="1:19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0">
        <f t="shared" si="0"/>
        <v>42333.713206018518</v>
      </c>
      <c r="P56" s="10">
        <f t="shared" si="1"/>
        <v>42363.713206018518</v>
      </c>
      <c r="Q56">
        <f t="shared" si="2"/>
        <v>2015</v>
      </c>
      <c r="R56" s="13" t="s">
        <v>8309</v>
      </c>
      <c r="S56" t="s">
        <v>8310</v>
      </c>
    </row>
    <row r="57" spans="1:19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0">
        <f t="shared" si="0"/>
        <v>42496.968935185185</v>
      </c>
      <c r="P57" s="10">
        <f t="shared" si="1"/>
        <v>42517.968935185185</v>
      </c>
      <c r="Q57">
        <f t="shared" si="2"/>
        <v>2016</v>
      </c>
      <c r="R57" s="13" t="s">
        <v>8309</v>
      </c>
      <c r="S57" t="s">
        <v>8310</v>
      </c>
    </row>
    <row r="58" spans="1:19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0">
        <f t="shared" si="0"/>
        <v>42149.548888888887</v>
      </c>
      <c r="P58" s="10">
        <f t="shared" si="1"/>
        <v>42163.666666666672</v>
      </c>
      <c r="Q58">
        <f t="shared" si="2"/>
        <v>2015</v>
      </c>
      <c r="R58" s="13" t="s">
        <v>8309</v>
      </c>
      <c r="S58" t="s">
        <v>8310</v>
      </c>
    </row>
    <row r="59" spans="1:19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0">
        <f t="shared" si="0"/>
        <v>42089.83289351852</v>
      </c>
      <c r="P59" s="10">
        <f t="shared" si="1"/>
        <v>42119.83289351852</v>
      </c>
      <c r="Q59">
        <f t="shared" si="2"/>
        <v>2015</v>
      </c>
      <c r="R59" s="13" t="s">
        <v>8309</v>
      </c>
      <c r="S59" t="s">
        <v>8310</v>
      </c>
    </row>
    <row r="60" spans="1:19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0">
        <f t="shared" si="0"/>
        <v>41932.745046296295</v>
      </c>
      <c r="P60" s="10">
        <f t="shared" si="1"/>
        <v>41962.786712962959</v>
      </c>
      <c r="Q60">
        <f t="shared" si="2"/>
        <v>2014</v>
      </c>
      <c r="R60" s="13" t="s">
        <v>8309</v>
      </c>
      <c r="S60" t="s">
        <v>8310</v>
      </c>
    </row>
    <row r="61" spans="1:19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0">
        <f t="shared" si="0"/>
        <v>42230.23583333334</v>
      </c>
      <c r="P61" s="10">
        <f t="shared" si="1"/>
        <v>42261.875</v>
      </c>
      <c r="Q61">
        <f t="shared" si="2"/>
        <v>2015</v>
      </c>
      <c r="R61" s="13" t="s">
        <v>8309</v>
      </c>
      <c r="S61" t="s">
        <v>8310</v>
      </c>
    </row>
    <row r="62" spans="1:19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0">
        <f t="shared" si="0"/>
        <v>41701.901817129627</v>
      </c>
      <c r="P62" s="10">
        <f t="shared" si="1"/>
        <v>41721</v>
      </c>
      <c r="Q62">
        <f t="shared" si="2"/>
        <v>2014</v>
      </c>
      <c r="R62" s="13" t="s">
        <v>8309</v>
      </c>
      <c r="S62" t="s">
        <v>8311</v>
      </c>
    </row>
    <row r="63" spans="1:19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0">
        <f t="shared" si="0"/>
        <v>41409.814317129632</v>
      </c>
      <c r="P63" s="10">
        <f t="shared" si="1"/>
        <v>41431.814317129632</v>
      </c>
      <c r="Q63">
        <f t="shared" si="2"/>
        <v>2013</v>
      </c>
      <c r="R63" s="13" t="s">
        <v>8309</v>
      </c>
      <c r="S63" t="s">
        <v>8311</v>
      </c>
    </row>
    <row r="64" spans="1:19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0">
        <f t="shared" si="0"/>
        <v>41311.799513888887</v>
      </c>
      <c r="P64" s="10">
        <f t="shared" si="1"/>
        <v>41336.799513888887</v>
      </c>
      <c r="Q64">
        <f t="shared" si="2"/>
        <v>2013</v>
      </c>
      <c r="R64" s="13" t="s">
        <v>8309</v>
      </c>
      <c r="S64" t="s">
        <v>8311</v>
      </c>
    </row>
    <row r="65" spans="1:19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0">
        <f t="shared" si="0"/>
        <v>41612.912187499998</v>
      </c>
      <c r="P65" s="10">
        <f t="shared" si="1"/>
        <v>41636.207638888889</v>
      </c>
      <c r="Q65">
        <f t="shared" si="2"/>
        <v>2013</v>
      </c>
      <c r="R65" s="13" t="s">
        <v>8309</v>
      </c>
      <c r="S65" t="s">
        <v>8311</v>
      </c>
    </row>
    <row r="66" spans="1:19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0">
        <f t="shared" si="0"/>
        <v>41433.01829861111</v>
      </c>
      <c r="P66" s="10">
        <f t="shared" si="1"/>
        <v>41463.01829861111</v>
      </c>
      <c r="Q66">
        <f t="shared" si="2"/>
        <v>2013</v>
      </c>
      <c r="R66" s="13" t="s">
        <v>8309</v>
      </c>
      <c r="S66" t="s">
        <v>8311</v>
      </c>
    </row>
    <row r="67" spans="1:19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0">
        <f t="shared" ref="O67:O130" si="3">(((J67/60)/60)/24)+DATE(1970,1,1)</f>
        <v>41835.821226851855</v>
      </c>
      <c r="P67" s="10">
        <f t="shared" ref="P67:P130" si="4">(((I67/60)/60)/24)+DATE(1970,1,1)</f>
        <v>41862.249305555553</v>
      </c>
      <c r="Q67">
        <f t="shared" ref="Q67:Q130" si="5">YEAR(O67)</f>
        <v>2014</v>
      </c>
      <c r="R67" s="13" t="s">
        <v>8309</v>
      </c>
      <c r="S67" t="s">
        <v>8311</v>
      </c>
    </row>
    <row r="68" spans="1:19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0">
        <f t="shared" si="3"/>
        <v>42539.849768518514</v>
      </c>
      <c r="P68" s="10">
        <f t="shared" si="4"/>
        <v>42569.849768518514</v>
      </c>
      <c r="Q68">
        <f t="shared" si="5"/>
        <v>2016</v>
      </c>
      <c r="R68" s="13" t="s">
        <v>8309</v>
      </c>
      <c r="S68" t="s">
        <v>8311</v>
      </c>
    </row>
    <row r="69" spans="1:19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0">
        <f t="shared" si="3"/>
        <v>41075.583379629628</v>
      </c>
      <c r="P69" s="10">
        <f t="shared" si="4"/>
        <v>41105.583379629628</v>
      </c>
      <c r="Q69">
        <f t="shared" si="5"/>
        <v>2012</v>
      </c>
      <c r="R69" s="13" t="s">
        <v>8309</v>
      </c>
      <c r="S69" t="s">
        <v>8311</v>
      </c>
    </row>
    <row r="70" spans="1:19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0">
        <f t="shared" si="3"/>
        <v>41663.569340277776</v>
      </c>
      <c r="P70" s="10">
        <f t="shared" si="4"/>
        <v>41693.569340277776</v>
      </c>
      <c r="Q70">
        <f t="shared" si="5"/>
        <v>2014</v>
      </c>
      <c r="R70" s="13" t="s">
        <v>8309</v>
      </c>
      <c r="S70" t="s">
        <v>8311</v>
      </c>
    </row>
    <row r="71" spans="1:19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0">
        <f t="shared" si="3"/>
        <v>40786.187789351854</v>
      </c>
      <c r="P71" s="10">
        <f t="shared" si="4"/>
        <v>40818.290972222225</v>
      </c>
      <c r="Q71">
        <f t="shared" si="5"/>
        <v>2011</v>
      </c>
      <c r="R71" s="13" t="s">
        <v>8309</v>
      </c>
      <c r="S71" t="s">
        <v>8311</v>
      </c>
    </row>
    <row r="72" spans="1:19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0">
        <f t="shared" si="3"/>
        <v>40730.896354166667</v>
      </c>
      <c r="P72" s="10">
        <f t="shared" si="4"/>
        <v>40790.896354166667</v>
      </c>
      <c r="Q72">
        <f t="shared" si="5"/>
        <v>2011</v>
      </c>
      <c r="R72" s="13" t="s">
        <v>8309</v>
      </c>
      <c r="S72" t="s">
        <v>8311</v>
      </c>
    </row>
    <row r="73" spans="1:19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0">
        <f t="shared" si="3"/>
        <v>40997.271493055552</v>
      </c>
      <c r="P73" s="10">
        <f t="shared" si="4"/>
        <v>41057.271493055552</v>
      </c>
      <c r="Q73">
        <f t="shared" si="5"/>
        <v>2012</v>
      </c>
      <c r="R73" s="13" t="s">
        <v>8309</v>
      </c>
      <c r="S73" t="s">
        <v>8311</v>
      </c>
    </row>
    <row r="74" spans="1:19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0">
        <f t="shared" si="3"/>
        <v>41208.010196759256</v>
      </c>
      <c r="P74" s="10">
        <f t="shared" si="4"/>
        <v>41228</v>
      </c>
      <c r="Q74">
        <f t="shared" si="5"/>
        <v>2012</v>
      </c>
      <c r="R74" s="13" t="s">
        <v>8309</v>
      </c>
      <c r="S74" t="s">
        <v>8311</v>
      </c>
    </row>
    <row r="75" spans="1:19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0">
        <f t="shared" si="3"/>
        <v>40587.75675925926</v>
      </c>
      <c r="P75" s="10">
        <f t="shared" si="4"/>
        <v>40666.165972222225</v>
      </c>
      <c r="Q75">
        <f t="shared" si="5"/>
        <v>2011</v>
      </c>
      <c r="R75" s="13" t="s">
        <v>8309</v>
      </c>
      <c r="S75" t="s">
        <v>8311</v>
      </c>
    </row>
    <row r="76" spans="1:19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0">
        <f t="shared" si="3"/>
        <v>42360.487210648149</v>
      </c>
      <c r="P76" s="10">
        <f t="shared" si="4"/>
        <v>42390.487210648149</v>
      </c>
      <c r="Q76">
        <f t="shared" si="5"/>
        <v>2015</v>
      </c>
      <c r="R76" s="13" t="s">
        <v>8309</v>
      </c>
      <c r="S76" t="s">
        <v>8311</v>
      </c>
    </row>
    <row r="77" spans="1:19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0">
        <f t="shared" si="3"/>
        <v>41357.209166666667</v>
      </c>
      <c r="P77" s="10">
        <f t="shared" si="4"/>
        <v>41387.209166666667</v>
      </c>
      <c r="Q77">
        <f t="shared" si="5"/>
        <v>2013</v>
      </c>
      <c r="R77" s="13" t="s">
        <v>8309</v>
      </c>
      <c r="S77" t="s">
        <v>8311</v>
      </c>
    </row>
    <row r="78" spans="1:19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0">
        <f t="shared" si="3"/>
        <v>40844.691643518519</v>
      </c>
      <c r="P78" s="10">
        <f t="shared" si="4"/>
        <v>40904.733310185184</v>
      </c>
      <c r="Q78">
        <f t="shared" si="5"/>
        <v>2011</v>
      </c>
      <c r="R78" s="13" t="s">
        <v>8309</v>
      </c>
      <c r="S78" t="s">
        <v>8311</v>
      </c>
    </row>
    <row r="79" spans="1:19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0">
        <f t="shared" si="3"/>
        <v>40997.144872685189</v>
      </c>
      <c r="P79" s="10">
        <f t="shared" si="4"/>
        <v>41050.124305555553</v>
      </c>
      <c r="Q79">
        <f t="shared" si="5"/>
        <v>2012</v>
      </c>
      <c r="R79" s="13" t="s">
        <v>8309</v>
      </c>
      <c r="S79" t="s">
        <v>8311</v>
      </c>
    </row>
    <row r="80" spans="1:19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0">
        <f t="shared" si="3"/>
        <v>42604.730567129634</v>
      </c>
      <c r="P80" s="10">
        <f t="shared" si="4"/>
        <v>42614.730567129634</v>
      </c>
      <c r="Q80">
        <f t="shared" si="5"/>
        <v>2016</v>
      </c>
      <c r="R80" s="13" t="s">
        <v>8309</v>
      </c>
      <c r="S80" t="s">
        <v>8311</v>
      </c>
    </row>
    <row r="81" spans="1:19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0">
        <f t="shared" si="3"/>
        <v>41724.776539351849</v>
      </c>
      <c r="P81" s="10">
        <f t="shared" si="4"/>
        <v>41754.776539351849</v>
      </c>
      <c r="Q81">
        <f t="shared" si="5"/>
        <v>2014</v>
      </c>
      <c r="R81" s="13" t="s">
        <v>8309</v>
      </c>
      <c r="S81" t="s">
        <v>8311</v>
      </c>
    </row>
    <row r="82" spans="1:19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0">
        <f t="shared" si="3"/>
        <v>41583.083981481483</v>
      </c>
      <c r="P82" s="10">
        <f t="shared" si="4"/>
        <v>41618.083981481483</v>
      </c>
      <c r="Q82">
        <f t="shared" si="5"/>
        <v>2013</v>
      </c>
      <c r="R82" s="13" t="s">
        <v>8309</v>
      </c>
      <c r="S82" t="s">
        <v>8311</v>
      </c>
    </row>
    <row r="83" spans="1:19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0">
        <f t="shared" si="3"/>
        <v>41100.158877314818</v>
      </c>
      <c r="P83" s="10">
        <f t="shared" si="4"/>
        <v>41104.126388888886</v>
      </c>
      <c r="Q83">
        <f t="shared" si="5"/>
        <v>2012</v>
      </c>
      <c r="R83" s="13" t="s">
        <v>8309</v>
      </c>
      <c r="S83" t="s">
        <v>8311</v>
      </c>
    </row>
    <row r="84" spans="1:19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0">
        <f t="shared" si="3"/>
        <v>40795.820150462961</v>
      </c>
      <c r="P84" s="10">
        <f t="shared" si="4"/>
        <v>40825.820150462961</v>
      </c>
      <c r="Q84">
        <f t="shared" si="5"/>
        <v>2011</v>
      </c>
      <c r="R84" s="13" t="s">
        <v>8309</v>
      </c>
      <c r="S84" t="s">
        <v>8311</v>
      </c>
    </row>
    <row r="85" spans="1:19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0">
        <f t="shared" si="3"/>
        <v>42042.615613425922</v>
      </c>
      <c r="P85" s="10">
        <f t="shared" si="4"/>
        <v>42057.479166666672</v>
      </c>
      <c r="Q85">
        <f t="shared" si="5"/>
        <v>2015</v>
      </c>
      <c r="R85" s="13" t="s">
        <v>8309</v>
      </c>
      <c r="S85" t="s">
        <v>8311</v>
      </c>
    </row>
    <row r="86" spans="1:19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0">
        <f t="shared" si="3"/>
        <v>40648.757939814815</v>
      </c>
      <c r="P86" s="10">
        <f t="shared" si="4"/>
        <v>40678.757939814815</v>
      </c>
      <c r="Q86">
        <f t="shared" si="5"/>
        <v>2011</v>
      </c>
      <c r="R86" s="13" t="s">
        <v>8309</v>
      </c>
      <c r="S86" t="s">
        <v>8311</v>
      </c>
    </row>
    <row r="87" spans="1:19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0">
        <f t="shared" si="3"/>
        <v>40779.125428240739</v>
      </c>
      <c r="P87" s="10">
        <f t="shared" si="4"/>
        <v>40809.125428240739</v>
      </c>
      <c r="Q87">
        <f t="shared" si="5"/>
        <v>2011</v>
      </c>
      <c r="R87" s="13" t="s">
        <v>8309</v>
      </c>
      <c r="S87" t="s">
        <v>8311</v>
      </c>
    </row>
    <row r="88" spans="1:19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0">
        <f t="shared" si="3"/>
        <v>42291.556076388893</v>
      </c>
      <c r="P88" s="10">
        <f t="shared" si="4"/>
        <v>42365.59774305555</v>
      </c>
      <c r="Q88">
        <f t="shared" si="5"/>
        <v>2015</v>
      </c>
      <c r="R88" s="13" t="s">
        <v>8309</v>
      </c>
      <c r="S88" t="s">
        <v>8311</v>
      </c>
    </row>
    <row r="89" spans="1:19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0">
        <f t="shared" si="3"/>
        <v>40322.53938657407</v>
      </c>
      <c r="P89" s="10">
        <f t="shared" si="4"/>
        <v>40332.070138888892</v>
      </c>
      <c r="Q89">
        <f t="shared" si="5"/>
        <v>2010</v>
      </c>
      <c r="R89" s="13" t="s">
        <v>8309</v>
      </c>
      <c r="S89" t="s">
        <v>8311</v>
      </c>
    </row>
    <row r="90" spans="1:19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0">
        <f t="shared" si="3"/>
        <v>41786.65892361111</v>
      </c>
      <c r="P90" s="10">
        <f t="shared" si="4"/>
        <v>41812.65892361111</v>
      </c>
      <c r="Q90">
        <f t="shared" si="5"/>
        <v>2014</v>
      </c>
      <c r="R90" s="13" t="s">
        <v>8309</v>
      </c>
      <c r="S90" t="s">
        <v>8311</v>
      </c>
    </row>
    <row r="91" spans="1:19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0">
        <f t="shared" si="3"/>
        <v>41402.752222222225</v>
      </c>
      <c r="P91" s="10">
        <f t="shared" si="4"/>
        <v>41427.752222222225</v>
      </c>
      <c r="Q91">
        <f t="shared" si="5"/>
        <v>2013</v>
      </c>
      <c r="R91" s="13" t="s">
        <v>8309</v>
      </c>
      <c r="S91" t="s">
        <v>8311</v>
      </c>
    </row>
    <row r="92" spans="1:19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0">
        <f t="shared" si="3"/>
        <v>40706.297442129631</v>
      </c>
      <c r="P92" s="10">
        <f t="shared" si="4"/>
        <v>40736.297442129631</v>
      </c>
      <c r="Q92">
        <f t="shared" si="5"/>
        <v>2011</v>
      </c>
      <c r="R92" s="13" t="s">
        <v>8309</v>
      </c>
      <c r="S92" t="s">
        <v>8311</v>
      </c>
    </row>
    <row r="93" spans="1:19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0">
        <f t="shared" si="3"/>
        <v>40619.402361111112</v>
      </c>
      <c r="P93" s="10">
        <f t="shared" si="4"/>
        <v>40680.402361111112</v>
      </c>
      <c r="Q93">
        <f t="shared" si="5"/>
        <v>2011</v>
      </c>
      <c r="R93" s="13" t="s">
        <v>8309</v>
      </c>
      <c r="S93" t="s">
        <v>8311</v>
      </c>
    </row>
    <row r="94" spans="1:19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0">
        <f t="shared" si="3"/>
        <v>42721.198877314819</v>
      </c>
      <c r="P94" s="10">
        <f t="shared" si="4"/>
        <v>42767.333333333328</v>
      </c>
      <c r="Q94">
        <f t="shared" si="5"/>
        <v>2016</v>
      </c>
      <c r="R94" s="13" t="s">
        <v>8309</v>
      </c>
      <c r="S94" t="s">
        <v>8311</v>
      </c>
    </row>
    <row r="95" spans="1:19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0">
        <f t="shared" si="3"/>
        <v>41065.858067129629</v>
      </c>
      <c r="P95" s="10">
        <f t="shared" si="4"/>
        <v>41093.875</v>
      </c>
      <c r="Q95">
        <f t="shared" si="5"/>
        <v>2012</v>
      </c>
      <c r="R95" s="13" t="s">
        <v>8309</v>
      </c>
      <c r="S95" t="s">
        <v>8311</v>
      </c>
    </row>
    <row r="96" spans="1:19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0">
        <f t="shared" si="3"/>
        <v>41716.717847222222</v>
      </c>
      <c r="P96" s="10">
        <f t="shared" si="4"/>
        <v>41736.717847222222</v>
      </c>
      <c r="Q96">
        <f t="shared" si="5"/>
        <v>2014</v>
      </c>
      <c r="R96" s="13" t="s">
        <v>8309</v>
      </c>
      <c r="S96" t="s">
        <v>8311</v>
      </c>
    </row>
    <row r="97" spans="1:19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0">
        <f t="shared" si="3"/>
        <v>40935.005104166667</v>
      </c>
      <c r="P97" s="10">
        <f t="shared" si="4"/>
        <v>40965.005104166667</v>
      </c>
      <c r="Q97">
        <f t="shared" si="5"/>
        <v>2012</v>
      </c>
      <c r="R97" s="13" t="s">
        <v>8309</v>
      </c>
      <c r="S97" t="s">
        <v>8311</v>
      </c>
    </row>
    <row r="98" spans="1:19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0">
        <f t="shared" si="3"/>
        <v>40324.662511574075</v>
      </c>
      <c r="P98" s="10">
        <f t="shared" si="4"/>
        <v>40391.125</v>
      </c>
      <c r="Q98">
        <f t="shared" si="5"/>
        <v>2010</v>
      </c>
      <c r="R98" s="13" t="s">
        <v>8309</v>
      </c>
      <c r="S98" t="s">
        <v>8311</v>
      </c>
    </row>
    <row r="99" spans="1:19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0">
        <f t="shared" si="3"/>
        <v>40706.135208333333</v>
      </c>
      <c r="P99" s="10">
        <f t="shared" si="4"/>
        <v>40736.135208333333</v>
      </c>
      <c r="Q99">
        <f t="shared" si="5"/>
        <v>2011</v>
      </c>
      <c r="R99" s="13" t="s">
        <v>8309</v>
      </c>
      <c r="S99" t="s">
        <v>8311</v>
      </c>
    </row>
    <row r="100" spans="1:19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0">
        <f t="shared" si="3"/>
        <v>41214.79483796296</v>
      </c>
      <c r="P100" s="10">
        <f t="shared" si="4"/>
        <v>41250.979166666664</v>
      </c>
      <c r="Q100">
        <f t="shared" si="5"/>
        <v>2012</v>
      </c>
      <c r="R100" s="13" t="s">
        <v>8309</v>
      </c>
      <c r="S100" t="s">
        <v>8311</v>
      </c>
    </row>
    <row r="101" spans="1:19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0">
        <f t="shared" si="3"/>
        <v>41631.902766203704</v>
      </c>
      <c r="P101" s="10">
        <f t="shared" si="4"/>
        <v>41661.902766203704</v>
      </c>
      <c r="Q101">
        <f t="shared" si="5"/>
        <v>2013</v>
      </c>
      <c r="R101" s="13" t="s">
        <v>8309</v>
      </c>
      <c r="S101" t="s">
        <v>8311</v>
      </c>
    </row>
    <row r="102" spans="1:19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0">
        <f t="shared" si="3"/>
        <v>41197.753310185188</v>
      </c>
      <c r="P102" s="10">
        <f t="shared" si="4"/>
        <v>41217.794976851852</v>
      </c>
      <c r="Q102">
        <f t="shared" si="5"/>
        <v>2012</v>
      </c>
      <c r="R102" s="13" t="s">
        <v>8309</v>
      </c>
      <c r="S102" t="s">
        <v>8311</v>
      </c>
    </row>
    <row r="103" spans="1:19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0">
        <f t="shared" si="3"/>
        <v>41274.776736111111</v>
      </c>
      <c r="P103" s="10">
        <f t="shared" si="4"/>
        <v>41298.776736111111</v>
      </c>
      <c r="Q103">
        <f t="shared" si="5"/>
        <v>2012</v>
      </c>
      <c r="R103" s="13" t="s">
        <v>8309</v>
      </c>
      <c r="S103" t="s">
        <v>8311</v>
      </c>
    </row>
    <row r="104" spans="1:19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0">
        <f t="shared" si="3"/>
        <v>40505.131168981483</v>
      </c>
      <c r="P104" s="10">
        <f t="shared" si="4"/>
        <v>40535.131168981483</v>
      </c>
      <c r="Q104">
        <f t="shared" si="5"/>
        <v>2010</v>
      </c>
      <c r="R104" s="13" t="s">
        <v>8309</v>
      </c>
      <c r="S104" t="s">
        <v>8311</v>
      </c>
    </row>
    <row r="105" spans="1:19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0">
        <f t="shared" si="3"/>
        <v>41682.805902777778</v>
      </c>
      <c r="P105" s="10">
        <f t="shared" si="4"/>
        <v>41705.805902777778</v>
      </c>
      <c r="Q105">
        <f t="shared" si="5"/>
        <v>2014</v>
      </c>
      <c r="R105" s="13" t="s">
        <v>8309</v>
      </c>
      <c r="S105" t="s">
        <v>8311</v>
      </c>
    </row>
    <row r="106" spans="1:19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0">
        <f t="shared" si="3"/>
        <v>40612.695208333331</v>
      </c>
      <c r="P106" s="10">
        <f t="shared" si="4"/>
        <v>40636.041666666664</v>
      </c>
      <c r="Q106">
        <f t="shared" si="5"/>
        <v>2011</v>
      </c>
      <c r="R106" s="13" t="s">
        <v>8309</v>
      </c>
      <c r="S106" t="s">
        <v>8311</v>
      </c>
    </row>
    <row r="107" spans="1:19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0">
        <f t="shared" si="3"/>
        <v>42485.724768518514</v>
      </c>
      <c r="P107" s="10">
        <f t="shared" si="4"/>
        <v>42504</v>
      </c>
      <c r="Q107">
        <f t="shared" si="5"/>
        <v>2016</v>
      </c>
      <c r="R107" s="13" t="s">
        <v>8309</v>
      </c>
      <c r="S107" t="s">
        <v>8311</v>
      </c>
    </row>
    <row r="108" spans="1:19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0">
        <f t="shared" si="3"/>
        <v>40987.776631944449</v>
      </c>
      <c r="P108" s="10">
        <f t="shared" si="4"/>
        <v>41001.776631944449</v>
      </c>
      <c r="Q108">
        <f t="shared" si="5"/>
        <v>2012</v>
      </c>
      <c r="R108" s="13" t="s">
        <v>8309</v>
      </c>
      <c r="S108" t="s">
        <v>8311</v>
      </c>
    </row>
    <row r="109" spans="1:19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0">
        <f t="shared" si="3"/>
        <v>40635.982488425929</v>
      </c>
      <c r="P109" s="10">
        <f t="shared" si="4"/>
        <v>40657.982488425929</v>
      </c>
      <c r="Q109">
        <f t="shared" si="5"/>
        <v>2011</v>
      </c>
      <c r="R109" s="13" t="s">
        <v>8309</v>
      </c>
      <c r="S109" t="s">
        <v>8311</v>
      </c>
    </row>
    <row r="110" spans="1:19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0">
        <f t="shared" si="3"/>
        <v>41365.613078703704</v>
      </c>
      <c r="P110" s="10">
        <f t="shared" si="4"/>
        <v>41425.613078703704</v>
      </c>
      <c r="Q110">
        <f t="shared" si="5"/>
        <v>2013</v>
      </c>
      <c r="R110" s="13" t="s">
        <v>8309</v>
      </c>
      <c r="S110" t="s">
        <v>8311</v>
      </c>
    </row>
    <row r="111" spans="1:19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0">
        <f t="shared" si="3"/>
        <v>40570.025810185187</v>
      </c>
      <c r="P111" s="10">
        <f t="shared" si="4"/>
        <v>40600.025810185187</v>
      </c>
      <c r="Q111">
        <f t="shared" si="5"/>
        <v>2011</v>
      </c>
      <c r="R111" s="13" t="s">
        <v>8309</v>
      </c>
      <c r="S111" t="s">
        <v>8311</v>
      </c>
    </row>
    <row r="112" spans="1:19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0">
        <f t="shared" si="3"/>
        <v>41557.949687500004</v>
      </c>
      <c r="P112" s="10">
        <f t="shared" si="4"/>
        <v>41592.249305555553</v>
      </c>
      <c r="Q112">
        <f t="shared" si="5"/>
        <v>2013</v>
      </c>
      <c r="R112" s="13" t="s">
        <v>8309</v>
      </c>
      <c r="S112" t="s">
        <v>8311</v>
      </c>
    </row>
    <row r="113" spans="1:19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0">
        <f t="shared" si="3"/>
        <v>42125.333182870367</v>
      </c>
      <c r="P113" s="10">
        <f t="shared" si="4"/>
        <v>42155.333182870367</v>
      </c>
      <c r="Q113">
        <f t="shared" si="5"/>
        <v>2015</v>
      </c>
      <c r="R113" s="13" t="s">
        <v>8309</v>
      </c>
      <c r="S113" t="s">
        <v>8311</v>
      </c>
    </row>
    <row r="114" spans="1:19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0">
        <f t="shared" si="3"/>
        <v>41718.043032407404</v>
      </c>
      <c r="P114" s="10">
        <f t="shared" si="4"/>
        <v>41742.083333333336</v>
      </c>
      <c r="Q114">
        <f t="shared" si="5"/>
        <v>2014</v>
      </c>
      <c r="R114" s="13" t="s">
        <v>8309</v>
      </c>
      <c r="S114" t="s">
        <v>8311</v>
      </c>
    </row>
    <row r="115" spans="1:19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0">
        <f t="shared" si="3"/>
        <v>40753.758425925924</v>
      </c>
      <c r="P115" s="10">
        <f t="shared" si="4"/>
        <v>40761.625</v>
      </c>
      <c r="Q115">
        <f t="shared" si="5"/>
        <v>2011</v>
      </c>
      <c r="R115" s="13" t="s">
        <v>8309</v>
      </c>
      <c r="S115" t="s">
        <v>8311</v>
      </c>
    </row>
    <row r="116" spans="1:19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0">
        <f t="shared" si="3"/>
        <v>40861.27416666667</v>
      </c>
      <c r="P116" s="10">
        <f t="shared" si="4"/>
        <v>40921.27416666667</v>
      </c>
      <c r="Q116">
        <f t="shared" si="5"/>
        <v>2011</v>
      </c>
      <c r="R116" s="13" t="s">
        <v>8309</v>
      </c>
      <c r="S116" t="s">
        <v>8311</v>
      </c>
    </row>
    <row r="117" spans="1:19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0">
        <f t="shared" si="3"/>
        <v>40918.738935185182</v>
      </c>
      <c r="P117" s="10">
        <f t="shared" si="4"/>
        <v>40943.738935185182</v>
      </c>
      <c r="Q117">
        <f t="shared" si="5"/>
        <v>2012</v>
      </c>
      <c r="R117" s="13" t="s">
        <v>8309</v>
      </c>
      <c r="S117" t="s">
        <v>8311</v>
      </c>
    </row>
    <row r="118" spans="1:19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0">
        <f t="shared" si="3"/>
        <v>40595.497164351851</v>
      </c>
      <c r="P118" s="10">
        <f t="shared" si="4"/>
        <v>40641.455497685187</v>
      </c>
      <c r="Q118">
        <f t="shared" si="5"/>
        <v>2011</v>
      </c>
      <c r="R118" s="13" t="s">
        <v>8309</v>
      </c>
      <c r="S118" t="s">
        <v>8311</v>
      </c>
    </row>
    <row r="119" spans="1:19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0">
        <f t="shared" si="3"/>
        <v>40248.834999999999</v>
      </c>
      <c r="P119" s="10">
        <f t="shared" si="4"/>
        <v>40338.791666666664</v>
      </c>
      <c r="Q119">
        <f t="shared" si="5"/>
        <v>2010</v>
      </c>
      <c r="R119" s="13" t="s">
        <v>8309</v>
      </c>
      <c r="S119" t="s">
        <v>8311</v>
      </c>
    </row>
    <row r="120" spans="1:19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0">
        <f t="shared" si="3"/>
        <v>40723.053657407407</v>
      </c>
      <c r="P120" s="10">
        <f t="shared" si="4"/>
        <v>40753.053657407407</v>
      </c>
      <c r="Q120">
        <f t="shared" si="5"/>
        <v>2011</v>
      </c>
      <c r="R120" s="13" t="s">
        <v>8309</v>
      </c>
      <c r="S120" t="s">
        <v>8311</v>
      </c>
    </row>
    <row r="121" spans="1:19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0">
        <f t="shared" si="3"/>
        <v>40739.069282407407</v>
      </c>
      <c r="P121" s="10">
        <f t="shared" si="4"/>
        <v>40768.958333333336</v>
      </c>
      <c r="Q121">
        <f t="shared" si="5"/>
        <v>2011</v>
      </c>
      <c r="R121" s="13" t="s">
        <v>8309</v>
      </c>
      <c r="S121" t="s">
        <v>8311</v>
      </c>
    </row>
    <row r="122" spans="1:19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0">
        <f t="shared" si="3"/>
        <v>42616.049849537041</v>
      </c>
      <c r="P122" s="10">
        <f t="shared" si="4"/>
        <v>42646.049849537041</v>
      </c>
      <c r="Q122">
        <f t="shared" si="5"/>
        <v>2016</v>
      </c>
      <c r="R122" s="13" t="s">
        <v>8309</v>
      </c>
      <c r="S122" t="s">
        <v>8312</v>
      </c>
    </row>
    <row r="123" spans="1:19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0">
        <f t="shared" si="3"/>
        <v>42096.704976851848</v>
      </c>
      <c r="P123" s="10">
        <f t="shared" si="4"/>
        <v>42112.427777777775</v>
      </c>
      <c r="Q123">
        <f t="shared" si="5"/>
        <v>2015</v>
      </c>
      <c r="R123" s="13" t="s">
        <v>8309</v>
      </c>
      <c r="S123" t="s">
        <v>8312</v>
      </c>
    </row>
    <row r="124" spans="1:19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0">
        <f t="shared" si="3"/>
        <v>42593.431793981479</v>
      </c>
      <c r="P124" s="10">
        <f t="shared" si="4"/>
        <v>42653.431793981479</v>
      </c>
      <c r="Q124">
        <f t="shared" si="5"/>
        <v>2016</v>
      </c>
      <c r="R124" s="13" t="s">
        <v>8309</v>
      </c>
      <c r="S124" t="s">
        <v>8312</v>
      </c>
    </row>
    <row r="125" spans="1:19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0">
        <f t="shared" si="3"/>
        <v>41904.781990740739</v>
      </c>
      <c r="P125" s="10">
        <f t="shared" si="4"/>
        <v>41940.916666666664</v>
      </c>
      <c r="Q125">
        <f t="shared" si="5"/>
        <v>2014</v>
      </c>
      <c r="R125" s="13" t="s">
        <v>8309</v>
      </c>
      <c r="S125" t="s">
        <v>8312</v>
      </c>
    </row>
    <row r="126" spans="1:19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0">
        <f t="shared" si="3"/>
        <v>42114.928726851853</v>
      </c>
      <c r="P126" s="10">
        <f t="shared" si="4"/>
        <v>42139.928726851853</v>
      </c>
      <c r="Q126">
        <f t="shared" si="5"/>
        <v>2015</v>
      </c>
      <c r="R126" s="13" t="s">
        <v>8309</v>
      </c>
      <c r="S126" t="s">
        <v>8312</v>
      </c>
    </row>
    <row r="127" spans="1:19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0">
        <f t="shared" si="3"/>
        <v>42709.993981481486</v>
      </c>
      <c r="P127" s="10">
        <f t="shared" si="4"/>
        <v>42769.993981481486</v>
      </c>
      <c r="Q127">
        <f t="shared" si="5"/>
        <v>2016</v>
      </c>
      <c r="R127" s="13" t="s">
        <v>8309</v>
      </c>
      <c r="S127" t="s">
        <v>8312</v>
      </c>
    </row>
    <row r="128" spans="1:19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0">
        <f t="shared" si="3"/>
        <v>42135.589548611111</v>
      </c>
      <c r="P128" s="10">
        <f t="shared" si="4"/>
        <v>42166.083333333328</v>
      </c>
      <c r="Q128">
        <f t="shared" si="5"/>
        <v>2015</v>
      </c>
      <c r="R128" s="13" t="s">
        <v>8309</v>
      </c>
      <c r="S128" t="s">
        <v>8312</v>
      </c>
    </row>
    <row r="129" spans="1:19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0">
        <f t="shared" si="3"/>
        <v>42067.62431712963</v>
      </c>
      <c r="P129" s="10">
        <f t="shared" si="4"/>
        <v>42097.582650462966</v>
      </c>
      <c r="Q129">
        <f t="shared" si="5"/>
        <v>2015</v>
      </c>
      <c r="R129" s="13" t="s">
        <v>8309</v>
      </c>
      <c r="S129" t="s">
        <v>8312</v>
      </c>
    </row>
    <row r="130" spans="1:19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0">
        <f t="shared" si="3"/>
        <v>42628.22792824074</v>
      </c>
      <c r="P130" s="10">
        <f t="shared" si="4"/>
        <v>42663.22792824074</v>
      </c>
      <c r="Q130">
        <f t="shared" si="5"/>
        <v>2016</v>
      </c>
      <c r="R130" s="13" t="s">
        <v>8309</v>
      </c>
      <c r="S130" t="s">
        <v>8312</v>
      </c>
    </row>
    <row r="131" spans="1:19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0">
        <f t="shared" ref="O131:O194" si="6">(((J131/60)/60)/24)+DATE(1970,1,1)</f>
        <v>41882.937303240738</v>
      </c>
      <c r="P131" s="10">
        <f t="shared" ref="P131:P194" si="7">(((I131/60)/60)/24)+DATE(1970,1,1)</f>
        <v>41942.937303240738</v>
      </c>
      <c r="Q131">
        <f t="shared" ref="Q131:Q194" si="8">YEAR(O131)</f>
        <v>2014</v>
      </c>
      <c r="R131" s="13" t="s">
        <v>8309</v>
      </c>
      <c r="S131" t="s">
        <v>8312</v>
      </c>
    </row>
    <row r="132" spans="1:19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0">
        <f t="shared" si="6"/>
        <v>41778.915416666663</v>
      </c>
      <c r="P132" s="10">
        <f t="shared" si="7"/>
        <v>41806.844444444447</v>
      </c>
      <c r="Q132">
        <f t="shared" si="8"/>
        <v>2014</v>
      </c>
      <c r="R132" s="13" t="s">
        <v>8309</v>
      </c>
      <c r="S132" t="s">
        <v>8312</v>
      </c>
    </row>
    <row r="133" spans="1:19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0">
        <f t="shared" si="6"/>
        <v>42541.837511574078</v>
      </c>
      <c r="P133" s="10">
        <f t="shared" si="7"/>
        <v>42557</v>
      </c>
      <c r="Q133">
        <f t="shared" si="8"/>
        <v>2016</v>
      </c>
      <c r="R133" s="13" t="s">
        <v>8309</v>
      </c>
      <c r="S133" t="s">
        <v>8312</v>
      </c>
    </row>
    <row r="134" spans="1:19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0">
        <f t="shared" si="6"/>
        <v>41905.812581018516</v>
      </c>
      <c r="P134" s="10">
        <f t="shared" si="7"/>
        <v>41950.854247685187</v>
      </c>
      <c r="Q134">
        <f t="shared" si="8"/>
        <v>2014</v>
      </c>
      <c r="R134" s="13" t="s">
        <v>8309</v>
      </c>
      <c r="S134" t="s">
        <v>8312</v>
      </c>
    </row>
    <row r="135" spans="1:19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0">
        <f t="shared" si="6"/>
        <v>42491.80768518518</v>
      </c>
      <c r="P135" s="10">
        <f t="shared" si="7"/>
        <v>42521.729861111111</v>
      </c>
      <c r="Q135">
        <f t="shared" si="8"/>
        <v>2016</v>
      </c>
      <c r="R135" s="13" t="s">
        <v>8309</v>
      </c>
      <c r="S135" t="s">
        <v>8312</v>
      </c>
    </row>
    <row r="136" spans="1:19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0">
        <f t="shared" si="6"/>
        <v>42221.909930555557</v>
      </c>
      <c r="P136" s="10">
        <f t="shared" si="7"/>
        <v>42251.708333333328</v>
      </c>
      <c r="Q136">
        <f t="shared" si="8"/>
        <v>2015</v>
      </c>
      <c r="R136" s="13" t="s">
        <v>8309</v>
      </c>
      <c r="S136" t="s">
        <v>8312</v>
      </c>
    </row>
    <row r="137" spans="1:19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0">
        <f t="shared" si="6"/>
        <v>41788.381909722222</v>
      </c>
      <c r="P137" s="10">
        <f t="shared" si="7"/>
        <v>41821.791666666664</v>
      </c>
      <c r="Q137">
        <f t="shared" si="8"/>
        <v>2014</v>
      </c>
      <c r="R137" s="13" t="s">
        <v>8309</v>
      </c>
      <c r="S137" t="s">
        <v>8312</v>
      </c>
    </row>
    <row r="138" spans="1:19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0">
        <f t="shared" si="6"/>
        <v>42096.410115740742</v>
      </c>
      <c r="P138" s="10">
        <f t="shared" si="7"/>
        <v>42140.427777777775</v>
      </c>
      <c r="Q138">
        <f t="shared" si="8"/>
        <v>2015</v>
      </c>
      <c r="R138" s="13" t="s">
        <v>8309</v>
      </c>
      <c r="S138" t="s">
        <v>8312</v>
      </c>
    </row>
    <row r="139" spans="1:19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0">
        <f t="shared" si="6"/>
        <v>42239.573993055557</v>
      </c>
      <c r="P139" s="10">
        <f t="shared" si="7"/>
        <v>42289.573993055557</v>
      </c>
      <c r="Q139">
        <f t="shared" si="8"/>
        <v>2015</v>
      </c>
      <c r="R139" s="13" t="s">
        <v>8309</v>
      </c>
      <c r="S139" t="s">
        <v>8312</v>
      </c>
    </row>
    <row r="140" spans="1:19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0">
        <f t="shared" si="6"/>
        <v>42186.257418981477</v>
      </c>
      <c r="P140" s="10">
        <f t="shared" si="7"/>
        <v>42217.207638888889</v>
      </c>
      <c r="Q140">
        <f t="shared" si="8"/>
        <v>2015</v>
      </c>
      <c r="R140" s="13" t="s">
        <v>8309</v>
      </c>
      <c r="S140" t="s">
        <v>8312</v>
      </c>
    </row>
    <row r="141" spans="1:19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0">
        <f t="shared" si="6"/>
        <v>42187.920972222222</v>
      </c>
      <c r="P141" s="10">
        <f t="shared" si="7"/>
        <v>42197.920972222222</v>
      </c>
      <c r="Q141">
        <f t="shared" si="8"/>
        <v>2015</v>
      </c>
      <c r="R141" s="13" t="s">
        <v>8309</v>
      </c>
      <c r="S141" t="s">
        <v>8312</v>
      </c>
    </row>
    <row r="142" spans="1:19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0">
        <f t="shared" si="6"/>
        <v>42053.198287037041</v>
      </c>
      <c r="P142" s="10">
        <f t="shared" si="7"/>
        <v>42083.15662037037</v>
      </c>
      <c r="Q142">
        <f t="shared" si="8"/>
        <v>2015</v>
      </c>
      <c r="R142" s="13" t="s">
        <v>8309</v>
      </c>
      <c r="S142" t="s">
        <v>8312</v>
      </c>
    </row>
    <row r="143" spans="1:19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0">
        <f t="shared" si="6"/>
        <v>42110.153043981481</v>
      </c>
      <c r="P143" s="10">
        <f t="shared" si="7"/>
        <v>42155.153043981481</v>
      </c>
      <c r="Q143">
        <f t="shared" si="8"/>
        <v>2015</v>
      </c>
      <c r="R143" s="13" t="s">
        <v>8309</v>
      </c>
      <c r="S143" t="s">
        <v>8312</v>
      </c>
    </row>
    <row r="144" spans="1:19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0">
        <f t="shared" si="6"/>
        <v>41938.893263888887</v>
      </c>
      <c r="P144" s="10">
        <f t="shared" si="7"/>
        <v>41959.934930555552</v>
      </c>
      <c r="Q144">
        <f t="shared" si="8"/>
        <v>2014</v>
      </c>
      <c r="R144" s="13" t="s">
        <v>8309</v>
      </c>
      <c r="S144" t="s">
        <v>8312</v>
      </c>
    </row>
    <row r="145" spans="1:19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0">
        <f t="shared" si="6"/>
        <v>42559.064143518524</v>
      </c>
      <c r="P145" s="10">
        <f t="shared" si="7"/>
        <v>42616.246527777781</v>
      </c>
      <c r="Q145">
        <f t="shared" si="8"/>
        <v>2016</v>
      </c>
      <c r="R145" s="13" t="s">
        <v>8309</v>
      </c>
      <c r="S145" t="s">
        <v>8312</v>
      </c>
    </row>
    <row r="146" spans="1:19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0">
        <f t="shared" si="6"/>
        <v>42047.762407407412</v>
      </c>
      <c r="P146" s="10">
        <f t="shared" si="7"/>
        <v>42107.72074074074</v>
      </c>
      <c r="Q146">
        <f t="shared" si="8"/>
        <v>2015</v>
      </c>
      <c r="R146" s="13" t="s">
        <v>8309</v>
      </c>
      <c r="S146" t="s">
        <v>8312</v>
      </c>
    </row>
    <row r="147" spans="1:19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0">
        <f t="shared" si="6"/>
        <v>42200.542268518519</v>
      </c>
      <c r="P147" s="10">
        <f t="shared" si="7"/>
        <v>42227.542268518519</v>
      </c>
      <c r="Q147">
        <f t="shared" si="8"/>
        <v>2015</v>
      </c>
      <c r="R147" s="13" t="s">
        <v>8309</v>
      </c>
      <c r="S147" t="s">
        <v>8312</v>
      </c>
    </row>
    <row r="148" spans="1:19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0">
        <f t="shared" si="6"/>
        <v>42693.016180555554</v>
      </c>
      <c r="P148" s="10">
        <f t="shared" si="7"/>
        <v>42753.016180555554</v>
      </c>
      <c r="Q148">
        <f t="shared" si="8"/>
        <v>2016</v>
      </c>
      <c r="R148" s="13" t="s">
        <v>8309</v>
      </c>
      <c r="S148" t="s">
        <v>8312</v>
      </c>
    </row>
    <row r="149" spans="1:19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0">
        <f t="shared" si="6"/>
        <v>41969.767824074079</v>
      </c>
      <c r="P149" s="10">
        <f t="shared" si="7"/>
        <v>42012.762499999997</v>
      </c>
      <c r="Q149">
        <f t="shared" si="8"/>
        <v>2014</v>
      </c>
      <c r="R149" s="13" t="s">
        <v>8309</v>
      </c>
      <c r="S149" t="s">
        <v>8312</v>
      </c>
    </row>
    <row r="150" spans="1:19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0">
        <f t="shared" si="6"/>
        <v>42397.281666666662</v>
      </c>
      <c r="P150" s="10">
        <f t="shared" si="7"/>
        <v>42427.281666666662</v>
      </c>
      <c r="Q150">
        <f t="shared" si="8"/>
        <v>2016</v>
      </c>
      <c r="R150" s="13" t="s">
        <v>8309</v>
      </c>
      <c r="S150" t="s">
        <v>8312</v>
      </c>
    </row>
    <row r="151" spans="1:19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0">
        <f t="shared" si="6"/>
        <v>41968.172106481477</v>
      </c>
      <c r="P151" s="10">
        <f t="shared" si="7"/>
        <v>41998.333333333328</v>
      </c>
      <c r="Q151">
        <f t="shared" si="8"/>
        <v>2014</v>
      </c>
      <c r="R151" s="13" t="s">
        <v>8309</v>
      </c>
      <c r="S151" t="s">
        <v>8312</v>
      </c>
    </row>
    <row r="152" spans="1:19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0">
        <f t="shared" si="6"/>
        <v>42090.161828703705</v>
      </c>
      <c r="P152" s="10">
        <f t="shared" si="7"/>
        <v>42150.161828703705</v>
      </c>
      <c r="Q152">
        <f t="shared" si="8"/>
        <v>2015</v>
      </c>
      <c r="R152" s="13" t="s">
        <v>8309</v>
      </c>
      <c r="S152" t="s">
        <v>8312</v>
      </c>
    </row>
    <row r="153" spans="1:19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0">
        <f t="shared" si="6"/>
        <v>42113.550821759258</v>
      </c>
      <c r="P153" s="10">
        <f t="shared" si="7"/>
        <v>42173.550821759258</v>
      </c>
      <c r="Q153">
        <f t="shared" si="8"/>
        <v>2015</v>
      </c>
      <c r="R153" s="13" t="s">
        <v>8309</v>
      </c>
      <c r="S153" t="s">
        <v>8312</v>
      </c>
    </row>
    <row r="154" spans="1:19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0">
        <f t="shared" si="6"/>
        <v>41875.077546296299</v>
      </c>
      <c r="P154" s="10">
        <f t="shared" si="7"/>
        <v>41905.077546296299</v>
      </c>
      <c r="Q154">
        <f t="shared" si="8"/>
        <v>2014</v>
      </c>
      <c r="R154" s="13" t="s">
        <v>8309</v>
      </c>
      <c r="S154" t="s">
        <v>8312</v>
      </c>
    </row>
    <row r="155" spans="1:19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0">
        <f t="shared" si="6"/>
        <v>41933.586157407408</v>
      </c>
      <c r="P155" s="10">
        <f t="shared" si="7"/>
        <v>41975.627824074079</v>
      </c>
      <c r="Q155">
        <f t="shared" si="8"/>
        <v>2014</v>
      </c>
      <c r="R155" s="13" t="s">
        <v>8309</v>
      </c>
      <c r="S155" t="s">
        <v>8312</v>
      </c>
    </row>
    <row r="156" spans="1:19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0">
        <f t="shared" si="6"/>
        <v>42115.547395833331</v>
      </c>
      <c r="P156" s="10">
        <f t="shared" si="7"/>
        <v>42158.547395833331</v>
      </c>
      <c r="Q156">
        <f t="shared" si="8"/>
        <v>2015</v>
      </c>
      <c r="R156" s="13" t="s">
        <v>8309</v>
      </c>
      <c r="S156" t="s">
        <v>8312</v>
      </c>
    </row>
    <row r="157" spans="1:19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0">
        <f t="shared" si="6"/>
        <v>42168.559432870374</v>
      </c>
      <c r="P157" s="10">
        <f t="shared" si="7"/>
        <v>42208.559432870374</v>
      </c>
      <c r="Q157">
        <f t="shared" si="8"/>
        <v>2015</v>
      </c>
      <c r="R157" s="13" t="s">
        <v>8309</v>
      </c>
      <c r="S157" t="s">
        <v>8312</v>
      </c>
    </row>
    <row r="158" spans="1:19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0">
        <f t="shared" si="6"/>
        <v>41794.124953703707</v>
      </c>
      <c r="P158" s="10">
        <f t="shared" si="7"/>
        <v>41854.124953703707</v>
      </c>
      <c r="Q158">
        <f t="shared" si="8"/>
        <v>2014</v>
      </c>
      <c r="R158" s="13" t="s">
        <v>8309</v>
      </c>
      <c r="S158" t="s">
        <v>8312</v>
      </c>
    </row>
    <row r="159" spans="1:19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0">
        <f t="shared" si="6"/>
        <v>42396.911712962959</v>
      </c>
      <c r="P159" s="10">
        <f t="shared" si="7"/>
        <v>42426.911712962959</v>
      </c>
      <c r="Q159">
        <f t="shared" si="8"/>
        <v>2016</v>
      </c>
      <c r="R159" s="13" t="s">
        <v>8309</v>
      </c>
      <c r="S159" t="s">
        <v>8312</v>
      </c>
    </row>
    <row r="160" spans="1:19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0">
        <f t="shared" si="6"/>
        <v>41904.07671296296</v>
      </c>
      <c r="P160" s="10">
        <f t="shared" si="7"/>
        <v>41934.07671296296</v>
      </c>
      <c r="Q160">
        <f t="shared" si="8"/>
        <v>2014</v>
      </c>
      <c r="R160" s="13" t="s">
        <v>8309</v>
      </c>
      <c r="S160" t="s">
        <v>8312</v>
      </c>
    </row>
    <row r="161" spans="1:19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0">
        <f t="shared" si="6"/>
        <v>42514.434548611112</v>
      </c>
      <c r="P161" s="10">
        <f t="shared" si="7"/>
        <v>42554.434548611112</v>
      </c>
      <c r="Q161">
        <f t="shared" si="8"/>
        <v>2016</v>
      </c>
      <c r="R161" s="13" t="s">
        <v>8309</v>
      </c>
      <c r="S161" t="s">
        <v>8312</v>
      </c>
    </row>
    <row r="162" spans="1:19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0">
        <f t="shared" si="6"/>
        <v>42171.913090277783</v>
      </c>
      <c r="P162" s="10">
        <f t="shared" si="7"/>
        <v>42231.913090277783</v>
      </c>
      <c r="Q162">
        <f t="shared" si="8"/>
        <v>2015</v>
      </c>
      <c r="R162" s="13" t="s">
        <v>8309</v>
      </c>
      <c r="S162" t="s">
        <v>8313</v>
      </c>
    </row>
    <row r="163" spans="1:19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0">
        <f t="shared" si="6"/>
        <v>41792.687442129631</v>
      </c>
      <c r="P163" s="10">
        <f t="shared" si="7"/>
        <v>41822.687442129631</v>
      </c>
      <c r="Q163">
        <f t="shared" si="8"/>
        <v>2014</v>
      </c>
      <c r="R163" s="13" t="s">
        <v>8309</v>
      </c>
      <c r="S163" t="s">
        <v>8313</v>
      </c>
    </row>
    <row r="164" spans="1:19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0">
        <f t="shared" si="6"/>
        <v>41835.126805555556</v>
      </c>
      <c r="P164" s="10">
        <f t="shared" si="7"/>
        <v>41867.987500000003</v>
      </c>
      <c r="Q164">
        <f t="shared" si="8"/>
        <v>2014</v>
      </c>
      <c r="R164" s="13" t="s">
        <v>8309</v>
      </c>
      <c r="S164" t="s">
        <v>8313</v>
      </c>
    </row>
    <row r="165" spans="1:19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0">
        <f t="shared" si="6"/>
        <v>42243.961273148147</v>
      </c>
      <c r="P165" s="10">
        <f t="shared" si="7"/>
        <v>42278</v>
      </c>
      <c r="Q165">
        <f t="shared" si="8"/>
        <v>2015</v>
      </c>
      <c r="R165" s="13" t="s">
        <v>8309</v>
      </c>
      <c r="S165" t="s">
        <v>8313</v>
      </c>
    </row>
    <row r="166" spans="1:19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0">
        <f t="shared" si="6"/>
        <v>41841.762743055559</v>
      </c>
      <c r="P166" s="10">
        <f t="shared" si="7"/>
        <v>41901.762743055559</v>
      </c>
      <c r="Q166">
        <f t="shared" si="8"/>
        <v>2014</v>
      </c>
      <c r="R166" s="13" t="s">
        <v>8309</v>
      </c>
      <c r="S166" t="s">
        <v>8313</v>
      </c>
    </row>
    <row r="167" spans="1:19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0">
        <f t="shared" si="6"/>
        <v>42351.658842592587</v>
      </c>
      <c r="P167" s="10">
        <f t="shared" si="7"/>
        <v>42381.658842592587</v>
      </c>
      <c r="Q167">
        <f t="shared" si="8"/>
        <v>2015</v>
      </c>
      <c r="R167" s="13" t="s">
        <v>8309</v>
      </c>
      <c r="S167" t="s">
        <v>8313</v>
      </c>
    </row>
    <row r="168" spans="1:19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0">
        <f t="shared" si="6"/>
        <v>42721.075949074075</v>
      </c>
      <c r="P168" s="10">
        <f t="shared" si="7"/>
        <v>42751.075949074075</v>
      </c>
      <c r="Q168">
        <f t="shared" si="8"/>
        <v>2016</v>
      </c>
      <c r="R168" s="13" t="s">
        <v>8309</v>
      </c>
      <c r="S168" t="s">
        <v>8313</v>
      </c>
    </row>
    <row r="169" spans="1:19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0">
        <f t="shared" si="6"/>
        <v>42160.927488425921</v>
      </c>
      <c r="P169" s="10">
        <f t="shared" si="7"/>
        <v>42220.927488425921</v>
      </c>
      <c r="Q169">
        <f t="shared" si="8"/>
        <v>2015</v>
      </c>
      <c r="R169" s="13" t="s">
        <v>8309</v>
      </c>
      <c r="S169" t="s">
        <v>8313</v>
      </c>
    </row>
    <row r="170" spans="1:19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0">
        <f t="shared" si="6"/>
        <v>42052.83530092593</v>
      </c>
      <c r="P170" s="10">
        <f t="shared" si="7"/>
        <v>42082.793634259258</v>
      </c>
      <c r="Q170">
        <f t="shared" si="8"/>
        <v>2015</v>
      </c>
      <c r="R170" s="13" t="s">
        <v>8309</v>
      </c>
      <c r="S170" t="s">
        <v>8313</v>
      </c>
    </row>
    <row r="171" spans="1:19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0">
        <f t="shared" si="6"/>
        <v>41900.505312499998</v>
      </c>
      <c r="P171" s="10">
        <f t="shared" si="7"/>
        <v>41930.505312499998</v>
      </c>
      <c r="Q171">
        <f t="shared" si="8"/>
        <v>2014</v>
      </c>
      <c r="R171" s="13" t="s">
        <v>8309</v>
      </c>
      <c r="S171" t="s">
        <v>8313</v>
      </c>
    </row>
    <row r="172" spans="1:19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0">
        <f t="shared" si="6"/>
        <v>42216.977812500001</v>
      </c>
      <c r="P172" s="10">
        <f t="shared" si="7"/>
        <v>42246.227777777778</v>
      </c>
      <c r="Q172">
        <f t="shared" si="8"/>
        <v>2015</v>
      </c>
      <c r="R172" s="13" t="s">
        <v>8309</v>
      </c>
      <c r="S172" t="s">
        <v>8313</v>
      </c>
    </row>
    <row r="173" spans="1:19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0">
        <f t="shared" si="6"/>
        <v>42534.180717592593</v>
      </c>
      <c r="P173" s="10">
        <f t="shared" si="7"/>
        <v>42594.180717592593</v>
      </c>
      <c r="Q173">
        <f t="shared" si="8"/>
        <v>2016</v>
      </c>
      <c r="R173" s="13" t="s">
        <v>8309</v>
      </c>
      <c r="S173" t="s">
        <v>8313</v>
      </c>
    </row>
    <row r="174" spans="1:19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0">
        <f t="shared" si="6"/>
        <v>42047.394942129627</v>
      </c>
      <c r="P174" s="10">
        <f t="shared" si="7"/>
        <v>42082.353275462956</v>
      </c>
      <c r="Q174">
        <f t="shared" si="8"/>
        <v>2015</v>
      </c>
      <c r="R174" s="13" t="s">
        <v>8309</v>
      </c>
      <c r="S174" t="s">
        <v>8313</v>
      </c>
    </row>
    <row r="175" spans="1:19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0">
        <f t="shared" si="6"/>
        <v>42033.573009259257</v>
      </c>
      <c r="P175" s="10">
        <f t="shared" si="7"/>
        <v>42063.573009259257</v>
      </c>
      <c r="Q175">
        <f t="shared" si="8"/>
        <v>2015</v>
      </c>
      <c r="R175" s="13" t="s">
        <v>8309</v>
      </c>
      <c r="S175" t="s">
        <v>8313</v>
      </c>
    </row>
    <row r="176" spans="1:19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0">
        <f t="shared" si="6"/>
        <v>42072.758981481486</v>
      </c>
      <c r="P176" s="10">
        <f t="shared" si="7"/>
        <v>42132.758981481486</v>
      </c>
      <c r="Q176">
        <f t="shared" si="8"/>
        <v>2015</v>
      </c>
      <c r="R176" s="13" t="s">
        <v>8309</v>
      </c>
      <c r="S176" t="s">
        <v>8313</v>
      </c>
    </row>
    <row r="177" spans="1:19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0">
        <f t="shared" si="6"/>
        <v>41855.777905092589</v>
      </c>
      <c r="P177" s="10">
        <f t="shared" si="7"/>
        <v>41880.777905092589</v>
      </c>
      <c r="Q177">
        <f t="shared" si="8"/>
        <v>2014</v>
      </c>
      <c r="R177" s="13" t="s">
        <v>8309</v>
      </c>
      <c r="S177" t="s">
        <v>8313</v>
      </c>
    </row>
    <row r="178" spans="1:19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0">
        <f t="shared" si="6"/>
        <v>42191.824062500003</v>
      </c>
      <c r="P178" s="10">
        <f t="shared" si="7"/>
        <v>42221.824062500003</v>
      </c>
      <c r="Q178">
        <f t="shared" si="8"/>
        <v>2015</v>
      </c>
      <c r="R178" s="13" t="s">
        <v>8309</v>
      </c>
      <c r="S178" t="s">
        <v>8313</v>
      </c>
    </row>
    <row r="179" spans="1:19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0">
        <f t="shared" si="6"/>
        <v>42070.047754629632</v>
      </c>
      <c r="P179" s="10">
        <f t="shared" si="7"/>
        <v>42087.00608796296</v>
      </c>
      <c r="Q179">
        <f t="shared" si="8"/>
        <v>2015</v>
      </c>
      <c r="R179" s="13" t="s">
        <v>8309</v>
      </c>
      <c r="S179" t="s">
        <v>8313</v>
      </c>
    </row>
    <row r="180" spans="1:19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0">
        <f t="shared" si="6"/>
        <v>42304.955381944441</v>
      </c>
      <c r="P180" s="10">
        <f t="shared" si="7"/>
        <v>42334.997048611112</v>
      </c>
      <c r="Q180">
        <f t="shared" si="8"/>
        <v>2015</v>
      </c>
      <c r="R180" s="13" t="s">
        <v>8309</v>
      </c>
      <c r="S180" t="s">
        <v>8313</v>
      </c>
    </row>
    <row r="181" spans="1:19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0">
        <f t="shared" si="6"/>
        <v>42403.080497685187</v>
      </c>
      <c r="P181" s="10">
        <f t="shared" si="7"/>
        <v>42433.080497685187</v>
      </c>
      <c r="Q181">
        <f t="shared" si="8"/>
        <v>2016</v>
      </c>
      <c r="R181" s="13" t="s">
        <v>8309</v>
      </c>
      <c r="S181" t="s">
        <v>8313</v>
      </c>
    </row>
    <row r="182" spans="1:19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0">
        <f t="shared" si="6"/>
        <v>42067.991238425922</v>
      </c>
      <c r="P182" s="10">
        <f t="shared" si="7"/>
        <v>42107.791666666672</v>
      </c>
      <c r="Q182">
        <f t="shared" si="8"/>
        <v>2015</v>
      </c>
      <c r="R182" s="13" t="s">
        <v>8309</v>
      </c>
      <c r="S182" t="s">
        <v>8313</v>
      </c>
    </row>
    <row r="183" spans="1:19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0">
        <f t="shared" si="6"/>
        <v>42147.741840277777</v>
      </c>
      <c r="P183" s="10">
        <f t="shared" si="7"/>
        <v>42177.741840277777</v>
      </c>
      <c r="Q183">
        <f t="shared" si="8"/>
        <v>2015</v>
      </c>
      <c r="R183" s="13" t="s">
        <v>8309</v>
      </c>
      <c r="S183" t="s">
        <v>8313</v>
      </c>
    </row>
    <row r="184" spans="1:19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0">
        <f t="shared" si="6"/>
        <v>42712.011944444443</v>
      </c>
      <c r="P184" s="10">
        <f t="shared" si="7"/>
        <v>42742.011944444443</v>
      </c>
      <c r="Q184">
        <f t="shared" si="8"/>
        <v>2016</v>
      </c>
      <c r="R184" s="13" t="s">
        <v>8309</v>
      </c>
      <c r="S184" t="s">
        <v>8313</v>
      </c>
    </row>
    <row r="185" spans="1:19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0">
        <f t="shared" si="6"/>
        <v>41939.810300925928</v>
      </c>
      <c r="P185" s="10">
        <f t="shared" si="7"/>
        <v>41969.851967592593</v>
      </c>
      <c r="Q185">
        <f t="shared" si="8"/>
        <v>2014</v>
      </c>
      <c r="R185" s="13" t="s">
        <v>8309</v>
      </c>
      <c r="S185" t="s">
        <v>8313</v>
      </c>
    </row>
    <row r="186" spans="1:19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0">
        <f t="shared" si="6"/>
        <v>41825.791226851856</v>
      </c>
      <c r="P186" s="10">
        <f t="shared" si="7"/>
        <v>41883.165972222225</v>
      </c>
      <c r="Q186">
        <f t="shared" si="8"/>
        <v>2014</v>
      </c>
      <c r="R186" s="13" t="s">
        <v>8309</v>
      </c>
      <c r="S186" t="s">
        <v>8313</v>
      </c>
    </row>
    <row r="187" spans="1:19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0">
        <f t="shared" si="6"/>
        <v>42570.91133101852</v>
      </c>
      <c r="P187" s="10">
        <f t="shared" si="7"/>
        <v>42600.91133101852</v>
      </c>
      <c r="Q187">
        <f t="shared" si="8"/>
        <v>2016</v>
      </c>
      <c r="R187" s="13" t="s">
        <v>8309</v>
      </c>
      <c r="S187" t="s">
        <v>8313</v>
      </c>
    </row>
    <row r="188" spans="1:19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0">
        <f t="shared" si="6"/>
        <v>42767.812893518523</v>
      </c>
      <c r="P188" s="10">
        <f t="shared" si="7"/>
        <v>42797.833333333328</v>
      </c>
      <c r="Q188">
        <f t="shared" si="8"/>
        <v>2017</v>
      </c>
      <c r="R188" s="13" t="s">
        <v>8309</v>
      </c>
      <c r="S188" t="s">
        <v>8313</v>
      </c>
    </row>
    <row r="189" spans="1:19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0">
        <f t="shared" si="6"/>
        <v>42182.234456018516</v>
      </c>
      <c r="P189" s="10">
        <f t="shared" si="7"/>
        <v>42206.290972222225</v>
      </c>
      <c r="Q189">
        <f t="shared" si="8"/>
        <v>2015</v>
      </c>
      <c r="R189" s="13" t="s">
        <v>8309</v>
      </c>
      <c r="S189" t="s">
        <v>8313</v>
      </c>
    </row>
    <row r="190" spans="1:19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0">
        <f t="shared" si="6"/>
        <v>41857.18304398148</v>
      </c>
      <c r="P190" s="10">
        <f t="shared" si="7"/>
        <v>41887.18304398148</v>
      </c>
      <c r="Q190">
        <f t="shared" si="8"/>
        <v>2014</v>
      </c>
      <c r="R190" s="13" t="s">
        <v>8309</v>
      </c>
      <c r="S190" t="s">
        <v>8313</v>
      </c>
    </row>
    <row r="191" spans="1:19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0">
        <f t="shared" si="6"/>
        <v>42556.690706018519</v>
      </c>
      <c r="P191" s="10">
        <f t="shared" si="7"/>
        <v>42616.690706018519</v>
      </c>
      <c r="Q191">
        <f t="shared" si="8"/>
        <v>2016</v>
      </c>
      <c r="R191" s="13" t="s">
        <v>8309</v>
      </c>
      <c r="S191" t="s">
        <v>8313</v>
      </c>
    </row>
    <row r="192" spans="1:19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0">
        <f t="shared" si="6"/>
        <v>42527.650995370372</v>
      </c>
      <c r="P192" s="10">
        <f t="shared" si="7"/>
        <v>42537.650995370372</v>
      </c>
      <c r="Q192">
        <f t="shared" si="8"/>
        <v>2016</v>
      </c>
      <c r="R192" s="13" t="s">
        <v>8309</v>
      </c>
      <c r="S192" t="s">
        <v>8313</v>
      </c>
    </row>
    <row r="193" spans="1:19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0">
        <f t="shared" si="6"/>
        <v>42239.441412037035</v>
      </c>
      <c r="P193" s="10">
        <f t="shared" si="7"/>
        <v>42279.441412037035</v>
      </c>
      <c r="Q193">
        <f t="shared" si="8"/>
        <v>2015</v>
      </c>
      <c r="R193" s="13" t="s">
        <v>8309</v>
      </c>
      <c r="S193" t="s">
        <v>8313</v>
      </c>
    </row>
    <row r="194" spans="1:19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0">
        <f t="shared" si="6"/>
        <v>41899.792037037041</v>
      </c>
      <c r="P194" s="10">
        <f t="shared" si="7"/>
        <v>41929.792037037041</v>
      </c>
      <c r="Q194">
        <f t="shared" si="8"/>
        <v>2014</v>
      </c>
      <c r="R194" s="13" t="s">
        <v>8309</v>
      </c>
      <c r="S194" t="s">
        <v>8313</v>
      </c>
    </row>
    <row r="195" spans="1:19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0">
        <f t="shared" ref="O195:O258" si="9">(((J195/60)/60)/24)+DATE(1970,1,1)</f>
        <v>41911.934791666667</v>
      </c>
      <c r="P195" s="10">
        <f t="shared" ref="P195:P258" si="10">(((I195/60)/60)/24)+DATE(1970,1,1)</f>
        <v>41971.976458333331</v>
      </c>
      <c r="Q195">
        <f t="shared" ref="Q195:Q258" si="11">YEAR(O195)</f>
        <v>2014</v>
      </c>
      <c r="R195" s="13" t="s">
        <v>8309</v>
      </c>
      <c r="S195" t="s">
        <v>8313</v>
      </c>
    </row>
    <row r="196" spans="1:19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0">
        <f t="shared" si="9"/>
        <v>42375.996886574074</v>
      </c>
      <c r="P196" s="10">
        <f t="shared" si="10"/>
        <v>42435.996886574074</v>
      </c>
      <c r="Q196">
        <f t="shared" si="11"/>
        <v>2016</v>
      </c>
      <c r="R196" s="13" t="s">
        <v>8309</v>
      </c>
      <c r="S196" t="s">
        <v>8313</v>
      </c>
    </row>
    <row r="197" spans="1:19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0">
        <f t="shared" si="9"/>
        <v>42135.67050925926</v>
      </c>
      <c r="P197" s="10">
        <f t="shared" si="10"/>
        <v>42195.67050925926</v>
      </c>
      <c r="Q197">
        <f t="shared" si="11"/>
        <v>2015</v>
      </c>
      <c r="R197" s="13" t="s">
        <v>8309</v>
      </c>
      <c r="S197" t="s">
        <v>8313</v>
      </c>
    </row>
    <row r="198" spans="1:19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0">
        <f t="shared" si="9"/>
        <v>42259.542800925927</v>
      </c>
      <c r="P198" s="10">
        <f t="shared" si="10"/>
        <v>42287.875</v>
      </c>
      <c r="Q198">
        <f t="shared" si="11"/>
        <v>2015</v>
      </c>
      <c r="R198" s="13" t="s">
        <v>8309</v>
      </c>
      <c r="S198" t="s">
        <v>8313</v>
      </c>
    </row>
    <row r="199" spans="1:19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0">
        <f t="shared" si="9"/>
        <v>42741.848379629635</v>
      </c>
      <c r="P199" s="10">
        <f t="shared" si="10"/>
        <v>42783.875</v>
      </c>
      <c r="Q199">
        <f t="shared" si="11"/>
        <v>2017</v>
      </c>
      <c r="R199" s="13" t="s">
        <v>8309</v>
      </c>
      <c r="S199" t="s">
        <v>8313</v>
      </c>
    </row>
    <row r="200" spans="1:19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0">
        <f t="shared" si="9"/>
        <v>41887.383356481485</v>
      </c>
      <c r="P200" s="10">
        <f t="shared" si="10"/>
        <v>41917.383356481485</v>
      </c>
      <c r="Q200">
        <f t="shared" si="11"/>
        <v>2014</v>
      </c>
      <c r="R200" s="13" t="s">
        <v>8309</v>
      </c>
      <c r="S200" t="s">
        <v>8313</v>
      </c>
    </row>
    <row r="201" spans="1:19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0">
        <f t="shared" si="9"/>
        <v>42584.123865740738</v>
      </c>
      <c r="P201" s="10">
        <f t="shared" si="10"/>
        <v>42614.123865740738</v>
      </c>
      <c r="Q201">
        <f t="shared" si="11"/>
        <v>2016</v>
      </c>
      <c r="R201" s="13" t="s">
        <v>8309</v>
      </c>
      <c r="S201" t="s">
        <v>8313</v>
      </c>
    </row>
    <row r="202" spans="1:19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0">
        <f t="shared" si="9"/>
        <v>41867.083368055559</v>
      </c>
      <c r="P202" s="10">
        <f t="shared" si="10"/>
        <v>41897.083368055559</v>
      </c>
      <c r="Q202">
        <f t="shared" si="11"/>
        <v>2014</v>
      </c>
      <c r="R202" s="13" t="s">
        <v>8309</v>
      </c>
      <c r="S202" t="s">
        <v>8313</v>
      </c>
    </row>
    <row r="203" spans="1:19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0">
        <f t="shared" si="9"/>
        <v>42023.818622685183</v>
      </c>
      <c r="P203" s="10">
        <f t="shared" si="10"/>
        <v>42043.818622685183</v>
      </c>
      <c r="Q203">
        <f t="shared" si="11"/>
        <v>2015</v>
      </c>
      <c r="R203" s="13" t="s">
        <v>8309</v>
      </c>
      <c r="S203" t="s">
        <v>8313</v>
      </c>
    </row>
    <row r="204" spans="1:19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0">
        <f t="shared" si="9"/>
        <v>42255.927824074075</v>
      </c>
      <c r="P204" s="10">
        <f t="shared" si="10"/>
        <v>42285.874305555553</v>
      </c>
      <c r="Q204">
        <f t="shared" si="11"/>
        <v>2015</v>
      </c>
      <c r="R204" s="13" t="s">
        <v>8309</v>
      </c>
      <c r="S204" t="s">
        <v>8313</v>
      </c>
    </row>
    <row r="205" spans="1:19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0">
        <f t="shared" si="9"/>
        <v>41973.847962962958</v>
      </c>
      <c r="P205" s="10">
        <f t="shared" si="10"/>
        <v>42033.847962962958</v>
      </c>
      <c r="Q205">
        <f t="shared" si="11"/>
        <v>2014</v>
      </c>
      <c r="R205" s="13" t="s">
        <v>8309</v>
      </c>
      <c r="S205" t="s">
        <v>8313</v>
      </c>
    </row>
    <row r="206" spans="1:19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0">
        <f t="shared" si="9"/>
        <v>42556.583368055552</v>
      </c>
      <c r="P206" s="10">
        <f t="shared" si="10"/>
        <v>42586.583368055552</v>
      </c>
      <c r="Q206">
        <f t="shared" si="11"/>
        <v>2016</v>
      </c>
      <c r="R206" s="13" t="s">
        <v>8309</v>
      </c>
      <c r="S206" t="s">
        <v>8313</v>
      </c>
    </row>
    <row r="207" spans="1:19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0">
        <f t="shared" si="9"/>
        <v>42248.632199074069</v>
      </c>
      <c r="P207" s="10">
        <f t="shared" si="10"/>
        <v>42283.632199074069</v>
      </c>
      <c r="Q207">
        <f t="shared" si="11"/>
        <v>2015</v>
      </c>
      <c r="R207" s="13" t="s">
        <v>8309</v>
      </c>
      <c r="S207" t="s">
        <v>8313</v>
      </c>
    </row>
    <row r="208" spans="1:19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0">
        <f t="shared" si="9"/>
        <v>42567.004432870366</v>
      </c>
      <c r="P208" s="10">
        <f t="shared" si="10"/>
        <v>42588.004432870366</v>
      </c>
      <c r="Q208">
        <f t="shared" si="11"/>
        <v>2016</v>
      </c>
      <c r="R208" s="13" t="s">
        <v>8309</v>
      </c>
      <c r="S208" t="s">
        <v>8313</v>
      </c>
    </row>
    <row r="209" spans="1:19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0">
        <f t="shared" si="9"/>
        <v>41978.197199074071</v>
      </c>
      <c r="P209" s="10">
        <f t="shared" si="10"/>
        <v>42008.197199074071</v>
      </c>
      <c r="Q209">
        <f t="shared" si="11"/>
        <v>2014</v>
      </c>
      <c r="R209" s="13" t="s">
        <v>8309</v>
      </c>
      <c r="S209" t="s">
        <v>8313</v>
      </c>
    </row>
    <row r="210" spans="1:19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0">
        <f t="shared" si="9"/>
        <v>41959.369988425926</v>
      </c>
      <c r="P210" s="10">
        <f t="shared" si="10"/>
        <v>41989.369988425926</v>
      </c>
      <c r="Q210">
        <f t="shared" si="11"/>
        <v>2014</v>
      </c>
      <c r="R210" s="13" t="s">
        <v>8309</v>
      </c>
      <c r="S210" t="s">
        <v>8313</v>
      </c>
    </row>
    <row r="211" spans="1:19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0">
        <f t="shared" si="9"/>
        <v>42165.922858796301</v>
      </c>
      <c r="P211" s="10">
        <f t="shared" si="10"/>
        <v>42195.922858796301</v>
      </c>
      <c r="Q211">
        <f t="shared" si="11"/>
        <v>2015</v>
      </c>
      <c r="R211" s="13" t="s">
        <v>8309</v>
      </c>
      <c r="S211" t="s">
        <v>8313</v>
      </c>
    </row>
    <row r="212" spans="1:19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0">
        <f t="shared" si="9"/>
        <v>42249.064722222218</v>
      </c>
      <c r="P212" s="10">
        <f t="shared" si="10"/>
        <v>42278.208333333328</v>
      </c>
      <c r="Q212">
        <f t="shared" si="11"/>
        <v>2015</v>
      </c>
      <c r="R212" s="13" t="s">
        <v>8309</v>
      </c>
      <c r="S212" t="s">
        <v>8313</v>
      </c>
    </row>
    <row r="213" spans="1:19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0">
        <f t="shared" si="9"/>
        <v>42236.159918981488</v>
      </c>
      <c r="P213" s="10">
        <f t="shared" si="10"/>
        <v>42266.159918981488</v>
      </c>
      <c r="Q213">
        <f t="shared" si="11"/>
        <v>2015</v>
      </c>
      <c r="R213" s="13" t="s">
        <v>8309</v>
      </c>
      <c r="S213" t="s">
        <v>8313</v>
      </c>
    </row>
    <row r="214" spans="1:19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0">
        <f t="shared" si="9"/>
        <v>42416.881018518514</v>
      </c>
      <c r="P214" s="10">
        <f t="shared" si="10"/>
        <v>42476.839351851857</v>
      </c>
      <c r="Q214">
        <f t="shared" si="11"/>
        <v>2016</v>
      </c>
      <c r="R214" s="13" t="s">
        <v>8309</v>
      </c>
      <c r="S214" t="s">
        <v>8313</v>
      </c>
    </row>
    <row r="215" spans="1:19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0">
        <f t="shared" si="9"/>
        <v>42202.594293981485</v>
      </c>
      <c r="P215" s="10">
        <f t="shared" si="10"/>
        <v>42232.587974537033</v>
      </c>
      <c r="Q215">
        <f t="shared" si="11"/>
        <v>2015</v>
      </c>
      <c r="R215" s="13" t="s">
        <v>8309</v>
      </c>
      <c r="S215" t="s">
        <v>8313</v>
      </c>
    </row>
    <row r="216" spans="1:19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0">
        <f t="shared" si="9"/>
        <v>42009.64061342593</v>
      </c>
      <c r="P216" s="10">
        <f t="shared" si="10"/>
        <v>42069.64061342593</v>
      </c>
      <c r="Q216">
        <f t="shared" si="11"/>
        <v>2015</v>
      </c>
      <c r="R216" s="13" t="s">
        <v>8309</v>
      </c>
      <c r="S216" t="s">
        <v>8313</v>
      </c>
    </row>
    <row r="217" spans="1:19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0">
        <f t="shared" si="9"/>
        <v>42375.230115740742</v>
      </c>
      <c r="P217" s="10">
        <f t="shared" si="10"/>
        <v>42417.999305555553</v>
      </c>
      <c r="Q217">
        <f t="shared" si="11"/>
        <v>2016</v>
      </c>
      <c r="R217" s="13" t="s">
        <v>8309</v>
      </c>
      <c r="S217" t="s">
        <v>8313</v>
      </c>
    </row>
    <row r="218" spans="1:19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0">
        <f t="shared" si="9"/>
        <v>42066.958761574075</v>
      </c>
      <c r="P218" s="10">
        <f t="shared" si="10"/>
        <v>42116.917094907403</v>
      </c>
      <c r="Q218">
        <f t="shared" si="11"/>
        <v>2015</v>
      </c>
      <c r="R218" s="13" t="s">
        <v>8309</v>
      </c>
      <c r="S218" t="s">
        <v>8313</v>
      </c>
    </row>
    <row r="219" spans="1:19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0">
        <f t="shared" si="9"/>
        <v>41970.64061342593</v>
      </c>
      <c r="P219" s="10">
        <f t="shared" si="10"/>
        <v>42001.64061342593</v>
      </c>
      <c r="Q219">
        <f t="shared" si="11"/>
        <v>2014</v>
      </c>
      <c r="R219" s="13" t="s">
        <v>8309</v>
      </c>
      <c r="S219" t="s">
        <v>8313</v>
      </c>
    </row>
    <row r="220" spans="1:19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0">
        <f t="shared" si="9"/>
        <v>42079.628344907411</v>
      </c>
      <c r="P220" s="10">
        <f t="shared" si="10"/>
        <v>42139.628344907411</v>
      </c>
      <c r="Q220">
        <f t="shared" si="11"/>
        <v>2015</v>
      </c>
      <c r="R220" s="13" t="s">
        <v>8309</v>
      </c>
      <c r="S220" t="s">
        <v>8313</v>
      </c>
    </row>
    <row r="221" spans="1:19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0">
        <f t="shared" si="9"/>
        <v>42429.326678240745</v>
      </c>
      <c r="P221" s="10">
        <f t="shared" si="10"/>
        <v>42461.290972222225</v>
      </c>
      <c r="Q221">
        <f t="shared" si="11"/>
        <v>2016</v>
      </c>
      <c r="R221" s="13" t="s">
        <v>8309</v>
      </c>
      <c r="S221" t="s">
        <v>8313</v>
      </c>
    </row>
    <row r="222" spans="1:19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0">
        <f t="shared" si="9"/>
        <v>42195.643865740742</v>
      </c>
      <c r="P222" s="10">
        <f t="shared" si="10"/>
        <v>42236.837499999994</v>
      </c>
      <c r="Q222">
        <f t="shared" si="11"/>
        <v>2015</v>
      </c>
      <c r="R222" s="13" t="s">
        <v>8309</v>
      </c>
      <c r="S222" t="s">
        <v>8313</v>
      </c>
    </row>
    <row r="223" spans="1:19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0">
        <f t="shared" si="9"/>
        <v>42031.837546296301</v>
      </c>
      <c r="P223" s="10">
        <f t="shared" si="10"/>
        <v>42091.79587962963</v>
      </c>
      <c r="Q223">
        <f t="shared" si="11"/>
        <v>2015</v>
      </c>
      <c r="R223" s="13" t="s">
        <v>8309</v>
      </c>
      <c r="S223" t="s">
        <v>8313</v>
      </c>
    </row>
    <row r="224" spans="1:19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0">
        <f t="shared" si="9"/>
        <v>42031.769884259258</v>
      </c>
      <c r="P224" s="10">
        <f t="shared" si="10"/>
        <v>42090.110416666663</v>
      </c>
      <c r="Q224">
        <f t="shared" si="11"/>
        <v>2015</v>
      </c>
      <c r="R224" s="13" t="s">
        <v>8309</v>
      </c>
      <c r="S224" t="s">
        <v>8313</v>
      </c>
    </row>
    <row r="225" spans="1:19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0">
        <f t="shared" si="9"/>
        <v>42482.048032407409</v>
      </c>
      <c r="P225" s="10">
        <f t="shared" si="10"/>
        <v>42512.045138888891</v>
      </c>
      <c r="Q225">
        <f t="shared" si="11"/>
        <v>2016</v>
      </c>
      <c r="R225" s="13" t="s">
        <v>8309</v>
      </c>
      <c r="S225" t="s">
        <v>8313</v>
      </c>
    </row>
    <row r="226" spans="1:19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0">
        <f t="shared" si="9"/>
        <v>42135.235254629632</v>
      </c>
      <c r="P226" s="10">
        <f t="shared" si="10"/>
        <v>42195.235254629632</v>
      </c>
      <c r="Q226">
        <f t="shared" si="11"/>
        <v>2015</v>
      </c>
      <c r="R226" s="13" t="s">
        <v>8309</v>
      </c>
      <c r="S226" t="s">
        <v>8313</v>
      </c>
    </row>
    <row r="227" spans="1:19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0">
        <f t="shared" si="9"/>
        <v>42438.961273148147</v>
      </c>
      <c r="P227" s="10">
        <f t="shared" si="10"/>
        <v>42468.919606481482</v>
      </c>
      <c r="Q227">
        <f t="shared" si="11"/>
        <v>2016</v>
      </c>
      <c r="R227" s="13" t="s">
        <v>8309</v>
      </c>
      <c r="S227" t="s">
        <v>8313</v>
      </c>
    </row>
    <row r="228" spans="1:19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0">
        <f t="shared" si="9"/>
        <v>42106.666018518517</v>
      </c>
      <c r="P228" s="10">
        <f t="shared" si="10"/>
        <v>42155.395138888889</v>
      </c>
      <c r="Q228">
        <f t="shared" si="11"/>
        <v>2015</v>
      </c>
      <c r="R228" s="13" t="s">
        <v>8309</v>
      </c>
      <c r="S228" t="s">
        <v>8313</v>
      </c>
    </row>
    <row r="229" spans="1:19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0">
        <f t="shared" si="9"/>
        <v>42164.893993055557</v>
      </c>
      <c r="P229" s="10">
        <f t="shared" si="10"/>
        <v>42194.893993055557</v>
      </c>
      <c r="Q229">
        <f t="shared" si="11"/>
        <v>2015</v>
      </c>
      <c r="R229" s="13" t="s">
        <v>8309</v>
      </c>
      <c r="S229" t="s">
        <v>8313</v>
      </c>
    </row>
    <row r="230" spans="1:19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0">
        <f t="shared" si="9"/>
        <v>42096.686400462961</v>
      </c>
      <c r="P230" s="10">
        <f t="shared" si="10"/>
        <v>42156.686400462961</v>
      </c>
      <c r="Q230">
        <f t="shared" si="11"/>
        <v>2015</v>
      </c>
      <c r="R230" s="13" t="s">
        <v>8309</v>
      </c>
      <c r="S230" t="s">
        <v>8313</v>
      </c>
    </row>
    <row r="231" spans="1:19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0">
        <f t="shared" si="9"/>
        <v>42383.933993055558</v>
      </c>
      <c r="P231" s="10">
        <f t="shared" si="10"/>
        <v>42413.933993055558</v>
      </c>
      <c r="Q231">
        <f t="shared" si="11"/>
        <v>2016</v>
      </c>
      <c r="R231" s="13" t="s">
        <v>8309</v>
      </c>
      <c r="S231" t="s">
        <v>8313</v>
      </c>
    </row>
    <row r="232" spans="1:19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0">
        <f t="shared" si="9"/>
        <v>42129.777210648142</v>
      </c>
      <c r="P232" s="10">
        <f t="shared" si="10"/>
        <v>42159.777210648142</v>
      </c>
      <c r="Q232">
        <f t="shared" si="11"/>
        <v>2015</v>
      </c>
      <c r="R232" s="13" t="s">
        <v>8309</v>
      </c>
      <c r="S232" t="s">
        <v>8313</v>
      </c>
    </row>
    <row r="233" spans="1:19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0">
        <f t="shared" si="9"/>
        <v>42341.958923611113</v>
      </c>
      <c r="P233" s="10">
        <f t="shared" si="10"/>
        <v>42371.958923611113</v>
      </c>
      <c r="Q233">
        <f t="shared" si="11"/>
        <v>2015</v>
      </c>
      <c r="R233" s="13" t="s">
        <v>8309</v>
      </c>
      <c r="S233" t="s">
        <v>8313</v>
      </c>
    </row>
    <row r="234" spans="1:19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0">
        <f t="shared" si="9"/>
        <v>42032.82576388889</v>
      </c>
      <c r="P234" s="10">
        <f t="shared" si="10"/>
        <v>42062.82576388889</v>
      </c>
      <c r="Q234">
        <f t="shared" si="11"/>
        <v>2015</v>
      </c>
      <c r="R234" s="13" t="s">
        <v>8309</v>
      </c>
      <c r="S234" t="s">
        <v>8313</v>
      </c>
    </row>
    <row r="235" spans="1:19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0">
        <f t="shared" si="9"/>
        <v>42612.911712962959</v>
      </c>
      <c r="P235" s="10">
        <f t="shared" si="10"/>
        <v>42642.911712962959</v>
      </c>
      <c r="Q235">
        <f t="shared" si="11"/>
        <v>2016</v>
      </c>
      <c r="R235" s="13" t="s">
        <v>8309</v>
      </c>
      <c r="S235" t="s">
        <v>8313</v>
      </c>
    </row>
    <row r="236" spans="1:19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0">
        <f t="shared" si="9"/>
        <v>42136.035405092596</v>
      </c>
      <c r="P236" s="10">
        <f t="shared" si="10"/>
        <v>42176.035405092596</v>
      </c>
      <c r="Q236">
        <f t="shared" si="11"/>
        <v>2015</v>
      </c>
      <c r="R236" s="13" t="s">
        <v>8309</v>
      </c>
      <c r="S236" t="s">
        <v>8313</v>
      </c>
    </row>
    <row r="237" spans="1:19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0">
        <f t="shared" si="9"/>
        <v>42164.908530092594</v>
      </c>
      <c r="P237" s="10">
        <f t="shared" si="10"/>
        <v>42194.908530092594</v>
      </c>
      <c r="Q237">
        <f t="shared" si="11"/>
        <v>2015</v>
      </c>
      <c r="R237" s="13" t="s">
        <v>8309</v>
      </c>
      <c r="S237" t="s">
        <v>8313</v>
      </c>
    </row>
    <row r="238" spans="1:19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0">
        <f t="shared" si="9"/>
        <v>42321.08447916666</v>
      </c>
      <c r="P238" s="10">
        <f t="shared" si="10"/>
        <v>42374</v>
      </c>
      <c r="Q238">
        <f t="shared" si="11"/>
        <v>2015</v>
      </c>
      <c r="R238" s="13" t="s">
        <v>8309</v>
      </c>
      <c r="S238" t="s">
        <v>8313</v>
      </c>
    </row>
    <row r="239" spans="1:19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0">
        <f t="shared" si="9"/>
        <v>42377.577187499999</v>
      </c>
      <c r="P239" s="10">
        <f t="shared" si="10"/>
        <v>42437.577187499999</v>
      </c>
      <c r="Q239">
        <f t="shared" si="11"/>
        <v>2016</v>
      </c>
      <c r="R239" s="13" t="s">
        <v>8309</v>
      </c>
      <c r="S239" t="s">
        <v>8313</v>
      </c>
    </row>
    <row r="240" spans="1:19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0">
        <f t="shared" si="9"/>
        <v>42713.962499999994</v>
      </c>
      <c r="P240" s="10">
        <f t="shared" si="10"/>
        <v>42734.375</v>
      </c>
      <c r="Q240">
        <f t="shared" si="11"/>
        <v>2016</v>
      </c>
      <c r="R240" s="13" t="s">
        <v>8309</v>
      </c>
      <c r="S240" t="s">
        <v>8313</v>
      </c>
    </row>
    <row r="241" spans="1:19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0">
        <f t="shared" si="9"/>
        <v>42297.110300925924</v>
      </c>
      <c r="P241" s="10">
        <f t="shared" si="10"/>
        <v>42316.5</v>
      </c>
      <c r="Q241">
        <f t="shared" si="11"/>
        <v>2015</v>
      </c>
      <c r="R241" s="13" t="s">
        <v>8309</v>
      </c>
      <c r="S241" t="s">
        <v>8313</v>
      </c>
    </row>
    <row r="242" spans="1:19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0">
        <f t="shared" si="9"/>
        <v>41354.708460648151</v>
      </c>
      <c r="P242" s="10">
        <f t="shared" si="10"/>
        <v>41399.708460648151</v>
      </c>
      <c r="Q242">
        <f t="shared" si="11"/>
        <v>2013</v>
      </c>
      <c r="R242" s="13" t="s">
        <v>8309</v>
      </c>
      <c r="S242" t="s">
        <v>8314</v>
      </c>
    </row>
    <row r="243" spans="1:19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0">
        <f t="shared" si="9"/>
        <v>41949.697962962964</v>
      </c>
      <c r="P243" s="10">
        <f t="shared" si="10"/>
        <v>41994.697962962964</v>
      </c>
      <c r="Q243">
        <f t="shared" si="11"/>
        <v>2014</v>
      </c>
      <c r="R243" s="13" t="s">
        <v>8309</v>
      </c>
      <c r="S243" t="s">
        <v>8314</v>
      </c>
    </row>
    <row r="244" spans="1:19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0">
        <f t="shared" si="9"/>
        <v>40862.492939814816</v>
      </c>
      <c r="P244" s="10">
        <f t="shared" si="10"/>
        <v>40897.492939814816</v>
      </c>
      <c r="Q244">
        <f t="shared" si="11"/>
        <v>2011</v>
      </c>
      <c r="R244" s="13" t="s">
        <v>8309</v>
      </c>
      <c r="S244" t="s">
        <v>8314</v>
      </c>
    </row>
    <row r="245" spans="1:19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>
        <f t="shared" si="9"/>
        <v>41662.047500000001</v>
      </c>
      <c r="P245" s="10">
        <f t="shared" si="10"/>
        <v>41692.047500000001</v>
      </c>
      <c r="Q245">
        <f t="shared" si="11"/>
        <v>2014</v>
      </c>
      <c r="R245" s="13" t="s">
        <v>8309</v>
      </c>
      <c r="S245" t="s">
        <v>8314</v>
      </c>
    </row>
    <row r="246" spans="1:19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0">
        <f t="shared" si="9"/>
        <v>40213.323599537034</v>
      </c>
      <c r="P246" s="10">
        <f t="shared" si="10"/>
        <v>40253.29583333333</v>
      </c>
      <c r="Q246">
        <f t="shared" si="11"/>
        <v>2010</v>
      </c>
      <c r="R246" s="13" t="s">
        <v>8309</v>
      </c>
      <c r="S246" t="s">
        <v>8314</v>
      </c>
    </row>
    <row r="247" spans="1:19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0">
        <f t="shared" si="9"/>
        <v>41107.053067129629</v>
      </c>
      <c r="P247" s="10">
        <f t="shared" si="10"/>
        <v>41137.053067129629</v>
      </c>
      <c r="Q247">
        <f t="shared" si="11"/>
        <v>2012</v>
      </c>
      <c r="R247" s="13" t="s">
        <v>8309</v>
      </c>
      <c r="S247" t="s">
        <v>8314</v>
      </c>
    </row>
    <row r="248" spans="1:19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0">
        <f t="shared" si="9"/>
        <v>40480.363483796296</v>
      </c>
      <c r="P248" s="10">
        <f t="shared" si="10"/>
        <v>40530.405150462961</v>
      </c>
      <c r="Q248">
        <f t="shared" si="11"/>
        <v>2010</v>
      </c>
      <c r="R248" s="13" t="s">
        <v>8309</v>
      </c>
      <c r="S248" t="s">
        <v>8314</v>
      </c>
    </row>
    <row r="249" spans="1:19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0">
        <f t="shared" si="9"/>
        <v>40430.604328703703</v>
      </c>
      <c r="P249" s="10">
        <f t="shared" si="10"/>
        <v>40467.152083333334</v>
      </c>
      <c r="Q249">
        <f t="shared" si="11"/>
        <v>2010</v>
      </c>
      <c r="R249" s="13" t="s">
        <v>8309</v>
      </c>
      <c r="S249" t="s">
        <v>8314</v>
      </c>
    </row>
    <row r="250" spans="1:19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0">
        <f t="shared" si="9"/>
        <v>40870.774409722224</v>
      </c>
      <c r="P250" s="10">
        <f t="shared" si="10"/>
        <v>40915.774409722224</v>
      </c>
      <c r="Q250">
        <f t="shared" si="11"/>
        <v>2011</v>
      </c>
      <c r="R250" s="13" t="s">
        <v>8309</v>
      </c>
      <c r="S250" t="s">
        <v>8314</v>
      </c>
    </row>
    <row r="251" spans="1:19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0">
        <f t="shared" si="9"/>
        <v>40332.923842592594</v>
      </c>
      <c r="P251" s="10">
        <f t="shared" si="10"/>
        <v>40412.736111111109</v>
      </c>
      <c r="Q251">
        <f t="shared" si="11"/>
        <v>2010</v>
      </c>
      <c r="R251" s="13" t="s">
        <v>8309</v>
      </c>
      <c r="S251" t="s">
        <v>8314</v>
      </c>
    </row>
    <row r="252" spans="1:19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>
        <f t="shared" si="9"/>
        <v>41401.565868055557</v>
      </c>
      <c r="P252" s="10">
        <f t="shared" si="10"/>
        <v>41431.565868055557</v>
      </c>
      <c r="Q252">
        <f t="shared" si="11"/>
        <v>2013</v>
      </c>
      <c r="R252" s="13" t="s">
        <v>8309</v>
      </c>
      <c r="S252" t="s">
        <v>8314</v>
      </c>
    </row>
    <row r="253" spans="1:19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0">
        <f t="shared" si="9"/>
        <v>41013.787569444445</v>
      </c>
      <c r="P253" s="10">
        <f t="shared" si="10"/>
        <v>41045.791666666664</v>
      </c>
      <c r="Q253">
        <f t="shared" si="11"/>
        <v>2012</v>
      </c>
      <c r="R253" s="13" t="s">
        <v>8309</v>
      </c>
      <c r="S253" t="s">
        <v>8314</v>
      </c>
    </row>
    <row r="254" spans="1:19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0">
        <f t="shared" si="9"/>
        <v>40266.662708333337</v>
      </c>
      <c r="P254" s="10">
        <f t="shared" si="10"/>
        <v>40330.165972222225</v>
      </c>
      <c r="Q254">
        <f t="shared" si="11"/>
        <v>2010</v>
      </c>
      <c r="R254" s="13" t="s">
        <v>8309</v>
      </c>
      <c r="S254" t="s">
        <v>8314</v>
      </c>
    </row>
    <row r="255" spans="1:19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0">
        <f t="shared" si="9"/>
        <v>40924.650868055556</v>
      </c>
      <c r="P255" s="10">
        <f t="shared" si="10"/>
        <v>40954.650868055556</v>
      </c>
      <c r="Q255">
        <f t="shared" si="11"/>
        <v>2012</v>
      </c>
      <c r="R255" s="13" t="s">
        <v>8309</v>
      </c>
      <c r="S255" t="s">
        <v>8314</v>
      </c>
    </row>
    <row r="256" spans="1:19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>
        <f t="shared" si="9"/>
        <v>42263.952662037031</v>
      </c>
      <c r="P256" s="10">
        <f t="shared" si="10"/>
        <v>42294.083333333328</v>
      </c>
      <c r="Q256">
        <f t="shared" si="11"/>
        <v>2015</v>
      </c>
      <c r="R256" s="13" t="s">
        <v>8309</v>
      </c>
      <c r="S256" t="s">
        <v>8314</v>
      </c>
    </row>
    <row r="257" spans="1:19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0">
        <f t="shared" si="9"/>
        <v>40588.526412037041</v>
      </c>
      <c r="P257" s="10">
        <f t="shared" si="10"/>
        <v>40618.48474537037</v>
      </c>
      <c r="Q257">
        <f t="shared" si="11"/>
        <v>2011</v>
      </c>
      <c r="R257" s="13" t="s">
        <v>8309</v>
      </c>
      <c r="S257" t="s">
        <v>8314</v>
      </c>
    </row>
    <row r="258" spans="1:19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0">
        <f t="shared" si="9"/>
        <v>41319.769293981481</v>
      </c>
      <c r="P258" s="10">
        <f t="shared" si="10"/>
        <v>41349.769293981481</v>
      </c>
      <c r="Q258">
        <f t="shared" si="11"/>
        <v>2013</v>
      </c>
      <c r="R258" s="13" t="s">
        <v>8309</v>
      </c>
      <c r="S258" t="s">
        <v>8314</v>
      </c>
    </row>
    <row r="259" spans="1:19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0">
        <f t="shared" ref="O259:O322" si="12">(((J259/60)/60)/24)+DATE(1970,1,1)</f>
        <v>42479.626875000002</v>
      </c>
      <c r="P259" s="10">
        <f t="shared" ref="P259:P322" si="13">(((I259/60)/60)/24)+DATE(1970,1,1)</f>
        <v>42509.626875000002</v>
      </c>
      <c r="Q259">
        <f t="shared" ref="Q259:Q322" si="14">YEAR(O259)</f>
        <v>2016</v>
      </c>
      <c r="R259" s="13" t="s">
        <v>8309</v>
      </c>
      <c r="S259" t="s">
        <v>8314</v>
      </c>
    </row>
    <row r="260" spans="1:19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0">
        <f t="shared" si="12"/>
        <v>40682.051689814813</v>
      </c>
      <c r="P260" s="10">
        <f t="shared" si="13"/>
        <v>40712.051689814813</v>
      </c>
      <c r="Q260">
        <f t="shared" si="14"/>
        <v>2011</v>
      </c>
      <c r="R260" s="13" t="s">
        <v>8309</v>
      </c>
      <c r="S260" t="s">
        <v>8314</v>
      </c>
    </row>
    <row r="261" spans="1:19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0">
        <f t="shared" si="12"/>
        <v>42072.738067129627</v>
      </c>
      <c r="P261" s="10">
        <f t="shared" si="13"/>
        <v>42102.738067129627</v>
      </c>
      <c r="Q261">
        <f t="shared" si="14"/>
        <v>2015</v>
      </c>
      <c r="R261" s="13" t="s">
        <v>8309</v>
      </c>
      <c r="S261" t="s">
        <v>8314</v>
      </c>
    </row>
    <row r="262" spans="1:19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0">
        <f t="shared" si="12"/>
        <v>40330.755543981482</v>
      </c>
      <c r="P262" s="10">
        <f t="shared" si="13"/>
        <v>40376.415972222225</v>
      </c>
      <c r="Q262">
        <f t="shared" si="14"/>
        <v>2010</v>
      </c>
      <c r="R262" s="13" t="s">
        <v>8309</v>
      </c>
      <c r="S262" t="s">
        <v>8314</v>
      </c>
    </row>
    <row r="263" spans="1:19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>
        <f t="shared" si="12"/>
        <v>41017.885462962964</v>
      </c>
      <c r="P263" s="10">
        <f t="shared" si="13"/>
        <v>41067.621527777781</v>
      </c>
      <c r="Q263">
        <f t="shared" si="14"/>
        <v>2012</v>
      </c>
      <c r="R263" s="13" t="s">
        <v>8309</v>
      </c>
      <c r="S263" t="s">
        <v>8314</v>
      </c>
    </row>
    <row r="264" spans="1:19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0">
        <f t="shared" si="12"/>
        <v>40555.24800925926</v>
      </c>
      <c r="P264" s="10">
        <f t="shared" si="13"/>
        <v>40600.24800925926</v>
      </c>
      <c r="Q264">
        <f t="shared" si="14"/>
        <v>2011</v>
      </c>
      <c r="R264" s="13" t="s">
        <v>8309</v>
      </c>
      <c r="S264" t="s">
        <v>8314</v>
      </c>
    </row>
    <row r="265" spans="1:19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>
        <f t="shared" si="12"/>
        <v>41149.954791666663</v>
      </c>
      <c r="P265" s="10">
        <f t="shared" si="13"/>
        <v>41179.954791666663</v>
      </c>
      <c r="Q265">
        <f t="shared" si="14"/>
        <v>2012</v>
      </c>
      <c r="R265" s="13" t="s">
        <v>8309</v>
      </c>
      <c r="S265" t="s">
        <v>8314</v>
      </c>
    </row>
    <row r="266" spans="1:19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0">
        <f t="shared" si="12"/>
        <v>41010.620312500003</v>
      </c>
      <c r="P266" s="10">
        <f t="shared" si="13"/>
        <v>41040.620312500003</v>
      </c>
      <c r="Q266">
        <f t="shared" si="14"/>
        <v>2012</v>
      </c>
      <c r="R266" s="13" t="s">
        <v>8309</v>
      </c>
      <c r="S266" t="s">
        <v>8314</v>
      </c>
    </row>
    <row r="267" spans="1:19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0">
        <f t="shared" si="12"/>
        <v>40267.245717592588</v>
      </c>
      <c r="P267" s="10">
        <f t="shared" si="13"/>
        <v>40308.844444444447</v>
      </c>
      <c r="Q267">
        <f t="shared" si="14"/>
        <v>2010</v>
      </c>
      <c r="R267" s="13" t="s">
        <v>8309</v>
      </c>
      <c r="S267" t="s">
        <v>8314</v>
      </c>
    </row>
    <row r="268" spans="1:19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0">
        <f t="shared" si="12"/>
        <v>40205.174849537041</v>
      </c>
      <c r="P268" s="10">
        <f t="shared" si="13"/>
        <v>40291.160416666666</v>
      </c>
      <c r="Q268">
        <f t="shared" si="14"/>
        <v>2010</v>
      </c>
      <c r="R268" s="13" t="s">
        <v>8309</v>
      </c>
      <c r="S268" t="s">
        <v>8314</v>
      </c>
    </row>
    <row r="269" spans="1:19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0">
        <f t="shared" si="12"/>
        <v>41785.452534722222</v>
      </c>
      <c r="P269" s="10">
        <f t="shared" si="13"/>
        <v>41815.452534722222</v>
      </c>
      <c r="Q269">
        <f t="shared" si="14"/>
        <v>2014</v>
      </c>
      <c r="R269" s="13" t="s">
        <v>8309</v>
      </c>
      <c r="S269" t="s">
        <v>8314</v>
      </c>
    </row>
    <row r="270" spans="1:19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0">
        <f t="shared" si="12"/>
        <v>40809.15252314815</v>
      </c>
      <c r="P270" s="10">
        <f t="shared" si="13"/>
        <v>40854.194189814814</v>
      </c>
      <c r="Q270">
        <f t="shared" si="14"/>
        <v>2011</v>
      </c>
      <c r="R270" s="13" t="s">
        <v>8309</v>
      </c>
      <c r="S270" t="s">
        <v>8314</v>
      </c>
    </row>
    <row r="271" spans="1:19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0">
        <f t="shared" si="12"/>
        <v>42758.197013888886</v>
      </c>
      <c r="P271" s="10">
        <f t="shared" si="13"/>
        <v>42788.197013888886</v>
      </c>
      <c r="Q271">
        <f t="shared" si="14"/>
        <v>2017</v>
      </c>
      <c r="R271" s="13" t="s">
        <v>8309</v>
      </c>
      <c r="S271" t="s">
        <v>8314</v>
      </c>
    </row>
    <row r="272" spans="1:19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0">
        <f t="shared" si="12"/>
        <v>40637.866550925923</v>
      </c>
      <c r="P272" s="10">
        <f t="shared" si="13"/>
        <v>40688.166666666664</v>
      </c>
      <c r="Q272">
        <f t="shared" si="14"/>
        <v>2011</v>
      </c>
      <c r="R272" s="13" t="s">
        <v>8309</v>
      </c>
      <c r="S272" t="s">
        <v>8314</v>
      </c>
    </row>
    <row r="273" spans="1:19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>
        <f t="shared" si="12"/>
        <v>41612.10024305556</v>
      </c>
      <c r="P273" s="10">
        <f t="shared" si="13"/>
        <v>41641.333333333336</v>
      </c>
      <c r="Q273">
        <f t="shared" si="14"/>
        <v>2013</v>
      </c>
      <c r="R273" s="13" t="s">
        <v>8309</v>
      </c>
      <c r="S273" t="s">
        <v>8314</v>
      </c>
    </row>
    <row r="274" spans="1:19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0">
        <f t="shared" si="12"/>
        <v>40235.900358796294</v>
      </c>
      <c r="P274" s="10">
        <f t="shared" si="13"/>
        <v>40296.78402777778</v>
      </c>
      <c r="Q274">
        <f t="shared" si="14"/>
        <v>2010</v>
      </c>
      <c r="R274" s="13" t="s">
        <v>8309</v>
      </c>
      <c r="S274" t="s">
        <v>8314</v>
      </c>
    </row>
    <row r="275" spans="1:19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0">
        <f t="shared" si="12"/>
        <v>40697.498449074075</v>
      </c>
      <c r="P275" s="10">
        <f t="shared" si="13"/>
        <v>40727.498449074075</v>
      </c>
      <c r="Q275">
        <f t="shared" si="14"/>
        <v>2011</v>
      </c>
      <c r="R275" s="13" t="s">
        <v>8309</v>
      </c>
      <c r="S275" t="s">
        <v>8314</v>
      </c>
    </row>
    <row r="276" spans="1:19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0">
        <f t="shared" si="12"/>
        <v>40969.912372685183</v>
      </c>
      <c r="P276" s="10">
        <f t="shared" si="13"/>
        <v>41004.290972222225</v>
      </c>
      <c r="Q276">
        <f t="shared" si="14"/>
        <v>2012</v>
      </c>
      <c r="R276" s="13" t="s">
        <v>8309</v>
      </c>
      <c r="S276" t="s">
        <v>8314</v>
      </c>
    </row>
    <row r="277" spans="1:19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>
        <f t="shared" si="12"/>
        <v>41193.032013888893</v>
      </c>
      <c r="P277" s="10">
        <f t="shared" si="13"/>
        <v>41223.073680555557</v>
      </c>
      <c r="Q277">
        <f t="shared" si="14"/>
        <v>2012</v>
      </c>
      <c r="R277" s="13" t="s">
        <v>8309</v>
      </c>
      <c r="S277" t="s">
        <v>8314</v>
      </c>
    </row>
    <row r="278" spans="1:19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0">
        <f t="shared" si="12"/>
        <v>40967.081874999996</v>
      </c>
      <c r="P278" s="10">
        <f t="shared" si="13"/>
        <v>41027.040208333332</v>
      </c>
      <c r="Q278">
        <f t="shared" si="14"/>
        <v>2012</v>
      </c>
      <c r="R278" s="13" t="s">
        <v>8309</v>
      </c>
      <c r="S278" t="s">
        <v>8314</v>
      </c>
    </row>
    <row r="279" spans="1:19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0">
        <f t="shared" si="12"/>
        <v>42117.891423611116</v>
      </c>
      <c r="P279" s="10">
        <f t="shared" si="13"/>
        <v>42147.891423611116</v>
      </c>
      <c r="Q279">
        <f t="shared" si="14"/>
        <v>2015</v>
      </c>
      <c r="R279" s="13" t="s">
        <v>8309</v>
      </c>
      <c r="S279" t="s">
        <v>8314</v>
      </c>
    </row>
    <row r="280" spans="1:19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0">
        <f t="shared" si="12"/>
        <v>41164.040960648148</v>
      </c>
      <c r="P280" s="10">
        <f t="shared" si="13"/>
        <v>41194.040960648148</v>
      </c>
      <c r="Q280">
        <f t="shared" si="14"/>
        <v>2012</v>
      </c>
      <c r="R280" s="13" t="s">
        <v>8309</v>
      </c>
      <c r="S280" t="s">
        <v>8314</v>
      </c>
    </row>
    <row r="281" spans="1:19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>
        <f t="shared" si="12"/>
        <v>42759.244166666671</v>
      </c>
      <c r="P281" s="10">
        <f t="shared" si="13"/>
        <v>42793.084027777775</v>
      </c>
      <c r="Q281">
        <f t="shared" si="14"/>
        <v>2017</v>
      </c>
      <c r="R281" s="13" t="s">
        <v>8309</v>
      </c>
      <c r="S281" t="s">
        <v>8314</v>
      </c>
    </row>
    <row r="282" spans="1:19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0">
        <f t="shared" si="12"/>
        <v>41744.590682870366</v>
      </c>
      <c r="P282" s="10">
        <f t="shared" si="13"/>
        <v>41789.590682870366</v>
      </c>
      <c r="Q282">
        <f t="shared" si="14"/>
        <v>2014</v>
      </c>
      <c r="R282" s="13" t="s">
        <v>8309</v>
      </c>
      <c r="S282" t="s">
        <v>8314</v>
      </c>
    </row>
    <row r="283" spans="1:19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0">
        <f t="shared" si="12"/>
        <v>39950.163344907407</v>
      </c>
      <c r="P283" s="10">
        <f t="shared" si="13"/>
        <v>40035.80972222222</v>
      </c>
      <c r="Q283">
        <f t="shared" si="14"/>
        <v>2009</v>
      </c>
      <c r="R283" s="13" t="s">
        <v>8309</v>
      </c>
      <c r="S283" t="s">
        <v>8314</v>
      </c>
    </row>
    <row r="284" spans="1:19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0">
        <f t="shared" si="12"/>
        <v>40194.920046296298</v>
      </c>
      <c r="P284" s="10">
        <f t="shared" si="13"/>
        <v>40231.916666666664</v>
      </c>
      <c r="Q284">
        <f t="shared" si="14"/>
        <v>2010</v>
      </c>
      <c r="R284" s="13" t="s">
        <v>8309</v>
      </c>
      <c r="S284" t="s">
        <v>8314</v>
      </c>
    </row>
    <row r="285" spans="1:19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>
        <f t="shared" si="12"/>
        <v>40675.71</v>
      </c>
      <c r="P285" s="10">
        <f t="shared" si="13"/>
        <v>40695.207638888889</v>
      </c>
      <c r="Q285">
        <f t="shared" si="14"/>
        <v>2011</v>
      </c>
      <c r="R285" s="13" t="s">
        <v>8309</v>
      </c>
      <c r="S285" t="s">
        <v>8314</v>
      </c>
    </row>
    <row r="286" spans="1:19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0">
        <f t="shared" si="12"/>
        <v>40904.738194444442</v>
      </c>
      <c r="P286" s="10">
        <f t="shared" si="13"/>
        <v>40929.738194444442</v>
      </c>
      <c r="Q286">
        <f t="shared" si="14"/>
        <v>2011</v>
      </c>
      <c r="R286" s="13" t="s">
        <v>8309</v>
      </c>
      <c r="S286" t="s">
        <v>8314</v>
      </c>
    </row>
    <row r="287" spans="1:19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>
        <f t="shared" si="12"/>
        <v>41506.756111111114</v>
      </c>
      <c r="P287" s="10">
        <f t="shared" si="13"/>
        <v>41536.756111111114</v>
      </c>
      <c r="Q287">
        <f t="shared" si="14"/>
        <v>2013</v>
      </c>
      <c r="R287" s="13" t="s">
        <v>8309</v>
      </c>
      <c r="S287" t="s">
        <v>8314</v>
      </c>
    </row>
    <row r="288" spans="1:19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0">
        <f t="shared" si="12"/>
        <v>41313.816249999996</v>
      </c>
      <c r="P288" s="10">
        <f t="shared" si="13"/>
        <v>41358.774583333332</v>
      </c>
      <c r="Q288">
        <f t="shared" si="14"/>
        <v>2013</v>
      </c>
      <c r="R288" s="13" t="s">
        <v>8309</v>
      </c>
      <c r="S288" t="s">
        <v>8314</v>
      </c>
    </row>
    <row r="289" spans="1:19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>
        <f t="shared" si="12"/>
        <v>41184.277986111112</v>
      </c>
      <c r="P289" s="10">
        <f t="shared" si="13"/>
        <v>41215.166666666664</v>
      </c>
      <c r="Q289">
        <f t="shared" si="14"/>
        <v>2012</v>
      </c>
      <c r="R289" s="13" t="s">
        <v>8309</v>
      </c>
      <c r="S289" t="s">
        <v>8314</v>
      </c>
    </row>
    <row r="290" spans="1:19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0">
        <f t="shared" si="12"/>
        <v>41051.168900462959</v>
      </c>
      <c r="P290" s="10">
        <f t="shared" si="13"/>
        <v>41086.168900462959</v>
      </c>
      <c r="Q290">
        <f t="shared" si="14"/>
        <v>2012</v>
      </c>
      <c r="R290" s="13" t="s">
        <v>8309</v>
      </c>
      <c r="S290" t="s">
        <v>8314</v>
      </c>
    </row>
    <row r="291" spans="1:19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0">
        <f t="shared" si="12"/>
        <v>41550.456412037034</v>
      </c>
      <c r="P291" s="10">
        <f t="shared" si="13"/>
        <v>41580.456412037034</v>
      </c>
      <c r="Q291">
        <f t="shared" si="14"/>
        <v>2013</v>
      </c>
      <c r="R291" s="13" t="s">
        <v>8309</v>
      </c>
      <c r="S291" t="s">
        <v>8314</v>
      </c>
    </row>
    <row r="292" spans="1:19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0">
        <f t="shared" si="12"/>
        <v>40526.36917824074</v>
      </c>
      <c r="P292" s="10">
        <f t="shared" si="13"/>
        <v>40576.332638888889</v>
      </c>
      <c r="Q292">
        <f t="shared" si="14"/>
        <v>2010</v>
      </c>
      <c r="R292" s="13" t="s">
        <v>8309</v>
      </c>
      <c r="S292" t="s">
        <v>8314</v>
      </c>
    </row>
    <row r="293" spans="1:19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0">
        <f t="shared" si="12"/>
        <v>41376.769050925926</v>
      </c>
      <c r="P293" s="10">
        <f t="shared" si="13"/>
        <v>41395.000694444447</v>
      </c>
      <c r="Q293">
        <f t="shared" si="14"/>
        <v>2013</v>
      </c>
      <c r="R293" s="13" t="s">
        <v>8309</v>
      </c>
      <c r="S293" t="s">
        <v>8314</v>
      </c>
    </row>
    <row r="294" spans="1:19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0">
        <f t="shared" si="12"/>
        <v>40812.803229166668</v>
      </c>
      <c r="P294" s="10">
        <f t="shared" si="13"/>
        <v>40845.165972222225</v>
      </c>
      <c r="Q294">
        <f t="shared" si="14"/>
        <v>2011</v>
      </c>
      <c r="R294" s="13" t="s">
        <v>8309</v>
      </c>
      <c r="S294" t="s">
        <v>8314</v>
      </c>
    </row>
    <row r="295" spans="1:19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>
        <f t="shared" si="12"/>
        <v>41719.667986111112</v>
      </c>
      <c r="P295" s="10">
        <f t="shared" si="13"/>
        <v>41749.667986111112</v>
      </c>
      <c r="Q295">
        <f t="shared" si="14"/>
        <v>2014</v>
      </c>
      <c r="R295" s="13" t="s">
        <v>8309</v>
      </c>
      <c r="S295" t="s">
        <v>8314</v>
      </c>
    </row>
    <row r="296" spans="1:19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0">
        <f t="shared" si="12"/>
        <v>40343.084421296298</v>
      </c>
      <c r="P296" s="10">
        <f t="shared" si="13"/>
        <v>40378.666666666664</v>
      </c>
      <c r="Q296">
        <f t="shared" si="14"/>
        <v>2010</v>
      </c>
      <c r="R296" s="13" t="s">
        <v>8309</v>
      </c>
      <c r="S296" t="s">
        <v>8314</v>
      </c>
    </row>
    <row r="297" spans="1:19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0">
        <f t="shared" si="12"/>
        <v>41519.004733796297</v>
      </c>
      <c r="P297" s="10">
        <f t="shared" si="13"/>
        <v>41579</v>
      </c>
      <c r="Q297">
        <f t="shared" si="14"/>
        <v>2013</v>
      </c>
      <c r="R297" s="13" t="s">
        <v>8309</v>
      </c>
      <c r="S297" t="s">
        <v>8314</v>
      </c>
    </row>
    <row r="298" spans="1:19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>
        <f t="shared" si="12"/>
        <v>41134.475497685184</v>
      </c>
      <c r="P298" s="10">
        <f t="shared" si="13"/>
        <v>41159.475497685184</v>
      </c>
      <c r="Q298">
        <f t="shared" si="14"/>
        <v>2012</v>
      </c>
      <c r="R298" s="13" t="s">
        <v>8309</v>
      </c>
      <c r="S298" t="s">
        <v>8314</v>
      </c>
    </row>
    <row r="299" spans="1:19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>
        <f t="shared" si="12"/>
        <v>42089.72802083334</v>
      </c>
      <c r="P299" s="10">
        <f t="shared" si="13"/>
        <v>42125.165972222225</v>
      </c>
      <c r="Q299">
        <f t="shared" si="14"/>
        <v>2015</v>
      </c>
      <c r="R299" s="13" t="s">
        <v>8309</v>
      </c>
      <c r="S299" t="s">
        <v>8314</v>
      </c>
    </row>
    <row r="300" spans="1:19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0">
        <f t="shared" si="12"/>
        <v>41709.463518518518</v>
      </c>
      <c r="P300" s="10">
        <f t="shared" si="13"/>
        <v>41768.875</v>
      </c>
      <c r="Q300">
        <f t="shared" si="14"/>
        <v>2014</v>
      </c>
      <c r="R300" s="13" t="s">
        <v>8309</v>
      </c>
      <c r="S300" t="s">
        <v>8314</v>
      </c>
    </row>
    <row r="301" spans="1:19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0">
        <f t="shared" si="12"/>
        <v>40469.225231481483</v>
      </c>
      <c r="P301" s="10">
        <f t="shared" si="13"/>
        <v>40499.266898148147</v>
      </c>
      <c r="Q301">
        <f t="shared" si="14"/>
        <v>2010</v>
      </c>
      <c r="R301" s="13" t="s">
        <v>8309</v>
      </c>
      <c r="S301" t="s">
        <v>8314</v>
      </c>
    </row>
    <row r="302" spans="1:19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>
        <f t="shared" si="12"/>
        <v>40626.959930555553</v>
      </c>
      <c r="P302" s="10">
        <f t="shared" si="13"/>
        <v>40657.959930555553</v>
      </c>
      <c r="Q302">
        <f t="shared" si="14"/>
        <v>2011</v>
      </c>
      <c r="R302" s="13" t="s">
        <v>8309</v>
      </c>
      <c r="S302" t="s">
        <v>8314</v>
      </c>
    </row>
    <row r="303" spans="1:19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0">
        <f t="shared" si="12"/>
        <v>41312.737673611111</v>
      </c>
      <c r="P303" s="10">
        <f t="shared" si="13"/>
        <v>41352.696006944447</v>
      </c>
      <c r="Q303">
        <f t="shared" si="14"/>
        <v>2013</v>
      </c>
      <c r="R303" s="13" t="s">
        <v>8309</v>
      </c>
      <c r="S303" t="s">
        <v>8314</v>
      </c>
    </row>
    <row r="304" spans="1:19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0">
        <f t="shared" si="12"/>
        <v>40933.856921296298</v>
      </c>
      <c r="P304" s="10">
        <f t="shared" si="13"/>
        <v>40963.856921296298</v>
      </c>
      <c r="Q304">
        <f t="shared" si="14"/>
        <v>2012</v>
      </c>
      <c r="R304" s="13" t="s">
        <v>8309</v>
      </c>
      <c r="S304" t="s">
        <v>8314</v>
      </c>
    </row>
    <row r="305" spans="1:19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0">
        <f t="shared" si="12"/>
        <v>41032.071134259262</v>
      </c>
      <c r="P305" s="10">
        <f t="shared" si="13"/>
        <v>41062.071134259262</v>
      </c>
      <c r="Q305">
        <f t="shared" si="14"/>
        <v>2012</v>
      </c>
      <c r="R305" s="13" t="s">
        <v>8309</v>
      </c>
      <c r="S305" t="s">
        <v>8314</v>
      </c>
    </row>
    <row r="306" spans="1:19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0">
        <f t="shared" si="12"/>
        <v>41114.094872685186</v>
      </c>
      <c r="P306" s="10">
        <f t="shared" si="13"/>
        <v>41153.083333333336</v>
      </c>
      <c r="Q306">
        <f t="shared" si="14"/>
        <v>2012</v>
      </c>
      <c r="R306" s="13" t="s">
        <v>8309</v>
      </c>
      <c r="S306" t="s">
        <v>8314</v>
      </c>
    </row>
    <row r="307" spans="1:19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0">
        <f t="shared" si="12"/>
        <v>40948.630196759259</v>
      </c>
      <c r="P307" s="10">
        <f t="shared" si="13"/>
        <v>40978.630196759259</v>
      </c>
      <c r="Q307">
        <f t="shared" si="14"/>
        <v>2012</v>
      </c>
      <c r="R307" s="13" t="s">
        <v>8309</v>
      </c>
      <c r="S307" t="s">
        <v>8314</v>
      </c>
    </row>
    <row r="308" spans="1:19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0">
        <f t="shared" si="12"/>
        <v>41333.837187500001</v>
      </c>
      <c r="P308" s="10">
        <f t="shared" si="13"/>
        <v>41353.795520833337</v>
      </c>
      <c r="Q308">
        <f t="shared" si="14"/>
        <v>2013</v>
      </c>
      <c r="R308" s="13" t="s">
        <v>8309</v>
      </c>
      <c r="S308" t="s">
        <v>8314</v>
      </c>
    </row>
    <row r="309" spans="1:19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>
        <f t="shared" si="12"/>
        <v>41282.944456018515</v>
      </c>
      <c r="P309" s="10">
        <f t="shared" si="13"/>
        <v>41312.944456018515</v>
      </c>
      <c r="Q309">
        <f t="shared" si="14"/>
        <v>2013</v>
      </c>
      <c r="R309" s="13" t="s">
        <v>8309</v>
      </c>
      <c r="S309" t="s">
        <v>8314</v>
      </c>
    </row>
    <row r="310" spans="1:19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0">
        <f t="shared" si="12"/>
        <v>40567.694560185184</v>
      </c>
      <c r="P310" s="10">
        <f t="shared" si="13"/>
        <v>40612.694560185184</v>
      </c>
      <c r="Q310">
        <f t="shared" si="14"/>
        <v>2011</v>
      </c>
      <c r="R310" s="13" t="s">
        <v>8309</v>
      </c>
      <c r="S310" t="s">
        <v>8314</v>
      </c>
    </row>
    <row r="311" spans="1:19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>
        <f t="shared" si="12"/>
        <v>41134.751550925925</v>
      </c>
      <c r="P311" s="10">
        <f t="shared" si="13"/>
        <v>41155.751550925925</v>
      </c>
      <c r="Q311">
        <f t="shared" si="14"/>
        <v>2012</v>
      </c>
      <c r="R311" s="13" t="s">
        <v>8309</v>
      </c>
      <c r="S311" t="s">
        <v>8314</v>
      </c>
    </row>
    <row r="312" spans="1:19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0">
        <f t="shared" si="12"/>
        <v>40821.183136574073</v>
      </c>
      <c r="P312" s="10">
        <f t="shared" si="13"/>
        <v>40836.083333333336</v>
      </c>
      <c r="Q312">
        <f t="shared" si="14"/>
        <v>2011</v>
      </c>
      <c r="R312" s="13" t="s">
        <v>8309</v>
      </c>
      <c r="S312" t="s">
        <v>8314</v>
      </c>
    </row>
    <row r="313" spans="1:19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>
        <f t="shared" si="12"/>
        <v>40868.219814814816</v>
      </c>
      <c r="P313" s="10">
        <f t="shared" si="13"/>
        <v>40909.332638888889</v>
      </c>
      <c r="Q313">
        <f t="shared" si="14"/>
        <v>2011</v>
      </c>
      <c r="R313" s="13" t="s">
        <v>8309</v>
      </c>
      <c r="S313" t="s">
        <v>8314</v>
      </c>
    </row>
    <row r="314" spans="1:19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0">
        <f t="shared" si="12"/>
        <v>41348.877685185187</v>
      </c>
      <c r="P314" s="10">
        <f t="shared" si="13"/>
        <v>41378.877685185187</v>
      </c>
      <c r="Q314">
        <f t="shared" si="14"/>
        <v>2013</v>
      </c>
      <c r="R314" s="13" t="s">
        <v>8309</v>
      </c>
      <c r="S314" t="s">
        <v>8314</v>
      </c>
    </row>
    <row r="315" spans="1:19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0">
        <f t="shared" si="12"/>
        <v>40357.227939814817</v>
      </c>
      <c r="P315" s="10">
        <f t="shared" si="13"/>
        <v>40401.665972222225</v>
      </c>
      <c r="Q315">
        <f t="shared" si="14"/>
        <v>2010</v>
      </c>
      <c r="R315" s="13" t="s">
        <v>8309</v>
      </c>
      <c r="S315" t="s">
        <v>8314</v>
      </c>
    </row>
    <row r="316" spans="1:19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0">
        <f t="shared" si="12"/>
        <v>41304.833194444444</v>
      </c>
      <c r="P316" s="10">
        <f t="shared" si="13"/>
        <v>41334.833194444444</v>
      </c>
      <c r="Q316">
        <f t="shared" si="14"/>
        <v>2013</v>
      </c>
      <c r="R316" s="13" t="s">
        <v>8309</v>
      </c>
      <c r="S316" t="s">
        <v>8314</v>
      </c>
    </row>
    <row r="317" spans="1:19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>
        <f t="shared" si="12"/>
        <v>41113.77238425926</v>
      </c>
      <c r="P317" s="10">
        <f t="shared" si="13"/>
        <v>41143.77238425926</v>
      </c>
      <c r="Q317">
        <f t="shared" si="14"/>
        <v>2012</v>
      </c>
      <c r="R317" s="13" t="s">
        <v>8309</v>
      </c>
      <c r="S317" t="s">
        <v>8314</v>
      </c>
    </row>
    <row r="318" spans="1:19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0">
        <f t="shared" si="12"/>
        <v>41950.923576388886</v>
      </c>
      <c r="P318" s="10">
        <f t="shared" si="13"/>
        <v>41984.207638888889</v>
      </c>
      <c r="Q318">
        <f t="shared" si="14"/>
        <v>2014</v>
      </c>
      <c r="R318" s="13" t="s">
        <v>8309</v>
      </c>
      <c r="S318" t="s">
        <v>8314</v>
      </c>
    </row>
    <row r="319" spans="1:19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>
        <f t="shared" si="12"/>
        <v>41589.676886574074</v>
      </c>
      <c r="P319" s="10">
        <f t="shared" si="13"/>
        <v>41619.676886574074</v>
      </c>
      <c r="Q319">
        <f t="shared" si="14"/>
        <v>2013</v>
      </c>
      <c r="R319" s="13" t="s">
        <v>8309</v>
      </c>
      <c r="S319" t="s">
        <v>8314</v>
      </c>
    </row>
    <row r="320" spans="1:19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0">
        <f t="shared" si="12"/>
        <v>41330.038784722223</v>
      </c>
      <c r="P320" s="10">
        <f t="shared" si="13"/>
        <v>41359.997118055559</v>
      </c>
      <c r="Q320">
        <f t="shared" si="14"/>
        <v>2013</v>
      </c>
      <c r="R320" s="13" t="s">
        <v>8309</v>
      </c>
      <c r="S320" t="s">
        <v>8314</v>
      </c>
    </row>
    <row r="321" spans="1:19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0">
        <f t="shared" si="12"/>
        <v>40123.83829861111</v>
      </c>
      <c r="P321" s="10">
        <f t="shared" si="13"/>
        <v>40211.332638888889</v>
      </c>
      <c r="Q321">
        <f t="shared" si="14"/>
        <v>2009</v>
      </c>
      <c r="R321" s="13" t="s">
        <v>8309</v>
      </c>
      <c r="S321" t="s">
        <v>8314</v>
      </c>
    </row>
    <row r="322" spans="1:19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>
        <f t="shared" si="12"/>
        <v>42331.551307870366</v>
      </c>
      <c r="P322" s="10">
        <f t="shared" si="13"/>
        <v>42360.958333333328</v>
      </c>
      <c r="Q322">
        <f t="shared" si="14"/>
        <v>2015</v>
      </c>
      <c r="R322" s="13" t="s">
        <v>8309</v>
      </c>
      <c r="S322" t="s">
        <v>8314</v>
      </c>
    </row>
    <row r="323" spans="1:19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0">
        <f t="shared" ref="O323:O386" si="15">(((J323/60)/60)/24)+DATE(1970,1,1)</f>
        <v>42647.446597222224</v>
      </c>
      <c r="P323" s="10">
        <f t="shared" ref="P323:P386" si="16">(((I323/60)/60)/24)+DATE(1970,1,1)</f>
        <v>42682.488263888896</v>
      </c>
      <c r="Q323">
        <f t="shared" ref="Q323:Q386" si="17">YEAR(O323)</f>
        <v>2016</v>
      </c>
      <c r="R323" s="13" t="s">
        <v>8309</v>
      </c>
      <c r="S323" t="s">
        <v>8314</v>
      </c>
    </row>
    <row r="324" spans="1:19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>
        <f t="shared" si="15"/>
        <v>42473.57</v>
      </c>
      <c r="P324" s="10">
        <f t="shared" si="16"/>
        <v>42503.57</v>
      </c>
      <c r="Q324">
        <f t="shared" si="17"/>
        <v>2016</v>
      </c>
      <c r="R324" s="13" t="s">
        <v>8309</v>
      </c>
      <c r="S324" t="s">
        <v>8314</v>
      </c>
    </row>
    <row r="325" spans="1:19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0">
        <f t="shared" si="15"/>
        <v>42697.32136574074</v>
      </c>
      <c r="P325" s="10">
        <f t="shared" si="16"/>
        <v>42725.332638888889</v>
      </c>
      <c r="Q325">
        <f t="shared" si="17"/>
        <v>2016</v>
      </c>
      <c r="R325" s="13" t="s">
        <v>8309</v>
      </c>
      <c r="S325" t="s">
        <v>8314</v>
      </c>
    </row>
    <row r="326" spans="1:19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0">
        <f t="shared" si="15"/>
        <v>42184.626250000001</v>
      </c>
      <c r="P326" s="10">
        <f t="shared" si="16"/>
        <v>42217.626250000001</v>
      </c>
      <c r="Q326">
        <f t="shared" si="17"/>
        <v>2015</v>
      </c>
      <c r="R326" s="13" t="s">
        <v>8309</v>
      </c>
      <c r="S326" t="s">
        <v>8314</v>
      </c>
    </row>
    <row r="327" spans="1:19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0">
        <f t="shared" si="15"/>
        <v>42689.187881944439</v>
      </c>
      <c r="P327" s="10">
        <f t="shared" si="16"/>
        <v>42724.187881944439</v>
      </c>
      <c r="Q327">
        <f t="shared" si="17"/>
        <v>2016</v>
      </c>
      <c r="R327" s="13" t="s">
        <v>8309</v>
      </c>
      <c r="S327" t="s">
        <v>8314</v>
      </c>
    </row>
    <row r="328" spans="1:19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0">
        <f t="shared" si="15"/>
        <v>42775.314884259264</v>
      </c>
      <c r="P328" s="10">
        <f t="shared" si="16"/>
        <v>42808.956250000003</v>
      </c>
      <c r="Q328">
        <f t="shared" si="17"/>
        <v>2017</v>
      </c>
      <c r="R328" s="13" t="s">
        <v>8309</v>
      </c>
      <c r="S328" t="s">
        <v>8314</v>
      </c>
    </row>
    <row r="329" spans="1:19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0">
        <f t="shared" si="15"/>
        <v>42058.235289351855</v>
      </c>
      <c r="P329" s="10">
        <f t="shared" si="16"/>
        <v>42085.333333333328</v>
      </c>
      <c r="Q329">
        <f t="shared" si="17"/>
        <v>2015</v>
      </c>
      <c r="R329" s="13" t="s">
        <v>8309</v>
      </c>
      <c r="S329" t="s">
        <v>8314</v>
      </c>
    </row>
    <row r="330" spans="1:19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0">
        <f t="shared" si="15"/>
        <v>42278.946620370371</v>
      </c>
      <c r="P330" s="10">
        <f t="shared" si="16"/>
        <v>42309.166666666672</v>
      </c>
      <c r="Q330">
        <f t="shared" si="17"/>
        <v>2015</v>
      </c>
      <c r="R330" s="13" t="s">
        <v>8309</v>
      </c>
      <c r="S330" t="s">
        <v>8314</v>
      </c>
    </row>
    <row r="331" spans="1:19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0">
        <f t="shared" si="15"/>
        <v>42291.46674768519</v>
      </c>
      <c r="P331" s="10">
        <f t="shared" si="16"/>
        <v>42315.166666666672</v>
      </c>
      <c r="Q331">
        <f t="shared" si="17"/>
        <v>2015</v>
      </c>
      <c r="R331" s="13" t="s">
        <v>8309</v>
      </c>
      <c r="S331" t="s">
        <v>8314</v>
      </c>
    </row>
    <row r="332" spans="1:19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0">
        <f t="shared" si="15"/>
        <v>41379.515775462962</v>
      </c>
      <c r="P332" s="10">
        <f t="shared" si="16"/>
        <v>41411.165972222225</v>
      </c>
      <c r="Q332">
        <f t="shared" si="17"/>
        <v>2013</v>
      </c>
      <c r="R332" s="13" t="s">
        <v>8309</v>
      </c>
      <c r="S332" t="s">
        <v>8314</v>
      </c>
    </row>
    <row r="333" spans="1:19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0">
        <f t="shared" si="15"/>
        <v>42507.581412037034</v>
      </c>
      <c r="P333" s="10">
        <f t="shared" si="16"/>
        <v>42538.581412037034</v>
      </c>
      <c r="Q333">
        <f t="shared" si="17"/>
        <v>2016</v>
      </c>
      <c r="R333" s="13" t="s">
        <v>8309</v>
      </c>
      <c r="S333" t="s">
        <v>8314</v>
      </c>
    </row>
    <row r="334" spans="1:19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0">
        <f t="shared" si="15"/>
        <v>42263.680289351847</v>
      </c>
      <c r="P334" s="10">
        <f t="shared" si="16"/>
        <v>42305.333333333328</v>
      </c>
      <c r="Q334">
        <f t="shared" si="17"/>
        <v>2015</v>
      </c>
      <c r="R334" s="13" t="s">
        <v>8309</v>
      </c>
      <c r="S334" t="s">
        <v>8314</v>
      </c>
    </row>
    <row r="335" spans="1:19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0">
        <f t="shared" si="15"/>
        <v>42437.636469907404</v>
      </c>
      <c r="P335" s="10">
        <f t="shared" si="16"/>
        <v>42467.59480324074</v>
      </c>
      <c r="Q335">
        <f t="shared" si="17"/>
        <v>2016</v>
      </c>
      <c r="R335" s="13" t="s">
        <v>8309</v>
      </c>
      <c r="S335" t="s">
        <v>8314</v>
      </c>
    </row>
    <row r="336" spans="1:19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0">
        <f t="shared" si="15"/>
        <v>42101.682372685187</v>
      </c>
      <c r="P336" s="10">
        <f t="shared" si="16"/>
        <v>42139.791666666672</v>
      </c>
      <c r="Q336">
        <f t="shared" si="17"/>
        <v>2015</v>
      </c>
      <c r="R336" s="13" t="s">
        <v>8309</v>
      </c>
      <c r="S336" t="s">
        <v>8314</v>
      </c>
    </row>
    <row r="337" spans="1:19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0">
        <f t="shared" si="15"/>
        <v>42101.737442129626</v>
      </c>
      <c r="P337" s="10">
        <f t="shared" si="16"/>
        <v>42132.916666666672</v>
      </c>
      <c r="Q337">
        <f t="shared" si="17"/>
        <v>2015</v>
      </c>
      <c r="R337" s="13" t="s">
        <v>8309</v>
      </c>
      <c r="S337" t="s">
        <v>8314</v>
      </c>
    </row>
    <row r="338" spans="1:19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>
        <f t="shared" si="15"/>
        <v>42291.596273148149</v>
      </c>
      <c r="P338" s="10">
        <f t="shared" si="16"/>
        <v>42321.637939814813</v>
      </c>
      <c r="Q338">
        <f t="shared" si="17"/>
        <v>2015</v>
      </c>
      <c r="R338" s="13" t="s">
        <v>8309</v>
      </c>
      <c r="S338" t="s">
        <v>8314</v>
      </c>
    </row>
    <row r="339" spans="1:19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0">
        <f t="shared" si="15"/>
        <v>42047.128564814819</v>
      </c>
      <c r="P339" s="10">
        <f t="shared" si="16"/>
        <v>42077.086898148147</v>
      </c>
      <c r="Q339">
        <f t="shared" si="17"/>
        <v>2015</v>
      </c>
      <c r="R339" s="13" t="s">
        <v>8309</v>
      </c>
      <c r="S339" t="s">
        <v>8314</v>
      </c>
    </row>
    <row r="340" spans="1:19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0">
        <f t="shared" si="15"/>
        <v>42559.755671296298</v>
      </c>
      <c r="P340" s="10">
        <f t="shared" si="16"/>
        <v>42616.041666666672</v>
      </c>
      <c r="Q340">
        <f t="shared" si="17"/>
        <v>2016</v>
      </c>
      <c r="R340" s="13" t="s">
        <v>8309</v>
      </c>
      <c r="S340" t="s">
        <v>8314</v>
      </c>
    </row>
    <row r="341" spans="1:19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0">
        <f t="shared" si="15"/>
        <v>42093.760046296295</v>
      </c>
      <c r="P341" s="10">
        <f t="shared" si="16"/>
        <v>42123.760046296295</v>
      </c>
      <c r="Q341">
        <f t="shared" si="17"/>
        <v>2015</v>
      </c>
      <c r="R341" s="13" t="s">
        <v>8309</v>
      </c>
      <c r="S341" t="s">
        <v>8314</v>
      </c>
    </row>
    <row r="342" spans="1:19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0">
        <f t="shared" si="15"/>
        <v>42772.669062500005</v>
      </c>
      <c r="P342" s="10">
        <f t="shared" si="16"/>
        <v>42802.875</v>
      </c>
      <c r="Q342">
        <f t="shared" si="17"/>
        <v>2017</v>
      </c>
      <c r="R342" s="13" t="s">
        <v>8309</v>
      </c>
      <c r="S342" t="s">
        <v>8314</v>
      </c>
    </row>
    <row r="343" spans="1:19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0">
        <f t="shared" si="15"/>
        <v>41894.879606481481</v>
      </c>
      <c r="P343" s="10">
        <f t="shared" si="16"/>
        <v>41913.165972222225</v>
      </c>
      <c r="Q343">
        <f t="shared" si="17"/>
        <v>2014</v>
      </c>
      <c r="R343" s="13" t="s">
        <v>8309</v>
      </c>
      <c r="S343" t="s">
        <v>8314</v>
      </c>
    </row>
    <row r="344" spans="1:19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0">
        <f t="shared" si="15"/>
        <v>42459.780844907407</v>
      </c>
      <c r="P344" s="10">
        <f t="shared" si="16"/>
        <v>42489.780844907407</v>
      </c>
      <c r="Q344">
        <f t="shared" si="17"/>
        <v>2016</v>
      </c>
      <c r="R344" s="13" t="s">
        <v>8309</v>
      </c>
      <c r="S344" t="s">
        <v>8314</v>
      </c>
    </row>
    <row r="345" spans="1:19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>
        <f t="shared" si="15"/>
        <v>41926.73778935185</v>
      </c>
      <c r="P345" s="10">
        <f t="shared" si="16"/>
        <v>41957.125</v>
      </c>
      <c r="Q345">
        <f t="shared" si="17"/>
        <v>2014</v>
      </c>
      <c r="R345" s="13" t="s">
        <v>8309</v>
      </c>
      <c r="S345" t="s">
        <v>8314</v>
      </c>
    </row>
    <row r="346" spans="1:19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0">
        <f t="shared" si="15"/>
        <v>42111.970995370371</v>
      </c>
      <c r="P346" s="10">
        <f t="shared" si="16"/>
        <v>42156.097222222219</v>
      </c>
      <c r="Q346">
        <f t="shared" si="17"/>
        <v>2015</v>
      </c>
      <c r="R346" s="13" t="s">
        <v>8309</v>
      </c>
      <c r="S346" t="s">
        <v>8314</v>
      </c>
    </row>
    <row r="347" spans="1:19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0">
        <f t="shared" si="15"/>
        <v>42114.944328703699</v>
      </c>
      <c r="P347" s="10">
        <f t="shared" si="16"/>
        <v>42144.944328703699</v>
      </c>
      <c r="Q347">
        <f t="shared" si="17"/>
        <v>2015</v>
      </c>
      <c r="R347" s="13" t="s">
        <v>8309</v>
      </c>
      <c r="S347" t="s">
        <v>8314</v>
      </c>
    </row>
    <row r="348" spans="1:19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0">
        <f t="shared" si="15"/>
        <v>42261.500243055561</v>
      </c>
      <c r="P348" s="10">
        <f t="shared" si="16"/>
        <v>42291.500243055561</v>
      </c>
      <c r="Q348">
        <f t="shared" si="17"/>
        <v>2015</v>
      </c>
      <c r="R348" s="13" t="s">
        <v>8309</v>
      </c>
      <c r="S348" t="s">
        <v>8314</v>
      </c>
    </row>
    <row r="349" spans="1:19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0">
        <f t="shared" si="15"/>
        <v>42292.495474537034</v>
      </c>
      <c r="P349" s="10">
        <f t="shared" si="16"/>
        <v>42322.537141203706</v>
      </c>
      <c r="Q349">
        <f t="shared" si="17"/>
        <v>2015</v>
      </c>
      <c r="R349" s="13" t="s">
        <v>8309</v>
      </c>
      <c r="S349" t="s">
        <v>8314</v>
      </c>
    </row>
    <row r="350" spans="1:19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0">
        <f t="shared" si="15"/>
        <v>42207.58699074074</v>
      </c>
      <c r="P350" s="10">
        <f t="shared" si="16"/>
        <v>42237.58699074074</v>
      </c>
      <c r="Q350">
        <f t="shared" si="17"/>
        <v>2015</v>
      </c>
      <c r="R350" s="13" t="s">
        <v>8309</v>
      </c>
      <c r="S350" t="s">
        <v>8314</v>
      </c>
    </row>
    <row r="351" spans="1:19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0">
        <f t="shared" si="15"/>
        <v>42760.498935185184</v>
      </c>
      <c r="P351" s="10">
        <f t="shared" si="16"/>
        <v>42790.498935185184</v>
      </c>
      <c r="Q351">
        <f t="shared" si="17"/>
        <v>2017</v>
      </c>
      <c r="R351" s="13" t="s">
        <v>8309</v>
      </c>
      <c r="S351" t="s">
        <v>8314</v>
      </c>
    </row>
    <row r="352" spans="1:19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>
        <f t="shared" si="15"/>
        <v>42586.066076388888</v>
      </c>
      <c r="P352" s="10">
        <f t="shared" si="16"/>
        <v>42624.165972222225</v>
      </c>
      <c r="Q352">
        <f t="shared" si="17"/>
        <v>2016</v>
      </c>
      <c r="R352" s="13" t="s">
        <v>8309</v>
      </c>
      <c r="S352" t="s">
        <v>8314</v>
      </c>
    </row>
    <row r="353" spans="1:19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0">
        <f t="shared" si="15"/>
        <v>42427.964745370366</v>
      </c>
      <c r="P353" s="10">
        <f t="shared" si="16"/>
        <v>42467.923078703709</v>
      </c>
      <c r="Q353">
        <f t="shared" si="17"/>
        <v>2016</v>
      </c>
      <c r="R353" s="13" t="s">
        <v>8309</v>
      </c>
      <c r="S353" t="s">
        <v>8314</v>
      </c>
    </row>
    <row r="354" spans="1:19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0">
        <f t="shared" si="15"/>
        <v>41890.167453703703</v>
      </c>
      <c r="P354" s="10">
        <f t="shared" si="16"/>
        <v>41920.167453703703</v>
      </c>
      <c r="Q354">
        <f t="shared" si="17"/>
        <v>2014</v>
      </c>
      <c r="R354" s="13" t="s">
        <v>8309</v>
      </c>
      <c r="S354" t="s">
        <v>8314</v>
      </c>
    </row>
    <row r="355" spans="1:19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0">
        <f t="shared" si="15"/>
        <v>42297.791886574079</v>
      </c>
      <c r="P355" s="10">
        <f t="shared" si="16"/>
        <v>42327.833553240736</v>
      </c>
      <c r="Q355">
        <f t="shared" si="17"/>
        <v>2015</v>
      </c>
      <c r="R355" s="13" t="s">
        <v>8309</v>
      </c>
      <c r="S355" t="s">
        <v>8314</v>
      </c>
    </row>
    <row r="356" spans="1:19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0">
        <f t="shared" si="15"/>
        <v>42438.827789351853</v>
      </c>
      <c r="P356" s="10">
        <f t="shared" si="16"/>
        <v>42468.786122685182</v>
      </c>
      <c r="Q356">
        <f t="shared" si="17"/>
        <v>2016</v>
      </c>
      <c r="R356" s="13" t="s">
        <v>8309</v>
      </c>
      <c r="S356" t="s">
        <v>8314</v>
      </c>
    </row>
    <row r="357" spans="1:19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0">
        <f t="shared" si="15"/>
        <v>41943.293912037036</v>
      </c>
      <c r="P357" s="10">
        <f t="shared" si="16"/>
        <v>41974.3355787037</v>
      </c>
      <c r="Q357">
        <f t="shared" si="17"/>
        <v>2014</v>
      </c>
      <c r="R357" s="13" t="s">
        <v>8309</v>
      </c>
      <c r="S357" t="s">
        <v>8314</v>
      </c>
    </row>
    <row r="358" spans="1:19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0">
        <f t="shared" si="15"/>
        <v>42415.803159722222</v>
      </c>
      <c r="P358" s="10">
        <f t="shared" si="16"/>
        <v>42445.761493055557</v>
      </c>
      <c r="Q358">
        <f t="shared" si="17"/>
        <v>2016</v>
      </c>
      <c r="R358" s="13" t="s">
        <v>8309</v>
      </c>
      <c r="S358" t="s">
        <v>8314</v>
      </c>
    </row>
    <row r="359" spans="1:19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>
        <f t="shared" si="15"/>
        <v>42078.222187499996</v>
      </c>
      <c r="P359" s="10">
        <f t="shared" si="16"/>
        <v>42118.222187499996</v>
      </c>
      <c r="Q359">
        <f t="shared" si="17"/>
        <v>2015</v>
      </c>
      <c r="R359" s="13" t="s">
        <v>8309</v>
      </c>
      <c r="S359" t="s">
        <v>8314</v>
      </c>
    </row>
    <row r="360" spans="1:19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0">
        <f t="shared" si="15"/>
        <v>42507.860196759255</v>
      </c>
      <c r="P360" s="10">
        <f t="shared" si="16"/>
        <v>42536.625</v>
      </c>
      <c r="Q360">
        <f t="shared" si="17"/>
        <v>2016</v>
      </c>
      <c r="R360" s="13" t="s">
        <v>8309</v>
      </c>
      <c r="S360" t="s">
        <v>8314</v>
      </c>
    </row>
    <row r="361" spans="1:19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>
        <f t="shared" si="15"/>
        <v>41935.070486111108</v>
      </c>
      <c r="P361" s="10">
        <f t="shared" si="16"/>
        <v>41957.216666666667</v>
      </c>
      <c r="Q361">
        <f t="shared" si="17"/>
        <v>2014</v>
      </c>
      <c r="R361" s="13" t="s">
        <v>8309</v>
      </c>
      <c r="S361" t="s">
        <v>8314</v>
      </c>
    </row>
    <row r="362" spans="1:19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0">
        <f t="shared" si="15"/>
        <v>42163.897916666669</v>
      </c>
      <c r="P362" s="10">
        <f t="shared" si="16"/>
        <v>42208.132638888885</v>
      </c>
      <c r="Q362">
        <f t="shared" si="17"/>
        <v>2015</v>
      </c>
      <c r="R362" s="13" t="s">
        <v>8309</v>
      </c>
      <c r="S362" t="s">
        <v>8314</v>
      </c>
    </row>
    <row r="363" spans="1:19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0">
        <f t="shared" si="15"/>
        <v>41936.001226851848</v>
      </c>
      <c r="P363" s="10">
        <f t="shared" si="16"/>
        <v>41966.042893518519</v>
      </c>
      <c r="Q363">
        <f t="shared" si="17"/>
        <v>2014</v>
      </c>
      <c r="R363" s="13" t="s">
        <v>8309</v>
      </c>
      <c r="S363" t="s">
        <v>8314</v>
      </c>
    </row>
    <row r="364" spans="1:19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0">
        <f t="shared" si="15"/>
        <v>41837.210543981484</v>
      </c>
      <c r="P364" s="10">
        <f t="shared" si="16"/>
        <v>41859</v>
      </c>
      <c r="Q364">
        <f t="shared" si="17"/>
        <v>2014</v>
      </c>
      <c r="R364" s="13" t="s">
        <v>8309</v>
      </c>
      <c r="S364" t="s">
        <v>8314</v>
      </c>
    </row>
    <row r="365" spans="1:19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0">
        <f t="shared" si="15"/>
        <v>40255.744629629626</v>
      </c>
      <c r="P365" s="10">
        <f t="shared" si="16"/>
        <v>40300.806944444441</v>
      </c>
      <c r="Q365">
        <f t="shared" si="17"/>
        <v>2010</v>
      </c>
      <c r="R365" s="13" t="s">
        <v>8309</v>
      </c>
      <c r="S365" t="s">
        <v>8314</v>
      </c>
    </row>
    <row r="366" spans="1:19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0">
        <f t="shared" si="15"/>
        <v>41780.859629629631</v>
      </c>
      <c r="P366" s="10">
        <f t="shared" si="16"/>
        <v>41811.165972222225</v>
      </c>
      <c r="Q366">
        <f t="shared" si="17"/>
        <v>2014</v>
      </c>
      <c r="R366" s="13" t="s">
        <v>8309</v>
      </c>
      <c r="S366" t="s">
        <v>8314</v>
      </c>
    </row>
    <row r="367" spans="1:19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0">
        <f t="shared" si="15"/>
        <v>41668.606469907405</v>
      </c>
      <c r="P367" s="10">
        <f t="shared" si="16"/>
        <v>41698.606469907405</v>
      </c>
      <c r="Q367">
        <f t="shared" si="17"/>
        <v>2014</v>
      </c>
      <c r="R367" s="13" t="s">
        <v>8309</v>
      </c>
      <c r="S367" t="s">
        <v>8314</v>
      </c>
    </row>
    <row r="368" spans="1:19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0">
        <f t="shared" si="15"/>
        <v>41019.793032407404</v>
      </c>
      <c r="P368" s="10">
        <f t="shared" si="16"/>
        <v>41049.793032407404</v>
      </c>
      <c r="Q368">
        <f t="shared" si="17"/>
        <v>2012</v>
      </c>
      <c r="R368" s="13" t="s">
        <v>8309</v>
      </c>
      <c r="S368" t="s">
        <v>8314</v>
      </c>
    </row>
    <row r="369" spans="1:19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0">
        <f t="shared" si="15"/>
        <v>41355.577291666668</v>
      </c>
      <c r="P369" s="10">
        <f t="shared" si="16"/>
        <v>41395.207638888889</v>
      </c>
      <c r="Q369">
        <f t="shared" si="17"/>
        <v>2013</v>
      </c>
      <c r="R369" s="13" t="s">
        <v>8309</v>
      </c>
      <c r="S369" t="s">
        <v>8314</v>
      </c>
    </row>
    <row r="370" spans="1:19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0">
        <f t="shared" si="15"/>
        <v>42043.605578703704</v>
      </c>
      <c r="P370" s="10">
        <f t="shared" si="16"/>
        <v>42078.563912037032</v>
      </c>
      <c r="Q370">
        <f t="shared" si="17"/>
        <v>2015</v>
      </c>
      <c r="R370" s="13" t="s">
        <v>8309</v>
      </c>
      <c r="S370" t="s">
        <v>8314</v>
      </c>
    </row>
    <row r="371" spans="1:19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0">
        <f t="shared" si="15"/>
        <v>40893.551724537036</v>
      </c>
      <c r="P371" s="10">
        <f t="shared" si="16"/>
        <v>40923.551724537036</v>
      </c>
      <c r="Q371">
        <f t="shared" si="17"/>
        <v>2011</v>
      </c>
      <c r="R371" s="13" t="s">
        <v>8309</v>
      </c>
      <c r="S371" t="s">
        <v>8314</v>
      </c>
    </row>
    <row r="372" spans="1:19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>
        <f t="shared" si="15"/>
        <v>42711.795138888891</v>
      </c>
      <c r="P372" s="10">
        <f t="shared" si="16"/>
        <v>42741.795138888891</v>
      </c>
      <c r="Q372">
        <f t="shared" si="17"/>
        <v>2016</v>
      </c>
      <c r="R372" s="13" t="s">
        <v>8309</v>
      </c>
      <c r="S372" t="s">
        <v>8314</v>
      </c>
    </row>
    <row r="373" spans="1:19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0">
        <f t="shared" si="15"/>
        <v>41261.767812500002</v>
      </c>
      <c r="P373" s="10">
        <f t="shared" si="16"/>
        <v>41306.767812500002</v>
      </c>
      <c r="Q373">
        <f t="shared" si="17"/>
        <v>2012</v>
      </c>
      <c r="R373" s="13" t="s">
        <v>8309</v>
      </c>
      <c r="S373" t="s">
        <v>8314</v>
      </c>
    </row>
    <row r="374" spans="1:19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0">
        <f t="shared" si="15"/>
        <v>42425.576898148152</v>
      </c>
      <c r="P374" s="10">
        <f t="shared" si="16"/>
        <v>42465.666666666672</v>
      </c>
      <c r="Q374">
        <f t="shared" si="17"/>
        <v>2016</v>
      </c>
      <c r="R374" s="13" t="s">
        <v>8309</v>
      </c>
      <c r="S374" t="s">
        <v>8314</v>
      </c>
    </row>
    <row r="375" spans="1:19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0">
        <f t="shared" si="15"/>
        <v>41078.91201388889</v>
      </c>
      <c r="P375" s="10">
        <f t="shared" si="16"/>
        <v>41108.91201388889</v>
      </c>
      <c r="Q375">
        <f t="shared" si="17"/>
        <v>2012</v>
      </c>
      <c r="R375" s="13" t="s">
        <v>8309</v>
      </c>
      <c r="S375" t="s">
        <v>8314</v>
      </c>
    </row>
    <row r="376" spans="1:19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0">
        <f t="shared" si="15"/>
        <v>40757.889247685183</v>
      </c>
      <c r="P376" s="10">
        <f t="shared" si="16"/>
        <v>40802.889247685183</v>
      </c>
      <c r="Q376">
        <f t="shared" si="17"/>
        <v>2011</v>
      </c>
      <c r="R376" s="13" t="s">
        <v>8309</v>
      </c>
      <c r="S376" t="s">
        <v>8314</v>
      </c>
    </row>
    <row r="377" spans="1:19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0">
        <f t="shared" si="15"/>
        <v>41657.985081018516</v>
      </c>
      <c r="P377" s="10">
        <f t="shared" si="16"/>
        <v>41699.720833333333</v>
      </c>
      <c r="Q377">
        <f t="shared" si="17"/>
        <v>2014</v>
      </c>
      <c r="R377" s="13" t="s">
        <v>8309</v>
      </c>
      <c r="S377" t="s">
        <v>8314</v>
      </c>
    </row>
    <row r="378" spans="1:19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0">
        <f t="shared" si="15"/>
        <v>42576.452731481477</v>
      </c>
      <c r="P378" s="10">
        <f t="shared" si="16"/>
        <v>42607.452731481477</v>
      </c>
      <c r="Q378">
        <f t="shared" si="17"/>
        <v>2016</v>
      </c>
      <c r="R378" s="13" t="s">
        <v>8309</v>
      </c>
      <c r="S378" t="s">
        <v>8314</v>
      </c>
    </row>
    <row r="379" spans="1:19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0">
        <f t="shared" si="15"/>
        <v>42292.250787037032</v>
      </c>
      <c r="P379" s="10">
        <f t="shared" si="16"/>
        <v>42322.292361111111</v>
      </c>
      <c r="Q379">
        <f t="shared" si="17"/>
        <v>2015</v>
      </c>
      <c r="R379" s="13" t="s">
        <v>8309</v>
      </c>
      <c r="S379" t="s">
        <v>8314</v>
      </c>
    </row>
    <row r="380" spans="1:19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0">
        <f t="shared" si="15"/>
        <v>42370.571851851855</v>
      </c>
      <c r="P380" s="10">
        <f t="shared" si="16"/>
        <v>42394.994444444441</v>
      </c>
      <c r="Q380">
        <f t="shared" si="17"/>
        <v>2016</v>
      </c>
      <c r="R380" s="13" t="s">
        <v>8309</v>
      </c>
      <c r="S380" t="s">
        <v>8314</v>
      </c>
    </row>
    <row r="381" spans="1:19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0">
        <f t="shared" si="15"/>
        <v>40987.688333333332</v>
      </c>
      <c r="P381" s="10">
        <f t="shared" si="16"/>
        <v>41032.688333333332</v>
      </c>
      <c r="Q381">
        <f t="shared" si="17"/>
        <v>2012</v>
      </c>
      <c r="R381" s="13" t="s">
        <v>8309</v>
      </c>
      <c r="S381" t="s">
        <v>8314</v>
      </c>
    </row>
    <row r="382" spans="1:19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0">
        <f t="shared" si="15"/>
        <v>42367.719814814816</v>
      </c>
      <c r="P382" s="10">
        <f t="shared" si="16"/>
        <v>42392.719814814816</v>
      </c>
      <c r="Q382">
        <f t="shared" si="17"/>
        <v>2015</v>
      </c>
      <c r="R382" s="13" t="s">
        <v>8309</v>
      </c>
      <c r="S382" t="s">
        <v>8314</v>
      </c>
    </row>
    <row r="383" spans="1:19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>
        <f t="shared" si="15"/>
        <v>41085.698113425926</v>
      </c>
      <c r="P383" s="10">
        <f t="shared" si="16"/>
        <v>41120.208333333336</v>
      </c>
      <c r="Q383">
        <f t="shared" si="17"/>
        <v>2012</v>
      </c>
      <c r="R383" s="13" t="s">
        <v>8309</v>
      </c>
      <c r="S383" t="s">
        <v>8314</v>
      </c>
    </row>
    <row r="384" spans="1:19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0">
        <f t="shared" si="15"/>
        <v>41144.709490740745</v>
      </c>
      <c r="P384" s="10">
        <f t="shared" si="16"/>
        <v>41158.709490740745</v>
      </c>
      <c r="Q384">
        <f t="shared" si="17"/>
        <v>2012</v>
      </c>
      <c r="R384" s="13" t="s">
        <v>8309</v>
      </c>
      <c r="S384" t="s">
        <v>8314</v>
      </c>
    </row>
    <row r="385" spans="1:19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0">
        <f t="shared" si="15"/>
        <v>41755.117581018516</v>
      </c>
      <c r="P385" s="10">
        <f t="shared" si="16"/>
        <v>41778.117581018516</v>
      </c>
      <c r="Q385">
        <f t="shared" si="17"/>
        <v>2014</v>
      </c>
      <c r="R385" s="13" t="s">
        <v>8309</v>
      </c>
      <c r="S385" t="s">
        <v>8314</v>
      </c>
    </row>
    <row r="386" spans="1:19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>
        <f t="shared" si="15"/>
        <v>41980.781793981485</v>
      </c>
      <c r="P386" s="10">
        <f t="shared" si="16"/>
        <v>42010.781793981485</v>
      </c>
      <c r="Q386">
        <f t="shared" si="17"/>
        <v>2014</v>
      </c>
      <c r="R386" s="13" t="s">
        <v>8309</v>
      </c>
      <c r="S386" t="s">
        <v>8314</v>
      </c>
    </row>
    <row r="387" spans="1:19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>
        <f t="shared" ref="O387:O450" si="18">(((J387/60)/60)/24)+DATE(1970,1,1)</f>
        <v>41934.584502314814</v>
      </c>
      <c r="P387" s="10">
        <f t="shared" ref="P387:P450" si="19">(((I387/60)/60)/24)+DATE(1970,1,1)</f>
        <v>41964.626168981486</v>
      </c>
      <c r="Q387">
        <f t="shared" ref="Q387:Q450" si="20">YEAR(O387)</f>
        <v>2014</v>
      </c>
      <c r="R387" s="13" t="s">
        <v>8309</v>
      </c>
      <c r="S387" t="s">
        <v>8314</v>
      </c>
    </row>
    <row r="388" spans="1:19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0">
        <f t="shared" si="18"/>
        <v>42211.951284722221</v>
      </c>
      <c r="P388" s="10">
        <f t="shared" si="19"/>
        <v>42226.951284722221</v>
      </c>
      <c r="Q388">
        <f t="shared" si="20"/>
        <v>2015</v>
      </c>
      <c r="R388" s="13" t="s">
        <v>8309</v>
      </c>
      <c r="S388" t="s">
        <v>8314</v>
      </c>
    </row>
    <row r="389" spans="1:19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0">
        <f t="shared" si="18"/>
        <v>42200.67659722222</v>
      </c>
      <c r="P389" s="10">
        <f t="shared" si="19"/>
        <v>42231.25</v>
      </c>
      <c r="Q389">
        <f t="shared" si="20"/>
        <v>2015</v>
      </c>
      <c r="R389" s="13" t="s">
        <v>8309</v>
      </c>
      <c r="S389" t="s">
        <v>8314</v>
      </c>
    </row>
    <row r="390" spans="1:19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0">
        <f t="shared" si="18"/>
        <v>42549.076157407413</v>
      </c>
      <c r="P390" s="10">
        <f t="shared" si="19"/>
        <v>42579.076157407413</v>
      </c>
      <c r="Q390">
        <f t="shared" si="20"/>
        <v>2016</v>
      </c>
      <c r="R390" s="13" t="s">
        <v>8309</v>
      </c>
      <c r="S390" t="s">
        <v>8314</v>
      </c>
    </row>
    <row r="391" spans="1:19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0">
        <f t="shared" si="18"/>
        <v>41674.063078703701</v>
      </c>
      <c r="P391" s="10">
        <f t="shared" si="19"/>
        <v>41705.957638888889</v>
      </c>
      <c r="Q391">
        <f t="shared" si="20"/>
        <v>2014</v>
      </c>
      <c r="R391" s="13" t="s">
        <v>8309</v>
      </c>
      <c r="S391" t="s">
        <v>8314</v>
      </c>
    </row>
    <row r="392" spans="1:19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0">
        <f t="shared" si="18"/>
        <v>42112.036712962959</v>
      </c>
      <c r="P392" s="10">
        <f t="shared" si="19"/>
        <v>42132.036712962959</v>
      </c>
      <c r="Q392">
        <f t="shared" si="20"/>
        <v>2015</v>
      </c>
      <c r="R392" s="13" t="s">
        <v>8309</v>
      </c>
      <c r="S392" t="s">
        <v>8314</v>
      </c>
    </row>
    <row r="393" spans="1:19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>
        <f t="shared" si="18"/>
        <v>40865.042256944449</v>
      </c>
      <c r="P393" s="10">
        <f t="shared" si="19"/>
        <v>40895.040972222225</v>
      </c>
      <c r="Q393">
        <f t="shared" si="20"/>
        <v>2011</v>
      </c>
      <c r="R393" s="13" t="s">
        <v>8309</v>
      </c>
      <c r="S393" t="s">
        <v>8314</v>
      </c>
    </row>
    <row r="394" spans="1:19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0">
        <f t="shared" si="18"/>
        <v>40763.717256944445</v>
      </c>
      <c r="P394" s="10">
        <f t="shared" si="19"/>
        <v>40794.125</v>
      </c>
      <c r="Q394">
        <f t="shared" si="20"/>
        <v>2011</v>
      </c>
      <c r="R394" s="13" t="s">
        <v>8309</v>
      </c>
      <c r="S394" t="s">
        <v>8314</v>
      </c>
    </row>
    <row r="395" spans="1:19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0">
        <f t="shared" si="18"/>
        <v>41526.708935185183</v>
      </c>
      <c r="P395" s="10">
        <f t="shared" si="19"/>
        <v>41557.708935185183</v>
      </c>
      <c r="Q395">
        <f t="shared" si="20"/>
        <v>2013</v>
      </c>
      <c r="R395" s="13" t="s">
        <v>8309</v>
      </c>
      <c r="S395" t="s">
        <v>8314</v>
      </c>
    </row>
    <row r="396" spans="1:19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0">
        <f t="shared" si="18"/>
        <v>42417.818078703705</v>
      </c>
      <c r="P396" s="10">
        <f t="shared" si="19"/>
        <v>42477.776412037041</v>
      </c>
      <c r="Q396">
        <f t="shared" si="20"/>
        <v>2016</v>
      </c>
      <c r="R396" s="13" t="s">
        <v>8309</v>
      </c>
      <c r="S396" t="s">
        <v>8314</v>
      </c>
    </row>
    <row r="397" spans="1:19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0">
        <f t="shared" si="18"/>
        <v>40990.909259259257</v>
      </c>
      <c r="P397" s="10">
        <f t="shared" si="19"/>
        <v>41026.897222222222</v>
      </c>
      <c r="Q397">
        <f t="shared" si="20"/>
        <v>2012</v>
      </c>
      <c r="R397" s="13" t="s">
        <v>8309</v>
      </c>
      <c r="S397" t="s">
        <v>8314</v>
      </c>
    </row>
    <row r="398" spans="1:19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0">
        <f t="shared" si="18"/>
        <v>41082.564884259256</v>
      </c>
      <c r="P398" s="10">
        <f t="shared" si="19"/>
        <v>41097.564884259256</v>
      </c>
      <c r="Q398">
        <f t="shared" si="20"/>
        <v>2012</v>
      </c>
      <c r="R398" s="13" t="s">
        <v>8309</v>
      </c>
      <c r="S398" t="s">
        <v>8314</v>
      </c>
    </row>
    <row r="399" spans="1:19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0">
        <f t="shared" si="18"/>
        <v>40379.776435185187</v>
      </c>
      <c r="P399" s="10">
        <f t="shared" si="19"/>
        <v>40422.155555555553</v>
      </c>
      <c r="Q399">
        <f t="shared" si="20"/>
        <v>2010</v>
      </c>
      <c r="R399" s="13" t="s">
        <v>8309</v>
      </c>
      <c r="S399" t="s">
        <v>8314</v>
      </c>
    </row>
    <row r="400" spans="1:19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0">
        <f t="shared" si="18"/>
        <v>42078.793124999997</v>
      </c>
      <c r="P400" s="10">
        <f t="shared" si="19"/>
        <v>42123.793124999997</v>
      </c>
      <c r="Q400">
        <f t="shared" si="20"/>
        <v>2015</v>
      </c>
      <c r="R400" s="13" t="s">
        <v>8309</v>
      </c>
      <c r="S400" t="s">
        <v>8314</v>
      </c>
    </row>
    <row r="401" spans="1:19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>
        <f t="shared" si="18"/>
        <v>42687.875775462962</v>
      </c>
      <c r="P401" s="10">
        <f t="shared" si="19"/>
        <v>42718.5</v>
      </c>
      <c r="Q401">
        <f t="shared" si="20"/>
        <v>2016</v>
      </c>
      <c r="R401" s="13" t="s">
        <v>8309</v>
      </c>
      <c r="S401" t="s">
        <v>8314</v>
      </c>
    </row>
    <row r="402" spans="1:19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0">
        <f t="shared" si="18"/>
        <v>41745.635960648149</v>
      </c>
      <c r="P402" s="10">
        <f t="shared" si="19"/>
        <v>41776.145833333336</v>
      </c>
      <c r="Q402">
        <f t="shared" si="20"/>
        <v>2014</v>
      </c>
      <c r="R402" s="13" t="s">
        <v>8309</v>
      </c>
      <c r="S402" t="s">
        <v>8314</v>
      </c>
    </row>
    <row r="403" spans="1:19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0">
        <f t="shared" si="18"/>
        <v>40732.842245370368</v>
      </c>
      <c r="P403" s="10">
        <f t="shared" si="19"/>
        <v>40762.842245370368</v>
      </c>
      <c r="Q403">
        <f t="shared" si="20"/>
        <v>2011</v>
      </c>
      <c r="R403" s="13" t="s">
        <v>8309</v>
      </c>
      <c r="S403" t="s">
        <v>8314</v>
      </c>
    </row>
    <row r="404" spans="1:19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0">
        <f t="shared" si="18"/>
        <v>42292.539548611108</v>
      </c>
      <c r="P404" s="10">
        <f t="shared" si="19"/>
        <v>42313.58121527778</v>
      </c>
      <c r="Q404">
        <f t="shared" si="20"/>
        <v>2015</v>
      </c>
      <c r="R404" s="13" t="s">
        <v>8309</v>
      </c>
      <c r="S404" t="s">
        <v>8314</v>
      </c>
    </row>
    <row r="405" spans="1:19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0">
        <f t="shared" si="18"/>
        <v>40718.310659722221</v>
      </c>
      <c r="P405" s="10">
        <f t="shared" si="19"/>
        <v>40765.297222222223</v>
      </c>
      <c r="Q405">
        <f t="shared" si="20"/>
        <v>2011</v>
      </c>
      <c r="R405" s="13" t="s">
        <v>8309</v>
      </c>
      <c r="S405" t="s">
        <v>8314</v>
      </c>
    </row>
    <row r="406" spans="1:19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0">
        <f t="shared" si="18"/>
        <v>41646.628032407411</v>
      </c>
      <c r="P406" s="10">
        <f t="shared" si="19"/>
        <v>41675.961111111108</v>
      </c>
      <c r="Q406">
        <f t="shared" si="20"/>
        <v>2014</v>
      </c>
      <c r="R406" s="13" t="s">
        <v>8309</v>
      </c>
      <c r="S406" t="s">
        <v>8314</v>
      </c>
    </row>
    <row r="407" spans="1:19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0">
        <f t="shared" si="18"/>
        <v>41674.08494212963</v>
      </c>
      <c r="P407" s="10">
        <f t="shared" si="19"/>
        <v>41704.08494212963</v>
      </c>
      <c r="Q407">
        <f t="shared" si="20"/>
        <v>2014</v>
      </c>
      <c r="R407" s="13" t="s">
        <v>8309</v>
      </c>
      <c r="S407" t="s">
        <v>8314</v>
      </c>
    </row>
    <row r="408" spans="1:19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0">
        <f t="shared" si="18"/>
        <v>40638.162465277775</v>
      </c>
      <c r="P408" s="10">
        <f t="shared" si="19"/>
        <v>40672.249305555553</v>
      </c>
      <c r="Q408">
        <f t="shared" si="20"/>
        <v>2011</v>
      </c>
      <c r="R408" s="13" t="s">
        <v>8309</v>
      </c>
      <c r="S408" t="s">
        <v>8314</v>
      </c>
    </row>
    <row r="409" spans="1:19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0">
        <f t="shared" si="18"/>
        <v>40806.870949074073</v>
      </c>
      <c r="P409" s="10">
        <f t="shared" si="19"/>
        <v>40866.912615740745</v>
      </c>
      <c r="Q409">
        <f t="shared" si="20"/>
        <v>2011</v>
      </c>
      <c r="R409" s="13" t="s">
        <v>8309</v>
      </c>
      <c r="S409" t="s">
        <v>8314</v>
      </c>
    </row>
    <row r="410" spans="1:19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0">
        <f t="shared" si="18"/>
        <v>41543.735995370371</v>
      </c>
      <c r="P410" s="10">
        <f t="shared" si="19"/>
        <v>41583.777662037035</v>
      </c>
      <c r="Q410">
        <f t="shared" si="20"/>
        <v>2013</v>
      </c>
      <c r="R410" s="13" t="s">
        <v>8309</v>
      </c>
      <c r="S410" t="s">
        <v>8314</v>
      </c>
    </row>
    <row r="411" spans="1:19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0">
        <f t="shared" si="18"/>
        <v>42543.862777777773</v>
      </c>
      <c r="P411" s="10">
        <f t="shared" si="19"/>
        <v>42573.862777777773</v>
      </c>
      <c r="Q411">
        <f t="shared" si="20"/>
        <v>2016</v>
      </c>
      <c r="R411" s="13" t="s">
        <v>8309</v>
      </c>
      <c r="S411" t="s">
        <v>8314</v>
      </c>
    </row>
    <row r="412" spans="1:19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0">
        <f t="shared" si="18"/>
        <v>42113.981446759266</v>
      </c>
      <c r="P412" s="10">
        <f t="shared" si="19"/>
        <v>42173.981446759266</v>
      </c>
      <c r="Q412">
        <f t="shared" si="20"/>
        <v>2015</v>
      </c>
      <c r="R412" s="13" t="s">
        <v>8309</v>
      </c>
      <c r="S412" t="s">
        <v>8314</v>
      </c>
    </row>
    <row r="413" spans="1:19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>
        <f t="shared" si="18"/>
        <v>41598.17597222222</v>
      </c>
      <c r="P413" s="10">
        <f t="shared" si="19"/>
        <v>41630.208333333336</v>
      </c>
      <c r="Q413">
        <f t="shared" si="20"/>
        <v>2013</v>
      </c>
      <c r="R413" s="13" t="s">
        <v>8309</v>
      </c>
      <c r="S413" t="s">
        <v>8314</v>
      </c>
    </row>
    <row r="414" spans="1:19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0">
        <f t="shared" si="18"/>
        <v>41099.742800925924</v>
      </c>
      <c r="P414" s="10">
        <f t="shared" si="19"/>
        <v>41115.742800925924</v>
      </c>
      <c r="Q414">
        <f t="shared" si="20"/>
        <v>2012</v>
      </c>
      <c r="R414" s="13" t="s">
        <v>8309</v>
      </c>
      <c r="S414" t="s">
        <v>8314</v>
      </c>
    </row>
    <row r="415" spans="1:19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0">
        <f t="shared" si="18"/>
        <v>41079.877442129626</v>
      </c>
      <c r="P415" s="10">
        <f t="shared" si="19"/>
        <v>41109.877442129626</v>
      </c>
      <c r="Q415">
        <f t="shared" si="20"/>
        <v>2012</v>
      </c>
      <c r="R415" s="13" t="s">
        <v>8309</v>
      </c>
      <c r="S415" t="s">
        <v>8314</v>
      </c>
    </row>
    <row r="416" spans="1:19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0">
        <f t="shared" si="18"/>
        <v>41529.063252314816</v>
      </c>
      <c r="P416" s="10">
        <f t="shared" si="19"/>
        <v>41559.063252314816</v>
      </c>
      <c r="Q416">
        <f t="shared" si="20"/>
        <v>2013</v>
      </c>
      <c r="R416" s="13" t="s">
        <v>8309</v>
      </c>
      <c r="S416" t="s">
        <v>8314</v>
      </c>
    </row>
    <row r="417" spans="1:19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0">
        <f t="shared" si="18"/>
        <v>41904.851875</v>
      </c>
      <c r="P417" s="10">
        <f t="shared" si="19"/>
        <v>41929.5</v>
      </c>
      <c r="Q417">
        <f t="shared" si="20"/>
        <v>2014</v>
      </c>
      <c r="R417" s="13" t="s">
        <v>8309</v>
      </c>
      <c r="S417" t="s">
        <v>8314</v>
      </c>
    </row>
    <row r="418" spans="1:19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0">
        <f t="shared" si="18"/>
        <v>41648.396192129629</v>
      </c>
      <c r="P418" s="10">
        <f t="shared" si="19"/>
        <v>41678.396192129629</v>
      </c>
      <c r="Q418">
        <f t="shared" si="20"/>
        <v>2014</v>
      </c>
      <c r="R418" s="13" t="s">
        <v>8309</v>
      </c>
      <c r="S418" t="s">
        <v>8314</v>
      </c>
    </row>
    <row r="419" spans="1:19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0">
        <f t="shared" si="18"/>
        <v>41360.970601851855</v>
      </c>
      <c r="P419" s="10">
        <f t="shared" si="19"/>
        <v>41372.189583333333</v>
      </c>
      <c r="Q419">
        <f t="shared" si="20"/>
        <v>2013</v>
      </c>
      <c r="R419" s="13" t="s">
        <v>8309</v>
      </c>
      <c r="S419" t="s">
        <v>8314</v>
      </c>
    </row>
    <row r="420" spans="1:19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>
        <f t="shared" si="18"/>
        <v>42178.282372685186</v>
      </c>
      <c r="P420" s="10">
        <f t="shared" si="19"/>
        <v>42208.282372685186</v>
      </c>
      <c r="Q420">
        <f t="shared" si="20"/>
        <v>2015</v>
      </c>
      <c r="R420" s="13" t="s">
        <v>8309</v>
      </c>
      <c r="S420" t="s">
        <v>8314</v>
      </c>
    </row>
    <row r="421" spans="1:19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0">
        <f t="shared" si="18"/>
        <v>41394.842442129629</v>
      </c>
      <c r="P421" s="10">
        <f t="shared" si="19"/>
        <v>41454.842442129629</v>
      </c>
      <c r="Q421">
        <f t="shared" si="20"/>
        <v>2013</v>
      </c>
      <c r="R421" s="13" t="s">
        <v>8309</v>
      </c>
      <c r="S421" t="s">
        <v>8314</v>
      </c>
    </row>
    <row r="422" spans="1:19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0">
        <f t="shared" si="18"/>
        <v>41682.23646990741</v>
      </c>
      <c r="P422" s="10">
        <f t="shared" si="19"/>
        <v>41712.194803240738</v>
      </c>
      <c r="Q422">
        <f t="shared" si="20"/>
        <v>2014</v>
      </c>
      <c r="R422" s="13" t="s">
        <v>8309</v>
      </c>
      <c r="S422" t="s">
        <v>8315</v>
      </c>
    </row>
    <row r="423" spans="1:19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0">
        <f t="shared" si="18"/>
        <v>42177.491388888884</v>
      </c>
      <c r="P423" s="10">
        <f t="shared" si="19"/>
        <v>42237.491388888884</v>
      </c>
      <c r="Q423">
        <f t="shared" si="20"/>
        <v>2015</v>
      </c>
      <c r="R423" s="13" t="s">
        <v>8309</v>
      </c>
      <c r="S423" t="s">
        <v>8315</v>
      </c>
    </row>
    <row r="424" spans="1:19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0">
        <f t="shared" si="18"/>
        <v>41863.260381944441</v>
      </c>
      <c r="P424" s="10">
        <f t="shared" si="19"/>
        <v>41893.260381944441</v>
      </c>
      <c r="Q424">
        <f t="shared" si="20"/>
        <v>2014</v>
      </c>
      <c r="R424" s="13" t="s">
        <v>8309</v>
      </c>
      <c r="S424" t="s">
        <v>8315</v>
      </c>
    </row>
    <row r="425" spans="1:19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0">
        <f t="shared" si="18"/>
        <v>41400.92627314815</v>
      </c>
      <c r="P425" s="10">
        <f t="shared" si="19"/>
        <v>41430.92627314815</v>
      </c>
      <c r="Q425">
        <f t="shared" si="20"/>
        <v>2013</v>
      </c>
      <c r="R425" s="13" t="s">
        <v>8309</v>
      </c>
      <c r="S425" t="s">
        <v>8315</v>
      </c>
    </row>
    <row r="426" spans="1:19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0">
        <f t="shared" si="18"/>
        <v>40934.376145833332</v>
      </c>
      <c r="P426" s="10">
        <f t="shared" si="19"/>
        <v>40994.334479166668</v>
      </c>
      <c r="Q426">
        <f t="shared" si="20"/>
        <v>2012</v>
      </c>
      <c r="R426" s="13" t="s">
        <v>8309</v>
      </c>
      <c r="S426" t="s">
        <v>8315</v>
      </c>
    </row>
    <row r="427" spans="1:19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0">
        <f t="shared" si="18"/>
        <v>42275.861157407402</v>
      </c>
      <c r="P427" s="10">
        <f t="shared" si="19"/>
        <v>42335.902824074074</v>
      </c>
      <c r="Q427">
        <f t="shared" si="20"/>
        <v>2015</v>
      </c>
      <c r="R427" s="13" t="s">
        <v>8309</v>
      </c>
      <c r="S427" t="s">
        <v>8315</v>
      </c>
    </row>
    <row r="428" spans="1:19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0">
        <f t="shared" si="18"/>
        <v>42400.711967592593</v>
      </c>
      <c r="P428" s="10">
        <f t="shared" si="19"/>
        <v>42430.711967592593</v>
      </c>
      <c r="Q428">
        <f t="shared" si="20"/>
        <v>2016</v>
      </c>
      <c r="R428" s="13" t="s">
        <v>8309</v>
      </c>
      <c r="S428" t="s">
        <v>8315</v>
      </c>
    </row>
    <row r="429" spans="1:19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0">
        <f t="shared" si="18"/>
        <v>42285.909027777772</v>
      </c>
      <c r="P429" s="10">
        <f t="shared" si="19"/>
        <v>42299.790972222225</v>
      </c>
      <c r="Q429">
        <f t="shared" si="20"/>
        <v>2015</v>
      </c>
      <c r="R429" s="13" t="s">
        <v>8309</v>
      </c>
      <c r="S429" t="s">
        <v>8315</v>
      </c>
    </row>
    <row r="430" spans="1:19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0">
        <f t="shared" si="18"/>
        <v>41778.766724537039</v>
      </c>
      <c r="P430" s="10">
        <f t="shared" si="19"/>
        <v>41806.916666666664</v>
      </c>
      <c r="Q430">
        <f t="shared" si="20"/>
        <v>2014</v>
      </c>
      <c r="R430" s="13" t="s">
        <v>8309</v>
      </c>
      <c r="S430" t="s">
        <v>8315</v>
      </c>
    </row>
    <row r="431" spans="1:19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0">
        <f t="shared" si="18"/>
        <v>40070.901412037041</v>
      </c>
      <c r="P431" s="10">
        <f t="shared" si="19"/>
        <v>40144.207638888889</v>
      </c>
      <c r="Q431">
        <f t="shared" si="20"/>
        <v>2009</v>
      </c>
      <c r="R431" s="13" t="s">
        <v>8309</v>
      </c>
      <c r="S431" t="s">
        <v>8315</v>
      </c>
    </row>
    <row r="432" spans="1:19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0">
        <f t="shared" si="18"/>
        <v>41513.107256944444</v>
      </c>
      <c r="P432" s="10">
        <f t="shared" si="19"/>
        <v>41528.107256944444</v>
      </c>
      <c r="Q432">
        <f t="shared" si="20"/>
        <v>2013</v>
      </c>
      <c r="R432" s="13" t="s">
        <v>8309</v>
      </c>
      <c r="S432" t="s">
        <v>8315</v>
      </c>
    </row>
    <row r="433" spans="1:19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0">
        <f t="shared" si="18"/>
        <v>42526.871331018512</v>
      </c>
      <c r="P433" s="10">
        <f t="shared" si="19"/>
        <v>42556.871331018512</v>
      </c>
      <c r="Q433">
        <f t="shared" si="20"/>
        <v>2016</v>
      </c>
      <c r="R433" s="13" t="s">
        <v>8309</v>
      </c>
      <c r="S433" t="s">
        <v>8315</v>
      </c>
    </row>
    <row r="434" spans="1:19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0">
        <f t="shared" si="18"/>
        <v>42238.726631944446</v>
      </c>
      <c r="P434" s="10">
        <f t="shared" si="19"/>
        <v>42298.726631944446</v>
      </c>
      <c r="Q434">
        <f t="shared" si="20"/>
        <v>2015</v>
      </c>
      <c r="R434" s="13" t="s">
        <v>8309</v>
      </c>
      <c r="S434" t="s">
        <v>8315</v>
      </c>
    </row>
    <row r="435" spans="1:19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0">
        <f t="shared" si="18"/>
        <v>42228.629884259266</v>
      </c>
      <c r="P435" s="10">
        <f t="shared" si="19"/>
        <v>42288.629884259266</v>
      </c>
      <c r="Q435">
        <f t="shared" si="20"/>
        <v>2015</v>
      </c>
      <c r="R435" s="13" t="s">
        <v>8309</v>
      </c>
      <c r="S435" t="s">
        <v>8315</v>
      </c>
    </row>
    <row r="436" spans="1:19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0">
        <f t="shared" si="18"/>
        <v>41576.834513888891</v>
      </c>
      <c r="P436" s="10">
        <f t="shared" si="19"/>
        <v>41609.876180555555</v>
      </c>
      <c r="Q436">
        <f t="shared" si="20"/>
        <v>2013</v>
      </c>
      <c r="R436" s="13" t="s">
        <v>8309</v>
      </c>
      <c r="S436" t="s">
        <v>8315</v>
      </c>
    </row>
    <row r="437" spans="1:19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0">
        <f t="shared" si="18"/>
        <v>41500.747453703705</v>
      </c>
      <c r="P437" s="10">
        <f t="shared" si="19"/>
        <v>41530.747453703705</v>
      </c>
      <c r="Q437">
        <f t="shared" si="20"/>
        <v>2013</v>
      </c>
      <c r="R437" s="13" t="s">
        <v>8309</v>
      </c>
      <c r="S437" t="s">
        <v>8315</v>
      </c>
    </row>
    <row r="438" spans="1:19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0">
        <f t="shared" si="18"/>
        <v>41456.36241898148</v>
      </c>
      <c r="P438" s="10">
        <f t="shared" si="19"/>
        <v>41486.36241898148</v>
      </c>
      <c r="Q438">
        <f t="shared" si="20"/>
        <v>2013</v>
      </c>
      <c r="R438" s="13" t="s">
        <v>8309</v>
      </c>
      <c r="S438" t="s">
        <v>8315</v>
      </c>
    </row>
    <row r="439" spans="1:19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0">
        <f t="shared" si="18"/>
        <v>42591.31858796296</v>
      </c>
      <c r="P439" s="10">
        <f t="shared" si="19"/>
        <v>42651.31858796296</v>
      </c>
      <c r="Q439">
        <f t="shared" si="20"/>
        <v>2016</v>
      </c>
      <c r="R439" s="13" t="s">
        <v>8309</v>
      </c>
      <c r="S439" t="s">
        <v>8315</v>
      </c>
    </row>
    <row r="440" spans="1:19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0">
        <f t="shared" si="18"/>
        <v>42296.261087962965</v>
      </c>
      <c r="P440" s="10">
        <f t="shared" si="19"/>
        <v>42326.302754629629</v>
      </c>
      <c r="Q440">
        <f t="shared" si="20"/>
        <v>2015</v>
      </c>
      <c r="R440" s="13" t="s">
        <v>8309</v>
      </c>
      <c r="S440" t="s">
        <v>8315</v>
      </c>
    </row>
    <row r="441" spans="1:19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0">
        <f t="shared" si="18"/>
        <v>41919.761782407404</v>
      </c>
      <c r="P441" s="10">
        <f t="shared" si="19"/>
        <v>41929.761782407404</v>
      </c>
      <c r="Q441">
        <f t="shared" si="20"/>
        <v>2014</v>
      </c>
      <c r="R441" s="13" t="s">
        <v>8309</v>
      </c>
      <c r="S441" t="s">
        <v>8315</v>
      </c>
    </row>
    <row r="442" spans="1:19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0">
        <f t="shared" si="18"/>
        <v>42423.985567129625</v>
      </c>
      <c r="P442" s="10">
        <f t="shared" si="19"/>
        <v>42453.943900462968</v>
      </c>
      <c r="Q442">
        <f t="shared" si="20"/>
        <v>2016</v>
      </c>
      <c r="R442" s="13" t="s">
        <v>8309</v>
      </c>
      <c r="S442" t="s">
        <v>8315</v>
      </c>
    </row>
    <row r="443" spans="1:19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0">
        <f t="shared" si="18"/>
        <v>41550.793935185182</v>
      </c>
      <c r="P443" s="10">
        <f t="shared" si="19"/>
        <v>41580.793935185182</v>
      </c>
      <c r="Q443">
        <f t="shared" si="20"/>
        <v>2013</v>
      </c>
      <c r="R443" s="13" t="s">
        <v>8309</v>
      </c>
      <c r="S443" t="s">
        <v>8315</v>
      </c>
    </row>
    <row r="444" spans="1:19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0">
        <f t="shared" si="18"/>
        <v>42024.888692129629</v>
      </c>
      <c r="P444" s="10">
        <f t="shared" si="19"/>
        <v>42054.888692129629</v>
      </c>
      <c r="Q444">
        <f t="shared" si="20"/>
        <v>2015</v>
      </c>
      <c r="R444" s="13" t="s">
        <v>8309</v>
      </c>
      <c r="S444" t="s">
        <v>8315</v>
      </c>
    </row>
    <row r="445" spans="1:19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0">
        <f t="shared" si="18"/>
        <v>41650.015057870369</v>
      </c>
      <c r="P445" s="10">
        <f t="shared" si="19"/>
        <v>41680.015057870369</v>
      </c>
      <c r="Q445">
        <f t="shared" si="20"/>
        <v>2014</v>
      </c>
      <c r="R445" s="13" t="s">
        <v>8309</v>
      </c>
      <c r="S445" t="s">
        <v>8315</v>
      </c>
    </row>
    <row r="446" spans="1:19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0">
        <f t="shared" si="18"/>
        <v>40894.906956018516</v>
      </c>
      <c r="P446" s="10">
        <f t="shared" si="19"/>
        <v>40954.906956018516</v>
      </c>
      <c r="Q446">
        <f t="shared" si="20"/>
        <v>2011</v>
      </c>
      <c r="R446" s="13" t="s">
        <v>8309</v>
      </c>
      <c r="S446" t="s">
        <v>8315</v>
      </c>
    </row>
    <row r="447" spans="1:19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0">
        <f t="shared" si="18"/>
        <v>42130.335358796292</v>
      </c>
      <c r="P447" s="10">
        <f t="shared" si="19"/>
        <v>42145.335358796292</v>
      </c>
      <c r="Q447">
        <f t="shared" si="20"/>
        <v>2015</v>
      </c>
      <c r="R447" s="13" t="s">
        <v>8309</v>
      </c>
      <c r="S447" t="s">
        <v>8315</v>
      </c>
    </row>
    <row r="448" spans="1:19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0">
        <f t="shared" si="18"/>
        <v>42037.083564814813</v>
      </c>
      <c r="P448" s="10">
        <f t="shared" si="19"/>
        <v>42067.083564814813</v>
      </c>
      <c r="Q448">
        <f t="shared" si="20"/>
        <v>2015</v>
      </c>
      <c r="R448" s="13" t="s">
        <v>8309</v>
      </c>
      <c r="S448" t="s">
        <v>8315</v>
      </c>
    </row>
    <row r="449" spans="1:19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0">
        <f t="shared" si="18"/>
        <v>41331.555127314816</v>
      </c>
      <c r="P449" s="10">
        <f t="shared" si="19"/>
        <v>41356.513460648144</v>
      </c>
      <c r="Q449">
        <f t="shared" si="20"/>
        <v>2013</v>
      </c>
      <c r="R449" s="13" t="s">
        <v>8309</v>
      </c>
      <c r="S449" t="s">
        <v>8315</v>
      </c>
    </row>
    <row r="450" spans="1:19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0">
        <f t="shared" si="18"/>
        <v>41753.758043981477</v>
      </c>
      <c r="P450" s="10">
        <f t="shared" si="19"/>
        <v>41773.758043981477</v>
      </c>
      <c r="Q450">
        <f t="shared" si="20"/>
        <v>2014</v>
      </c>
      <c r="R450" s="13" t="s">
        <v>8309</v>
      </c>
      <c r="S450" t="s">
        <v>8315</v>
      </c>
    </row>
    <row r="451" spans="1:19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0">
        <f t="shared" ref="O451:O514" si="21">(((J451/60)/60)/24)+DATE(1970,1,1)</f>
        <v>41534.568113425928</v>
      </c>
      <c r="P451" s="10">
        <f t="shared" ref="P451:P514" si="22">(((I451/60)/60)/24)+DATE(1970,1,1)</f>
        <v>41564.568113425928</v>
      </c>
      <c r="Q451">
        <f t="shared" ref="Q451:Q514" si="23">YEAR(O451)</f>
        <v>2013</v>
      </c>
      <c r="R451" s="13" t="s">
        <v>8309</v>
      </c>
      <c r="S451" t="s">
        <v>8315</v>
      </c>
    </row>
    <row r="452" spans="1:19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0">
        <f t="shared" si="21"/>
        <v>41654.946759259255</v>
      </c>
      <c r="P452" s="10">
        <f t="shared" si="22"/>
        <v>41684.946759259255</v>
      </c>
      <c r="Q452">
        <f t="shared" si="23"/>
        <v>2014</v>
      </c>
      <c r="R452" s="13" t="s">
        <v>8309</v>
      </c>
      <c r="S452" t="s">
        <v>8315</v>
      </c>
    </row>
    <row r="453" spans="1:19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0">
        <f t="shared" si="21"/>
        <v>41634.715173611112</v>
      </c>
      <c r="P453" s="10">
        <f t="shared" si="22"/>
        <v>41664.715173611112</v>
      </c>
      <c r="Q453">
        <f t="shared" si="23"/>
        <v>2013</v>
      </c>
      <c r="R453" s="13" t="s">
        <v>8309</v>
      </c>
      <c r="S453" t="s">
        <v>8315</v>
      </c>
    </row>
    <row r="454" spans="1:19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0">
        <f t="shared" si="21"/>
        <v>42107.703877314809</v>
      </c>
      <c r="P454" s="10">
        <f t="shared" si="22"/>
        <v>42137.703877314809</v>
      </c>
      <c r="Q454">
        <f t="shared" si="23"/>
        <v>2015</v>
      </c>
      <c r="R454" s="13" t="s">
        <v>8309</v>
      </c>
      <c r="S454" t="s">
        <v>8315</v>
      </c>
    </row>
    <row r="455" spans="1:19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0">
        <f t="shared" si="21"/>
        <v>42038.824988425928</v>
      </c>
      <c r="P455" s="10">
        <f t="shared" si="22"/>
        <v>42054.824988425928</v>
      </c>
      <c r="Q455">
        <f t="shared" si="23"/>
        <v>2015</v>
      </c>
      <c r="R455" s="13" t="s">
        <v>8309</v>
      </c>
      <c r="S455" t="s">
        <v>8315</v>
      </c>
    </row>
    <row r="456" spans="1:19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0">
        <f t="shared" si="21"/>
        <v>41938.717256944445</v>
      </c>
      <c r="P456" s="10">
        <f t="shared" si="22"/>
        <v>41969.551388888889</v>
      </c>
      <c r="Q456">
        <f t="shared" si="23"/>
        <v>2014</v>
      </c>
      <c r="R456" s="13" t="s">
        <v>8309</v>
      </c>
      <c r="S456" t="s">
        <v>8315</v>
      </c>
    </row>
    <row r="457" spans="1:19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0">
        <f t="shared" si="21"/>
        <v>40971.002569444441</v>
      </c>
      <c r="P457" s="10">
        <f t="shared" si="22"/>
        <v>41016.021527777775</v>
      </c>
      <c r="Q457">
        <f t="shared" si="23"/>
        <v>2012</v>
      </c>
      <c r="R457" s="13" t="s">
        <v>8309</v>
      </c>
      <c r="S457" t="s">
        <v>8315</v>
      </c>
    </row>
    <row r="458" spans="1:19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0">
        <f t="shared" si="21"/>
        <v>41547.694456018515</v>
      </c>
      <c r="P458" s="10">
        <f t="shared" si="22"/>
        <v>41569.165972222225</v>
      </c>
      <c r="Q458">
        <f t="shared" si="23"/>
        <v>2013</v>
      </c>
      <c r="R458" s="13" t="s">
        <v>8309</v>
      </c>
      <c r="S458" t="s">
        <v>8315</v>
      </c>
    </row>
    <row r="459" spans="1:19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0">
        <f t="shared" si="21"/>
        <v>41837.767500000002</v>
      </c>
      <c r="P459" s="10">
        <f t="shared" si="22"/>
        <v>41867.767500000002</v>
      </c>
      <c r="Q459">
        <f t="shared" si="23"/>
        <v>2014</v>
      </c>
      <c r="R459" s="13" t="s">
        <v>8309</v>
      </c>
      <c r="S459" t="s">
        <v>8315</v>
      </c>
    </row>
    <row r="460" spans="1:19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0">
        <f t="shared" si="21"/>
        <v>41378.69976851852</v>
      </c>
      <c r="P460" s="10">
        <f t="shared" si="22"/>
        <v>41408.69976851852</v>
      </c>
      <c r="Q460">
        <f t="shared" si="23"/>
        <v>2013</v>
      </c>
      <c r="R460" s="13" t="s">
        <v>8309</v>
      </c>
      <c r="S460" t="s">
        <v>8315</v>
      </c>
    </row>
    <row r="461" spans="1:19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0">
        <f t="shared" si="21"/>
        <v>40800.6403587963</v>
      </c>
      <c r="P461" s="10">
        <f t="shared" si="22"/>
        <v>40860.682025462964</v>
      </c>
      <c r="Q461">
        <f t="shared" si="23"/>
        <v>2011</v>
      </c>
      <c r="R461" s="13" t="s">
        <v>8309</v>
      </c>
      <c r="S461" t="s">
        <v>8315</v>
      </c>
    </row>
    <row r="462" spans="1:19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0">
        <f t="shared" si="21"/>
        <v>41759.542534722219</v>
      </c>
      <c r="P462" s="10">
        <f t="shared" si="22"/>
        <v>41791.166666666664</v>
      </c>
      <c r="Q462">
        <f t="shared" si="23"/>
        <v>2014</v>
      </c>
      <c r="R462" s="13" t="s">
        <v>8309</v>
      </c>
      <c r="S462" t="s">
        <v>8315</v>
      </c>
    </row>
    <row r="463" spans="1:19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0">
        <f t="shared" si="21"/>
        <v>41407.84684027778</v>
      </c>
      <c r="P463" s="10">
        <f t="shared" si="22"/>
        <v>41427.84684027778</v>
      </c>
      <c r="Q463">
        <f t="shared" si="23"/>
        <v>2013</v>
      </c>
      <c r="R463" s="13" t="s">
        <v>8309</v>
      </c>
      <c r="S463" t="s">
        <v>8315</v>
      </c>
    </row>
    <row r="464" spans="1:19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0">
        <f t="shared" si="21"/>
        <v>40705.126631944448</v>
      </c>
      <c r="P464" s="10">
        <f t="shared" si="22"/>
        <v>40765.126631944448</v>
      </c>
      <c r="Q464">
        <f t="shared" si="23"/>
        <v>2011</v>
      </c>
      <c r="R464" s="13" t="s">
        <v>8309</v>
      </c>
      <c r="S464" t="s">
        <v>8315</v>
      </c>
    </row>
    <row r="465" spans="1:19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0">
        <f t="shared" si="21"/>
        <v>40750.710104166668</v>
      </c>
      <c r="P465" s="10">
        <f t="shared" si="22"/>
        <v>40810.710104166668</v>
      </c>
      <c r="Q465">
        <f t="shared" si="23"/>
        <v>2011</v>
      </c>
      <c r="R465" s="13" t="s">
        <v>8309</v>
      </c>
      <c r="S465" t="s">
        <v>8315</v>
      </c>
    </row>
    <row r="466" spans="1:19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0">
        <f t="shared" si="21"/>
        <v>42488.848784722228</v>
      </c>
      <c r="P466" s="10">
        <f t="shared" si="22"/>
        <v>42508.848784722228</v>
      </c>
      <c r="Q466">
        <f t="shared" si="23"/>
        <v>2016</v>
      </c>
      <c r="R466" s="13" t="s">
        <v>8309</v>
      </c>
      <c r="S466" t="s">
        <v>8315</v>
      </c>
    </row>
    <row r="467" spans="1:19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0">
        <f t="shared" si="21"/>
        <v>41801.120069444441</v>
      </c>
      <c r="P467" s="10">
        <f t="shared" si="22"/>
        <v>41817.120069444441</v>
      </c>
      <c r="Q467">
        <f t="shared" si="23"/>
        <v>2014</v>
      </c>
      <c r="R467" s="13" t="s">
        <v>8309</v>
      </c>
      <c r="S467" t="s">
        <v>8315</v>
      </c>
    </row>
    <row r="468" spans="1:19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0">
        <f t="shared" si="21"/>
        <v>41129.942870370374</v>
      </c>
      <c r="P468" s="10">
        <f t="shared" si="22"/>
        <v>41159.942870370374</v>
      </c>
      <c r="Q468">
        <f t="shared" si="23"/>
        <v>2012</v>
      </c>
      <c r="R468" s="13" t="s">
        <v>8309</v>
      </c>
      <c r="S468" t="s">
        <v>8315</v>
      </c>
    </row>
    <row r="469" spans="1:19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0">
        <f t="shared" si="21"/>
        <v>41135.679791666669</v>
      </c>
      <c r="P469" s="10">
        <f t="shared" si="22"/>
        <v>41180.679791666669</v>
      </c>
      <c r="Q469">
        <f t="shared" si="23"/>
        <v>2012</v>
      </c>
      <c r="R469" s="13" t="s">
        <v>8309</v>
      </c>
      <c r="S469" t="s">
        <v>8315</v>
      </c>
    </row>
    <row r="470" spans="1:19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0">
        <f t="shared" si="21"/>
        <v>41041.167627314811</v>
      </c>
      <c r="P470" s="10">
        <f t="shared" si="22"/>
        <v>41101.160474537035</v>
      </c>
      <c r="Q470">
        <f t="shared" si="23"/>
        <v>2012</v>
      </c>
      <c r="R470" s="13" t="s">
        <v>8309</v>
      </c>
      <c r="S470" t="s">
        <v>8315</v>
      </c>
    </row>
    <row r="471" spans="1:19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0">
        <f t="shared" si="21"/>
        <v>41827.989861111113</v>
      </c>
      <c r="P471" s="10">
        <f t="shared" si="22"/>
        <v>41887.989861111113</v>
      </c>
      <c r="Q471">
        <f t="shared" si="23"/>
        <v>2014</v>
      </c>
      <c r="R471" s="13" t="s">
        <v>8309</v>
      </c>
      <c r="S471" t="s">
        <v>8315</v>
      </c>
    </row>
    <row r="472" spans="1:19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0">
        <f t="shared" si="21"/>
        <v>41605.167696759258</v>
      </c>
      <c r="P472" s="10">
        <f t="shared" si="22"/>
        <v>41655.166666666664</v>
      </c>
      <c r="Q472">
        <f t="shared" si="23"/>
        <v>2013</v>
      </c>
      <c r="R472" s="13" t="s">
        <v>8309</v>
      </c>
      <c r="S472" t="s">
        <v>8315</v>
      </c>
    </row>
    <row r="473" spans="1:19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0">
        <f t="shared" si="21"/>
        <v>41703.721979166665</v>
      </c>
      <c r="P473" s="10">
        <f t="shared" si="22"/>
        <v>41748.680312500001</v>
      </c>
      <c r="Q473">
        <f t="shared" si="23"/>
        <v>2014</v>
      </c>
      <c r="R473" s="13" t="s">
        <v>8309</v>
      </c>
      <c r="S473" t="s">
        <v>8315</v>
      </c>
    </row>
    <row r="474" spans="1:19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0">
        <f t="shared" si="21"/>
        <v>41844.922662037039</v>
      </c>
      <c r="P474" s="10">
        <f t="shared" si="22"/>
        <v>41874.922662037039</v>
      </c>
      <c r="Q474">
        <f t="shared" si="23"/>
        <v>2014</v>
      </c>
      <c r="R474" s="13" t="s">
        <v>8309</v>
      </c>
      <c r="S474" t="s">
        <v>8315</v>
      </c>
    </row>
    <row r="475" spans="1:19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0">
        <f t="shared" si="21"/>
        <v>41869.698136574072</v>
      </c>
      <c r="P475" s="10">
        <f t="shared" si="22"/>
        <v>41899.698136574072</v>
      </c>
      <c r="Q475">
        <f t="shared" si="23"/>
        <v>2014</v>
      </c>
      <c r="R475" s="13" t="s">
        <v>8309</v>
      </c>
      <c r="S475" t="s">
        <v>8315</v>
      </c>
    </row>
    <row r="476" spans="1:19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0">
        <f t="shared" si="21"/>
        <v>42753.329039351855</v>
      </c>
      <c r="P476" s="10">
        <f t="shared" si="22"/>
        <v>42783.329039351855</v>
      </c>
      <c r="Q476">
        <f t="shared" si="23"/>
        <v>2017</v>
      </c>
      <c r="R476" s="13" t="s">
        <v>8309</v>
      </c>
      <c r="S476" t="s">
        <v>8315</v>
      </c>
    </row>
    <row r="477" spans="1:19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0">
        <f t="shared" si="21"/>
        <v>42100.086145833338</v>
      </c>
      <c r="P477" s="10">
        <f t="shared" si="22"/>
        <v>42130.086145833338</v>
      </c>
      <c r="Q477">
        <f t="shared" si="23"/>
        <v>2015</v>
      </c>
      <c r="R477" s="13" t="s">
        <v>8309</v>
      </c>
      <c r="S477" t="s">
        <v>8315</v>
      </c>
    </row>
    <row r="478" spans="1:19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0">
        <f t="shared" si="21"/>
        <v>41757.975011574075</v>
      </c>
      <c r="P478" s="10">
        <f t="shared" si="22"/>
        <v>41793.165972222225</v>
      </c>
      <c r="Q478">
        <f t="shared" si="23"/>
        <v>2014</v>
      </c>
      <c r="R478" s="13" t="s">
        <v>8309</v>
      </c>
      <c r="S478" t="s">
        <v>8315</v>
      </c>
    </row>
    <row r="479" spans="1:19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0">
        <f t="shared" si="21"/>
        <v>40987.83488425926</v>
      </c>
      <c r="P479" s="10">
        <f t="shared" si="22"/>
        <v>41047.83488425926</v>
      </c>
      <c r="Q479">
        <f t="shared" si="23"/>
        <v>2012</v>
      </c>
      <c r="R479" s="13" t="s">
        <v>8309</v>
      </c>
      <c r="S479" t="s">
        <v>8315</v>
      </c>
    </row>
    <row r="480" spans="1:19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0">
        <f t="shared" si="21"/>
        <v>42065.910983796297</v>
      </c>
      <c r="P480" s="10">
        <f t="shared" si="22"/>
        <v>42095.869317129633</v>
      </c>
      <c r="Q480">
        <f t="shared" si="23"/>
        <v>2015</v>
      </c>
      <c r="R480" s="13" t="s">
        <v>8309</v>
      </c>
      <c r="S480" t="s">
        <v>8315</v>
      </c>
    </row>
    <row r="481" spans="1:19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0">
        <f t="shared" si="21"/>
        <v>41904.407812500001</v>
      </c>
      <c r="P481" s="10">
        <f t="shared" si="22"/>
        <v>41964.449479166666</v>
      </c>
      <c r="Q481">
        <f t="shared" si="23"/>
        <v>2014</v>
      </c>
      <c r="R481" s="13" t="s">
        <v>8309</v>
      </c>
      <c r="S481" t="s">
        <v>8315</v>
      </c>
    </row>
    <row r="482" spans="1:19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0">
        <f t="shared" si="21"/>
        <v>41465.500173611108</v>
      </c>
      <c r="P482" s="10">
        <f t="shared" si="22"/>
        <v>41495.500173611108</v>
      </c>
      <c r="Q482">
        <f t="shared" si="23"/>
        <v>2013</v>
      </c>
      <c r="R482" s="13" t="s">
        <v>8309</v>
      </c>
      <c r="S482" t="s">
        <v>8315</v>
      </c>
    </row>
    <row r="483" spans="1:19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0">
        <f t="shared" si="21"/>
        <v>41162.672326388885</v>
      </c>
      <c r="P483" s="10">
        <f t="shared" si="22"/>
        <v>41192.672326388885</v>
      </c>
      <c r="Q483">
        <f t="shared" si="23"/>
        <v>2012</v>
      </c>
      <c r="R483" s="13" t="s">
        <v>8309</v>
      </c>
      <c r="S483" t="s">
        <v>8315</v>
      </c>
    </row>
    <row r="484" spans="1:19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0">
        <f t="shared" si="21"/>
        <v>42447.896875000006</v>
      </c>
      <c r="P484" s="10">
        <f t="shared" si="22"/>
        <v>42474.606944444444</v>
      </c>
      <c r="Q484">
        <f t="shared" si="23"/>
        <v>2016</v>
      </c>
      <c r="R484" s="13" t="s">
        <v>8309</v>
      </c>
      <c r="S484" t="s">
        <v>8315</v>
      </c>
    </row>
    <row r="485" spans="1:19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0">
        <f t="shared" si="21"/>
        <v>41243.197592592594</v>
      </c>
      <c r="P485" s="10">
        <f t="shared" si="22"/>
        <v>41303.197592592594</v>
      </c>
      <c r="Q485">
        <f t="shared" si="23"/>
        <v>2012</v>
      </c>
      <c r="R485" s="13" t="s">
        <v>8309</v>
      </c>
      <c r="S485" t="s">
        <v>8315</v>
      </c>
    </row>
    <row r="486" spans="1:19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0">
        <f t="shared" si="21"/>
        <v>42272.93949074074</v>
      </c>
      <c r="P486" s="10">
        <f t="shared" si="22"/>
        <v>42313.981157407412</v>
      </c>
      <c r="Q486">
        <f t="shared" si="23"/>
        <v>2015</v>
      </c>
      <c r="R486" s="13" t="s">
        <v>8309</v>
      </c>
      <c r="S486" t="s">
        <v>8315</v>
      </c>
    </row>
    <row r="487" spans="1:19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0">
        <f t="shared" si="21"/>
        <v>41381.50577546296</v>
      </c>
      <c r="P487" s="10">
        <f t="shared" si="22"/>
        <v>41411.50577546296</v>
      </c>
      <c r="Q487">
        <f t="shared" si="23"/>
        <v>2013</v>
      </c>
      <c r="R487" s="13" t="s">
        <v>8309</v>
      </c>
      <c r="S487" t="s">
        <v>8315</v>
      </c>
    </row>
    <row r="488" spans="1:19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0">
        <f t="shared" si="21"/>
        <v>41761.94258101852</v>
      </c>
      <c r="P488" s="10">
        <f t="shared" si="22"/>
        <v>41791.94258101852</v>
      </c>
      <c r="Q488">
        <f t="shared" si="23"/>
        <v>2014</v>
      </c>
      <c r="R488" s="13" t="s">
        <v>8309</v>
      </c>
      <c r="S488" t="s">
        <v>8315</v>
      </c>
    </row>
    <row r="489" spans="1:19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0">
        <f t="shared" si="21"/>
        <v>42669.594837962963</v>
      </c>
      <c r="P489" s="10">
        <f t="shared" si="22"/>
        <v>42729.636504629627</v>
      </c>
      <c r="Q489">
        <f t="shared" si="23"/>
        <v>2016</v>
      </c>
      <c r="R489" s="13" t="s">
        <v>8309</v>
      </c>
      <c r="S489" t="s">
        <v>8315</v>
      </c>
    </row>
    <row r="490" spans="1:19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0">
        <f t="shared" si="21"/>
        <v>42714.054398148146</v>
      </c>
      <c r="P490" s="10">
        <f t="shared" si="22"/>
        <v>42744.054398148146</v>
      </c>
      <c r="Q490">
        <f t="shared" si="23"/>
        <v>2016</v>
      </c>
      <c r="R490" s="13" t="s">
        <v>8309</v>
      </c>
      <c r="S490" t="s">
        <v>8315</v>
      </c>
    </row>
    <row r="491" spans="1:19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0">
        <f t="shared" si="21"/>
        <v>40882.481666666667</v>
      </c>
      <c r="P491" s="10">
        <f t="shared" si="22"/>
        <v>40913.481249999997</v>
      </c>
      <c r="Q491">
        <f t="shared" si="23"/>
        <v>2011</v>
      </c>
      <c r="R491" s="13" t="s">
        <v>8309</v>
      </c>
      <c r="S491" t="s">
        <v>8315</v>
      </c>
    </row>
    <row r="492" spans="1:19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>
        <f t="shared" si="21"/>
        <v>41113.968576388892</v>
      </c>
      <c r="P492" s="10">
        <f t="shared" si="22"/>
        <v>41143.968576388892</v>
      </c>
      <c r="Q492">
        <f t="shared" si="23"/>
        <v>2012</v>
      </c>
      <c r="R492" s="13" t="s">
        <v>8309</v>
      </c>
      <c r="S492" t="s">
        <v>8315</v>
      </c>
    </row>
    <row r="493" spans="1:19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0">
        <f t="shared" si="21"/>
        <v>42366.982627314821</v>
      </c>
      <c r="P493" s="10">
        <f t="shared" si="22"/>
        <v>42396.982627314821</v>
      </c>
      <c r="Q493">
        <f t="shared" si="23"/>
        <v>2015</v>
      </c>
      <c r="R493" s="13" t="s">
        <v>8309</v>
      </c>
      <c r="S493" t="s">
        <v>8315</v>
      </c>
    </row>
    <row r="494" spans="1:19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0">
        <f t="shared" si="21"/>
        <v>42596.03506944445</v>
      </c>
      <c r="P494" s="10">
        <f t="shared" si="22"/>
        <v>42656.03506944445</v>
      </c>
      <c r="Q494">
        <f t="shared" si="23"/>
        <v>2016</v>
      </c>
      <c r="R494" s="13" t="s">
        <v>8309</v>
      </c>
      <c r="S494" t="s">
        <v>8315</v>
      </c>
    </row>
    <row r="495" spans="1:19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0">
        <f t="shared" si="21"/>
        <v>42114.726134259254</v>
      </c>
      <c r="P495" s="10">
        <f t="shared" si="22"/>
        <v>42144.726134259254</v>
      </c>
      <c r="Q495">
        <f t="shared" si="23"/>
        <v>2015</v>
      </c>
      <c r="R495" s="13" t="s">
        <v>8309</v>
      </c>
      <c r="S495" t="s">
        <v>8315</v>
      </c>
    </row>
    <row r="496" spans="1:19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0">
        <f t="shared" si="21"/>
        <v>41799.830613425926</v>
      </c>
      <c r="P496" s="10">
        <f t="shared" si="22"/>
        <v>41823.125</v>
      </c>
      <c r="Q496">
        <f t="shared" si="23"/>
        <v>2014</v>
      </c>
      <c r="R496" s="13" t="s">
        <v>8309</v>
      </c>
      <c r="S496" t="s">
        <v>8315</v>
      </c>
    </row>
    <row r="497" spans="1:19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0">
        <f t="shared" si="21"/>
        <v>42171.827604166669</v>
      </c>
      <c r="P497" s="10">
        <f t="shared" si="22"/>
        <v>42201.827604166669</v>
      </c>
      <c r="Q497">
        <f t="shared" si="23"/>
        <v>2015</v>
      </c>
      <c r="R497" s="13" t="s">
        <v>8309</v>
      </c>
      <c r="S497" t="s">
        <v>8315</v>
      </c>
    </row>
    <row r="498" spans="1:19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0">
        <f t="shared" si="21"/>
        <v>41620.93141203704</v>
      </c>
      <c r="P498" s="10">
        <f t="shared" si="22"/>
        <v>41680.93141203704</v>
      </c>
      <c r="Q498">
        <f t="shared" si="23"/>
        <v>2013</v>
      </c>
      <c r="R498" s="13" t="s">
        <v>8309</v>
      </c>
      <c r="S498" t="s">
        <v>8315</v>
      </c>
    </row>
    <row r="499" spans="1:19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0">
        <f t="shared" si="21"/>
        <v>41945.037789351853</v>
      </c>
      <c r="P499" s="10">
        <f t="shared" si="22"/>
        <v>41998.208333333328</v>
      </c>
      <c r="Q499">
        <f t="shared" si="23"/>
        <v>2014</v>
      </c>
      <c r="R499" s="13" t="s">
        <v>8309</v>
      </c>
      <c r="S499" t="s">
        <v>8315</v>
      </c>
    </row>
    <row r="500" spans="1:19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0">
        <f t="shared" si="21"/>
        <v>40858.762141203704</v>
      </c>
      <c r="P500" s="10">
        <f t="shared" si="22"/>
        <v>40900.762141203704</v>
      </c>
      <c r="Q500">
        <f t="shared" si="23"/>
        <v>2011</v>
      </c>
      <c r="R500" s="13" t="s">
        <v>8309</v>
      </c>
      <c r="S500" t="s">
        <v>8315</v>
      </c>
    </row>
    <row r="501" spans="1:19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0">
        <f t="shared" si="21"/>
        <v>40043.895462962959</v>
      </c>
      <c r="P501" s="10">
        <f t="shared" si="22"/>
        <v>40098.874305555553</v>
      </c>
      <c r="Q501">
        <f t="shared" si="23"/>
        <v>2009</v>
      </c>
      <c r="R501" s="13" t="s">
        <v>8309</v>
      </c>
      <c r="S501" t="s">
        <v>8315</v>
      </c>
    </row>
    <row r="502" spans="1:19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0">
        <f t="shared" si="21"/>
        <v>40247.886006944449</v>
      </c>
      <c r="P502" s="10">
        <f t="shared" si="22"/>
        <v>40306.927777777775</v>
      </c>
      <c r="Q502">
        <f t="shared" si="23"/>
        <v>2010</v>
      </c>
      <c r="R502" s="13" t="s">
        <v>8309</v>
      </c>
      <c r="S502" t="s">
        <v>8315</v>
      </c>
    </row>
    <row r="503" spans="1:19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0">
        <f t="shared" si="21"/>
        <v>40703.234386574077</v>
      </c>
      <c r="P503" s="10">
        <f t="shared" si="22"/>
        <v>40733.234386574077</v>
      </c>
      <c r="Q503">
        <f t="shared" si="23"/>
        <v>2011</v>
      </c>
      <c r="R503" s="13" t="s">
        <v>8309</v>
      </c>
      <c r="S503" t="s">
        <v>8315</v>
      </c>
    </row>
    <row r="504" spans="1:19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0">
        <f t="shared" si="21"/>
        <v>40956.553530092591</v>
      </c>
      <c r="P504" s="10">
        <f t="shared" si="22"/>
        <v>40986.511863425927</v>
      </c>
      <c r="Q504">
        <f t="shared" si="23"/>
        <v>2012</v>
      </c>
      <c r="R504" s="13" t="s">
        <v>8309</v>
      </c>
      <c r="S504" t="s">
        <v>8315</v>
      </c>
    </row>
    <row r="505" spans="1:19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0">
        <f t="shared" si="21"/>
        <v>41991.526655092588</v>
      </c>
      <c r="P505" s="10">
        <f t="shared" si="22"/>
        <v>42021.526655092588</v>
      </c>
      <c r="Q505">
        <f t="shared" si="23"/>
        <v>2014</v>
      </c>
      <c r="R505" s="13" t="s">
        <v>8309</v>
      </c>
      <c r="S505" t="s">
        <v>8315</v>
      </c>
    </row>
    <row r="506" spans="1:19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0">
        <f t="shared" si="21"/>
        <v>40949.98364583333</v>
      </c>
      <c r="P506" s="10">
        <f t="shared" si="22"/>
        <v>41009.941979166666</v>
      </c>
      <c r="Q506">
        <f t="shared" si="23"/>
        <v>2012</v>
      </c>
      <c r="R506" s="13" t="s">
        <v>8309</v>
      </c>
      <c r="S506" t="s">
        <v>8315</v>
      </c>
    </row>
    <row r="507" spans="1:19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0">
        <f t="shared" si="21"/>
        <v>42318.098217592589</v>
      </c>
      <c r="P507" s="10">
        <f t="shared" si="22"/>
        <v>42363.098217592589</v>
      </c>
      <c r="Q507">
        <f t="shared" si="23"/>
        <v>2015</v>
      </c>
      <c r="R507" s="13" t="s">
        <v>8309</v>
      </c>
      <c r="S507" t="s">
        <v>8315</v>
      </c>
    </row>
    <row r="508" spans="1:19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0">
        <f t="shared" si="21"/>
        <v>41466.552314814813</v>
      </c>
      <c r="P508" s="10">
        <f t="shared" si="22"/>
        <v>41496.552314814813</v>
      </c>
      <c r="Q508">
        <f t="shared" si="23"/>
        <v>2013</v>
      </c>
      <c r="R508" s="13" t="s">
        <v>8309</v>
      </c>
      <c r="S508" t="s">
        <v>8315</v>
      </c>
    </row>
    <row r="509" spans="1:19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0">
        <f t="shared" si="21"/>
        <v>41156.958993055552</v>
      </c>
      <c r="P509" s="10">
        <f t="shared" si="22"/>
        <v>41201.958993055552</v>
      </c>
      <c r="Q509">
        <f t="shared" si="23"/>
        <v>2012</v>
      </c>
      <c r="R509" s="13" t="s">
        <v>8309</v>
      </c>
      <c r="S509" t="s">
        <v>8315</v>
      </c>
    </row>
    <row r="510" spans="1:19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0">
        <f t="shared" si="21"/>
        <v>40995.024317129632</v>
      </c>
      <c r="P510" s="10">
        <f t="shared" si="22"/>
        <v>41054.593055555553</v>
      </c>
      <c r="Q510">
        <f t="shared" si="23"/>
        <v>2012</v>
      </c>
      <c r="R510" s="13" t="s">
        <v>8309</v>
      </c>
      <c r="S510" t="s">
        <v>8315</v>
      </c>
    </row>
    <row r="511" spans="1:19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0">
        <f t="shared" si="21"/>
        <v>42153.631597222222</v>
      </c>
      <c r="P511" s="10">
        <f t="shared" si="22"/>
        <v>42183.631597222222</v>
      </c>
      <c r="Q511">
        <f t="shared" si="23"/>
        <v>2015</v>
      </c>
      <c r="R511" s="13" t="s">
        <v>8309</v>
      </c>
      <c r="S511" t="s">
        <v>8315</v>
      </c>
    </row>
    <row r="512" spans="1:19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0">
        <f t="shared" si="21"/>
        <v>42400.176377314812</v>
      </c>
      <c r="P512" s="10">
        <f t="shared" si="22"/>
        <v>42430.176377314812</v>
      </c>
      <c r="Q512">
        <f t="shared" si="23"/>
        <v>2016</v>
      </c>
      <c r="R512" s="13" t="s">
        <v>8309</v>
      </c>
      <c r="S512" t="s">
        <v>8315</v>
      </c>
    </row>
    <row r="513" spans="1:19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0">
        <f t="shared" si="21"/>
        <v>41340.303032407406</v>
      </c>
      <c r="P513" s="10">
        <f t="shared" si="22"/>
        <v>41370.261365740742</v>
      </c>
      <c r="Q513">
        <f t="shared" si="23"/>
        <v>2013</v>
      </c>
      <c r="R513" s="13" t="s">
        <v>8309</v>
      </c>
      <c r="S513" t="s">
        <v>8315</v>
      </c>
    </row>
    <row r="514" spans="1:19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0">
        <f t="shared" si="21"/>
        <v>42649.742210648154</v>
      </c>
      <c r="P514" s="10">
        <f t="shared" si="22"/>
        <v>42694.783877314811</v>
      </c>
      <c r="Q514">
        <f t="shared" si="23"/>
        <v>2016</v>
      </c>
      <c r="R514" s="13" t="s">
        <v>8309</v>
      </c>
      <c r="S514" t="s">
        <v>8315</v>
      </c>
    </row>
    <row r="515" spans="1:19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0">
        <f t="shared" ref="O515:O578" si="24">(((J515/60)/60)/24)+DATE(1970,1,1)</f>
        <v>42552.653993055559</v>
      </c>
      <c r="P515" s="10">
        <f t="shared" ref="P515:P578" si="25">(((I515/60)/60)/24)+DATE(1970,1,1)</f>
        <v>42597.291666666672</v>
      </c>
      <c r="Q515">
        <f t="shared" ref="Q515:Q578" si="26">YEAR(O515)</f>
        <v>2016</v>
      </c>
      <c r="R515" s="13" t="s">
        <v>8309</v>
      </c>
      <c r="S515" t="s">
        <v>8315</v>
      </c>
    </row>
    <row r="516" spans="1:19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0">
        <f t="shared" si="24"/>
        <v>41830.613969907405</v>
      </c>
      <c r="P516" s="10">
        <f t="shared" si="25"/>
        <v>41860.613969907405</v>
      </c>
      <c r="Q516">
        <f t="shared" si="26"/>
        <v>2014</v>
      </c>
      <c r="R516" s="13" t="s">
        <v>8309</v>
      </c>
      <c r="S516" t="s">
        <v>8315</v>
      </c>
    </row>
    <row r="517" spans="1:19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0">
        <f t="shared" si="24"/>
        <v>42327.490752314814</v>
      </c>
      <c r="P517" s="10">
        <f t="shared" si="25"/>
        <v>42367.490752314814</v>
      </c>
      <c r="Q517">
        <f t="shared" si="26"/>
        <v>2015</v>
      </c>
      <c r="R517" s="13" t="s">
        <v>8309</v>
      </c>
      <c r="S517" t="s">
        <v>8315</v>
      </c>
    </row>
    <row r="518" spans="1:19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0">
        <f t="shared" si="24"/>
        <v>42091.778703703705</v>
      </c>
      <c r="P518" s="10">
        <f t="shared" si="25"/>
        <v>42151.778703703705</v>
      </c>
      <c r="Q518">
        <f t="shared" si="26"/>
        <v>2015</v>
      </c>
      <c r="R518" s="13" t="s">
        <v>8309</v>
      </c>
      <c r="S518" t="s">
        <v>8315</v>
      </c>
    </row>
    <row r="519" spans="1:19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0">
        <f t="shared" si="24"/>
        <v>42738.615289351852</v>
      </c>
      <c r="P519" s="10">
        <f t="shared" si="25"/>
        <v>42768.615289351852</v>
      </c>
      <c r="Q519">
        <f t="shared" si="26"/>
        <v>2017</v>
      </c>
      <c r="R519" s="13" t="s">
        <v>8309</v>
      </c>
      <c r="S519" t="s">
        <v>8315</v>
      </c>
    </row>
    <row r="520" spans="1:19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0">
        <f t="shared" si="24"/>
        <v>42223.616018518514</v>
      </c>
      <c r="P520" s="10">
        <f t="shared" si="25"/>
        <v>42253.615277777775</v>
      </c>
      <c r="Q520">
        <f t="shared" si="26"/>
        <v>2015</v>
      </c>
      <c r="R520" s="13" t="s">
        <v>8309</v>
      </c>
      <c r="S520" t="s">
        <v>8315</v>
      </c>
    </row>
    <row r="521" spans="1:19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0">
        <f t="shared" si="24"/>
        <v>41218.391446759262</v>
      </c>
      <c r="P521" s="10">
        <f t="shared" si="25"/>
        <v>41248.391446759262</v>
      </c>
      <c r="Q521">
        <f t="shared" si="26"/>
        <v>2012</v>
      </c>
      <c r="R521" s="13" t="s">
        <v>8309</v>
      </c>
      <c r="S521" t="s">
        <v>8315</v>
      </c>
    </row>
    <row r="522" spans="1:19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0">
        <f t="shared" si="24"/>
        <v>42318.702094907407</v>
      </c>
      <c r="P522" s="10">
        <f t="shared" si="25"/>
        <v>42348.702094907407</v>
      </c>
      <c r="Q522">
        <f t="shared" si="26"/>
        <v>2015</v>
      </c>
      <c r="R522" s="13" t="s">
        <v>8316</v>
      </c>
      <c r="S522" t="s">
        <v>8317</v>
      </c>
    </row>
    <row r="523" spans="1:19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0">
        <f t="shared" si="24"/>
        <v>42646.092812499999</v>
      </c>
      <c r="P523" s="10">
        <f t="shared" si="25"/>
        <v>42675.207638888889</v>
      </c>
      <c r="Q523">
        <f t="shared" si="26"/>
        <v>2016</v>
      </c>
      <c r="R523" s="13" t="s">
        <v>8316</v>
      </c>
      <c r="S523" t="s">
        <v>8317</v>
      </c>
    </row>
    <row r="524" spans="1:19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0">
        <f t="shared" si="24"/>
        <v>42430.040798611109</v>
      </c>
      <c r="P524" s="10">
        <f t="shared" si="25"/>
        <v>42449.999131944445</v>
      </c>
      <c r="Q524">
        <f t="shared" si="26"/>
        <v>2016</v>
      </c>
      <c r="R524" s="13" t="s">
        <v>8316</v>
      </c>
      <c r="S524" t="s">
        <v>8317</v>
      </c>
    </row>
    <row r="525" spans="1:19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0">
        <f t="shared" si="24"/>
        <v>42238.13282407407</v>
      </c>
      <c r="P525" s="10">
        <f t="shared" si="25"/>
        <v>42268.13282407407</v>
      </c>
      <c r="Q525">
        <f t="shared" si="26"/>
        <v>2015</v>
      </c>
      <c r="R525" s="13" t="s">
        <v>8316</v>
      </c>
      <c r="S525" t="s">
        <v>8317</v>
      </c>
    </row>
    <row r="526" spans="1:19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0">
        <f t="shared" si="24"/>
        <v>42492.717233796298</v>
      </c>
      <c r="P526" s="10">
        <f t="shared" si="25"/>
        <v>42522.717233796298</v>
      </c>
      <c r="Q526">
        <f t="shared" si="26"/>
        <v>2016</v>
      </c>
      <c r="R526" s="13" t="s">
        <v>8316</v>
      </c>
      <c r="S526" t="s">
        <v>8317</v>
      </c>
    </row>
    <row r="527" spans="1:19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0">
        <f t="shared" si="24"/>
        <v>41850.400937500002</v>
      </c>
      <c r="P527" s="10">
        <f t="shared" si="25"/>
        <v>41895.400937500002</v>
      </c>
      <c r="Q527">
        <f t="shared" si="26"/>
        <v>2014</v>
      </c>
      <c r="R527" s="13" t="s">
        <v>8316</v>
      </c>
      <c r="S527" t="s">
        <v>8317</v>
      </c>
    </row>
    <row r="528" spans="1:19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0">
        <f t="shared" si="24"/>
        <v>42192.591944444444</v>
      </c>
      <c r="P528" s="10">
        <f t="shared" si="25"/>
        <v>42223.708333333328</v>
      </c>
      <c r="Q528">
        <f t="shared" si="26"/>
        <v>2015</v>
      </c>
      <c r="R528" s="13" t="s">
        <v>8316</v>
      </c>
      <c r="S528" t="s">
        <v>8317</v>
      </c>
    </row>
    <row r="529" spans="1:19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0">
        <f t="shared" si="24"/>
        <v>42753.205625000002</v>
      </c>
      <c r="P529" s="10">
        <f t="shared" si="25"/>
        <v>42783.670138888891</v>
      </c>
      <c r="Q529">
        <f t="shared" si="26"/>
        <v>2017</v>
      </c>
      <c r="R529" s="13" t="s">
        <v>8316</v>
      </c>
      <c r="S529" t="s">
        <v>8317</v>
      </c>
    </row>
    <row r="530" spans="1:19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0">
        <f t="shared" si="24"/>
        <v>42155.920219907406</v>
      </c>
      <c r="P530" s="10">
        <f t="shared" si="25"/>
        <v>42176.888888888891</v>
      </c>
      <c r="Q530">
        <f t="shared" si="26"/>
        <v>2015</v>
      </c>
      <c r="R530" s="13" t="s">
        <v>8316</v>
      </c>
      <c r="S530" t="s">
        <v>8317</v>
      </c>
    </row>
    <row r="531" spans="1:19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0">
        <f t="shared" si="24"/>
        <v>42725.031180555554</v>
      </c>
      <c r="P531" s="10">
        <f t="shared" si="25"/>
        <v>42746.208333333328</v>
      </c>
      <c r="Q531">
        <f t="shared" si="26"/>
        <v>2016</v>
      </c>
      <c r="R531" s="13" t="s">
        <v>8316</v>
      </c>
      <c r="S531" t="s">
        <v>8317</v>
      </c>
    </row>
    <row r="532" spans="1:19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0">
        <f t="shared" si="24"/>
        <v>42157.591064814813</v>
      </c>
      <c r="P532" s="10">
        <f t="shared" si="25"/>
        <v>42179.083333333328</v>
      </c>
      <c r="Q532">
        <f t="shared" si="26"/>
        <v>2015</v>
      </c>
      <c r="R532" s="13" t="s">
        <v>8316</v>
      </c>
      <c r="S532" t="s">
        <v>8317</v>
      </c>
    </row>
    <row r="533" spans="1:19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0">
        <f t="shared" si="24"/>
        <v>42676.065150462964</v>
      </c>
      <c r="P533" s="10">
        <f t="shared" si="25"/>
        <v>42721.290972222225</v>
      </c>
      <c r="Q533">
        <f t="shared" si="26"/>
        <v>2016</v>
      </c>
      <c r="R533" s="13" t="s">
        <v>8316</v>
      </c>
      <c r="S533" t="s">
        <v>8317</v>
      </c>
    </row>
    <row r="534" spans="1:19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0">
        <f t="shared" si="24"/>
        <v>42473.007037037038</v>
      </c>
      <c r="P534" s="10">
        <f t="shared" si="25"/>
        <v>42503.007037037038</v>
      </c>
      <c r="Q534">
        <f t="shared" si="26"/>
        <v>2016</v>
      </c>
      <c r="R534" s="13" t="s">
        <v>8316</v>
      </c>
      <c r="S534" t="s">
        <v>8317</v>
      </c>
    </row>
    <row r="535" spans="1:19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0">
        <f t="shared" si="24"/>
        <v>42482.43478009259</v>
      </c>
      <c r="P535" s="10">
        <f t="shared" si="25"/>
        <v>42506.43478009259</v>
      </c>
      <c r="Q535">
        <f t="shared" si="26"/>
        <v>2016</v>
      </c>
      <c r="R535" s="13" t="s">
        <v>8316</v>
      </c>
      <c r="S535" t="s">
        <v>8317</v>
      </c>
    </row>
    <row r="536" spans="1:19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0">
        <f t="shared" si="24"/>
        <v>42270.810995370368</v>
      </c>
      <c r="P536" s="10">
        <f t="shared" si="25"/>
        <v>42309.958333333328</v>
      </c>
      <c r="Q536">
        <f t="shared" si="26"/>
        <v>2015</v>
      </c>
      <c r="R536" s="13" t="s">
        <v>8316</v>
      </c>
      <c r="S536" t="s">
        <v>8317</v>
      </c>
    </row>
    <row r="537" spans="1:19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0">
        <f t="shared" si="24"/>
        <v>42711.545196759253</v>
      </c>
      <c r="P537" s="10">
        <f t="shared" si="25"/>
        <v>42741.545196759253</v>
      </c>
      <c r="Q537">
        <f t="shared" si="26"/>
        <v>2016</v>
      </c>
      <c r="R537" s="13" t="s">
        <v>8316</v>
      </c>
      <c r="S537" t="s">
        <v>8317</v>
      </c>
    </row>
    <row r="538" spans="1:19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0">
        <f t="shared" si="24"/>
        <v>42179.344988425932</v>
      </c>
      <c r="P538" s="10">
        <f t="shared" si="25"/>
        <v>42219.75</v>
      </c>
      <c r="Q538">
        <f t="shared" si="26"/>
        <v>2015</v>
      </c>
      <c r="R538" s="13" t="s">
        <v>8316</v>
      </c>
      <c r="S538" t="s">
        <v>8317</v>
      </c>
    </row>
    <row r="539" spans="1:19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0">
        <f t="shared" si="24"/>
        <v>42282.768414351856</v>
      </c>
      <c r="P539" s="10">
        <f t="shared" si="25"/>
        <v>42312.810081018513</v>
      </c>
      <c r="Q539">
        <f t="shared" si="26"/>
        <v>2015</v>
      </c>
      <c r="R539" s="13" t="s">
        <v>8316</v>
      </c>
      <c r="S539" t="s">
        <v>8317</v>
      </c>
    </row>
    <row r="540" spans="1:19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0">
        <f t="shared" si="24"/>
        <v>42473.794710648144</v>
      </c>
      <c r="P540" s="10">
        <f t="shared" si="25"/>
        <v>42503.794710648144</v>
      </c>
      <c r="Q540">
        <f t="shared" si="26"/>
        <v>2016</v>
      </c>
      <c r="R540" s="13" t="s">
        <v>8316</v>
      </c>
      <c r="S540" t="s">
        <v>8317</v>
      </c>
    </row>
    <row r="541" spans="1:19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0">
        <f t="shared" si="24"/>
        <v>42535.049849537041</v>
      </c>
      <c r="P541" s="10">
        <f t="shared" si="25"/>
        <v>42556.049849537041</v>
      </c>
      <c r="Q541">
        <f t="shared" si="26"/>
        <v>2016</v>
      </c>
      <c r="R541" s="13" t="s">
        <v>8316</v>
      </c>
      <c r="S541" t="s">
        <v>8317</v>
      </c>
    </row>
    <row r="542" spans="1:19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0">
        <f t="shared" si="24"/>
        <v>42009.817199074074</v>
      </c>
      <c r="P542" s="10">
        <f t="shared" si="25"/>
        <v>42039.817199074074</v>
      </c>
      <c r="Q542">
        <f t="shared" si="26"/>
        <v>2015</v>
      </c>
      <c r="R542" s="13" t="s">
        <v>8318</v>
      </c>
      <c r="S542" t="s">
        <v>8319</v>
      </c>
    </row>
    <row r="543" spans="1:19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0">
        <f t="shared" si="24"/>
        <v>42276.046689814815</v>
      </c>
      <c r="P543" s="10">
        <f t="shared" si="25"/>
        <v>42306.046689814815</v>
      </c>
      <c r="Q543">
        <f t="shared" si="26"/>
        <v>2015</v>
      </c>
      <c r="R543" s="13" t="s">
        <v>8318</v>
      </c>
      <c r="S543" t="s">
        <v>8319</v>
      </c>
    </row>
    <row r="544" spans="1:19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0">
        <f t="shared" si="24"/>
        <v>42433.737453703703</v>
      </c>
      <c r="P544" s="10">
        <f t="shared" si="25"/>
        <v>42493.695787037039</v>
      </c>
      <c r="Q544">
        <f t="shared" si="26"/>
        <v>2016</v>
      </c>
      <c r="R544" s="13" t="s">
        <v>8318</v>
      </c>
      <c r="S544" t="s">
        <v>8319</v>
      </c>
    </row>
    <row r="545" spans="1:19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0">
        <f t="shared" si="24"/>
        <v>41914.092152777775</v>
      </c>
      <c r="P545" s="10">
        <f t="shared" si="25"/>
        <v>41944.092152777775</v>
      </c>
      <c r="Q545">
        <f t="shared" si="26"/>
        <v>2014</v>
      </c>
      <c r="R545" s="13" t="s">
        <v>8318</v>
      </c>
      <c r="S545" t="s">
        <v>8319</v>
      </c>
    </row>
    <row r="546" spans="1:19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0">
        <f t="shared" si="24"/>
        <v>42525.656944444447</v>
      </c>
      <c r="P546" s="10">
        <f t="shared" si="25"/>
        <v>42555.656944444447</v>
      </c>
      <c r="Q546">
        <f t="shared" si="26"/>
        <v>2016</v>
      </c>
      <c r="R546" s="13" t="s">
        <v>8318</v>
      </c>
      <c r="S546" t="s">
        <v>8319</v>
      </c>
    </row>
    <row r="547" spans="1:19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>
        <f t="shared" si="24"/>
        <v>42283.592465277776</v>
      </c>
      <c r="P547" s="10">
        <f t="shared" si="25"/>
        <v>42323.634131944447</v>
      </c>
      <c r="Q547">
        <f t="shared" si="26"/>
        <v>2015</v>
      </c>
      <c r="R547" s="13" t="s">
        <v>8318</v>
      </c>
      <c r="S547" t="s">
        <v>8319</v>
      </c>
    </row>
    <row r="548" spans="1:19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0">
        <f t="shared" si="24"/>
        <v>42249.667997685188</v>
      </c>
      <c r="P548" s="10">
        <f t="shared" si="25"/>
        <v>42294.667997685188</v>
      </c>
      <c r="Q548">
        <f t="shared" si="26"/>
        <v>2015</v>
      </c>
      <c r="R548" s="13" t="s">
        <v>8318</v>
      </c>
      <c r="S548" t="s">
        <v>8319</v>
      </c>
    </row>
    <row r="549" spans="1:19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0">
        <f t="shared" si="24"/>
        <v>42380.696342592593</v>
      </c>
      <c r="P549" s="10">
        <f t="shared" si="25"/>
        <v>42410.696342592593</v>
      </c>
      <c r="Q549">
        <f t="shared" si="26"/>
        <v>2016</v>
      </c>
      <c r="R549" s="13" t="s">
        <v>8318</v>
      </c>
      <c r="S549" t="s">
        <v>8319</v>
      </c>
    </row>
    <row r="550" spans="1:19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0">
        <f t="shared" si="24"/>
        <v>42276.903333333335</v>
      </c>
      <c r="P550" s="10">
        <f t="shared" si="25"/>
        <v>42306.903333333335</v>
      </c>
      <c r="Q550">
        <f t="shared" si="26"/>
        <v>2015</v>
      </c>
      <c r="R550" s="13" t="s">
        <v>8318</v>
      </c>
      <c r="S550" t="s">
        <v>8319</v>
      </c>
    </row>
    <row r="551" spans="1:19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0">
        <f t="shared" si="24"/>
        <v>42163.636828703704</v>
      </c>
      <c r="P551" s="10">
        <f t="shared" si="25"/>
        <v>42193.636828703704</v>
      </c>
      <c r="Q551">
        <f t="shared" si="26"/>
        <v>2015</v>
      </c>
      <c r="R551" s="13" t="s">
        <v>8318</v>
      </c>
      <c r="S551" t="s">
        <v>8319</v>
      </c>
    </row>
    <row r="552" spans="1:19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0">
        <f t="shared" si="24"/>
        <v>42753.678761574076</v>
      </c>
      <c r="P552" s="10">
        <f t="shared" si="25"/>
        <v>42766.208333333328</v>
      </c>
      <c r="Q552">
        <f t="shared" si="26"/>
        <v>2017</v>
      </c>
      <c r="R552" s="13" t="s">
        <v>8318</v>
      </c>
      <c r="S552" t="s">
        <v>8319</v>
      </c>
    </row>
    <row r="553" spans="1:19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0">
        <f t="shared" si="24"/>
        <v>42173.275740740741</v>
      </c>
      <c r="P553" s="10">
        <f t="shared" si="25"/>
        <v>42217.745138888888</v>
      </c>
      <c r="Q553">
        <f t="shared" si="26"/>
        <v>2015</v>
      </c>
      <c r="R553" s="13" t="s">
        <v>8318</v>
      </c>
      <c r="S553" t="s">
        <v>8319</v>
      </c>
    </row>
    <row r="554" spans="1:19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0">
        <f t="shared" si="24"/>
        <v>42318.616851851853</v>
      </c>
      <c r="P554" s="10">
        <f t="shared" si="25"/>
        <v>42378.616851851853</v>
      </c>
      <c r="Q554">
        <f t="shared" si="26"/>
        <v>2015</v>
      </c>
      <c r="R554" s="13" t="s">
        <v>8318</v>
      </c>
      <c r="S554" t="s">
        <v>8319</v>
      </c>
    </row>
    <row r="555" spans="1:19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0">
        <f t="shared" si="24"/>
        <v>41927.71980324074</v>
      </c>
      <c r="P555" s="10">
        <f t="shared" si="25"/>
        <v>41957.761469907404</v>
      </c>
      <c r="Q555">
        <f t="shared" si="26"/>
        <v>2014</v>
      </c>
      <c r="R555" s="13" t="s">
        <v>8318</v>
      </c>
      <c r="S555" t="s">
        <v>8319</v>
      </c>
    </row>
    <row r="556" spans="1:19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0">
        <f t="shared" si="24"/>
        <v>41901.684861111113</v>
      </c>
      <c r="P556" s="10">
        <f t="shared" si="25"/>
        <v>41931.684861111113</v>
      </c>
      <c r="Q556">
        <f t="shared" si="26"/>
        <v>2014</v>
      </c>
      <c r="R556" s="13" t="s">
        <v>8318</v>
      </c>
      <c r="S556" t="s">
        <v>8319</v>
      </c>
    </row>
    <row r="557" spans="1:19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0">
        <f t="shared" si="24"/>
        <v>42503.353506944448</v>
      </c>
      <c r="P557" s="10">
        <f t="shared" si="25"/>
        <v>42533.353506944448</v>
      </c>
      <c r="Q557">
        <f t="shared" si="26"/>
        <v>2016</v>
      </c>
      <c r="R557" s="13" t="s">
        <v>8318</v>
      </c>
      <c r="S557" t="s">
        <v>8319</v>
      </c>
    </row>
    <row r="558" spans="1:19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0">
        <f t="shared" si="24"/>
        <v>42345.860150462962</v>
      </c>
      <c r="P558" s="10">
        <f t="shared" si="25"/>
        <v>42375.860150462962</v>
      </c>
      <c r="Q558">
        <f t="shared" si="26"/>
        <v>2015</v>
      </c>
      <c r="R558" s="13" t="s">
        <v>8318</v>
      </c>
      <c r="S558" t="s">
        <v>8319</v>
      </c>
    </row>
    <row r="559" spans="1:19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0">
        <f t="shared" si="24"/>
        <v>42676.942164351851</v>
      </c>
      <c r="P559" s="10">
        <f t="shared" si="25"/>
        <v>42706.983831018515</v>
      </c>
      <c r="Q559">
        <f t="shared" si="26"/>
        <v>2016</v>
      </c>
      <c r="R559" s="13" t="s">
        <v>8318</v>
      </c>
      <c r="S559" t="s">
        <v>8319</v>
      </c>
    </row>
    <row r="560" spans="1:19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0">
        <f t="shared" si="24"/>
        <v>42057.883159722223</v>
      </c>
      <c r="P560" s="10">
        <f t="shared" si="25"/>
        <v>42087.841493055559</v>
      </c>
      <c r="Q560">
        <f t="shared" si="26"/>
        <v>2015</v>
      </c>
      <c r="R560" s="13" t="s">
        <v>8318</v>
      </c>
      <c r="S560" t="s">
        <v>8319</v>
      </c>
    </row>
    <row r="561" spans="1:19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0">
        <f t="shared" si="24"/>
        <v>42321.283101851848</v>
      </c>
      <c r="P561" s="10">
        <f t="shared" si="25"/>
        <v>42351.283101851848</v>
      </c>
      <c r="Q561">
        <f t="shared" si="26"/>
        <v>2015</v>
      </c>
      <c r="R561" s="13" t="s">
        <v>8318</v>
      </c>
      <c r="S561" t="s">
        <v>8319</v>
      </c>
    </row>
    <row r="562" spans="1:19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0">
        <f t="shared" si="24"/>
        <v>41960.771354166667</v>
      </c>
      <c r="P562" s="10">
        <f t="shared" si="25"/>
        <v>41990.771354166667</v>
      </c>
      <c r="Q562">
        <f t="shared" si="26"/>
        <v>2014</v>
      </c>
      <c r="R562" s="13" t="s">
        <v>8318</v>
      </c>
      <c r="S562" t="s">
        <v>8319</v>
      </c>
    </row>
    <row r="563" spans="1:19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0">
        <f t="shared" si="24"/>
        <v>42268.658715277779</v>
      </c>
      <c r="P563" s="10">
        <f t="shared" si="25"/>
        <v>42303.658715277779</v>
      </c>
      <c r="Q563">
        <f t="shared" si="26"/>
        <v>2015</v>
      </c>
      <c r="R563" s="13" t="s">
        <v>8318</v>
      </c>
      <c r="S563" t="s">
        <v>8319</v>
      </c>
    </row>
    <row r="564" spans="1:19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0">
        <f t="shared" si="24"/>
        <v>42692.389062500006</v>
      </c>
      <c r="P564" s="10">
        <f t="shared" si="25"/>
        <v>42722.389062500006</v>
      </c>
      <c r="Q564">
        <f t="shared" si="26"/>
        <v>2016</v>
      </c>
      <c r="R564" s="13" t="s">
        <v>8318</v>
      </c>
      <c r="S564" t="s">
        <v>8319</v>
      </c>
    </row>
    <row r="565" spans="1:19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0">
        <f t="shared" si="24"/>
        <v>42022.069988425923</v>
      </c>
      <c r="P565" s="10">
        <f t="shared" si="25"/>
        <v>42052.069988425923</v>
      </c>
      <c r="Q565">
        <f t="shared" si="26"/>
        <v>2015</v>
      </c>
      <c r="R565" s="13" t="s">
        <v>8318</v>
      </c>
      <c r="S565" t="s">
        <v>8319</v>
      </c>
    </row>
    <row r="566" spans="1:19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0">
        <f t="shared" si="24"/>
        <v>42411.942997685182</v>
      </c>
      <c r="P566" s="10">
        <f t="shared" si="25"/>
        <v>42441.942997685182</v>
      </c>
      <c r="Q566">
        <f t="shared" si="26"/>
        <v>2016</v>
      </c>
      <c r="R566" s="13" t="s">
        <v>8318</v>
      </c>
      <c r="S566" t="s">
        <v>8319</v>
      </c>
    </row>
    <row r="567" spans="1:19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0">
        <f t="shared" si="24"/>
        <v>42165.785289351858</v>
      </c>
      <c r="P567" s="10">
        <f t="shared" si="25"/>
        <v>42195.785289351858</v>
      </c>
      <c r="Q567">
        <f t="shared" si="26"/>
        <v>2015</v>
      </c>
      <c r="R567" s="13" t="s">
        <v>8318</v>
      </c>
      <c r="S567" t="s">
        <v>8319</v>
      </c>
    </row>
    <row r="568" spans="1:19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0">
        <f t="shared" si="24"/>
        <v>42535.68440972222</v>
      </c>
      <c r="P568" s="10">
        <f t="shared" si="25"/>
        <v>42565.68440972222</v>
      </c>
      <c r="Q568">
        <f t="shared" si="26"/>
        <v>2016</v>
      </c>
      <c r="R568" s="13" t="s">
        <v>8318</v>
      </c>
      <c r="S568" t="s">
        <v>8319</v>
      </c>
    </row>
    <row r="569" spans="1:19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0">
        <f t="shared" si="24"/>
        <v>41975.842523148152</v>
      </c>
      <c r="P569" s="10">
        <f t="shared" si="25"/>
        <v>42005.842523148152</v>
      </c>
      <c r="Q569">
        <f t="shared" si="26"/>
        <v>2014</v>
      </c>
      <c r="R569" s="13" t="s">
        <v>8318</v>
      </c>
      <c r="S569" t="s">
        <v>8319</v>
      </c>
    </row>
    <row r="570" spans="1:19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0">
        <f t="shared" si="24"/>
        <v>42348.9215625</v>
      </c>
      <c r="P570" s="10">
        <f t="shared" si="25"/>
        <v>42385.458333333328</v>
      </c>
      <c r="Q570">
        <f t="shared" si="26"/>
        <v>2015</v>
      </c>
      <c r="R570" s="13" t="s">
        <v>8318</v>
      </c>
      <c r="S570" t="s">
        <v>8319</v>
      </c>
    </row>
    <row r="571" spans="1:19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0">
        <f t="shared" si="24"/>
        <v>42340.847361111111</v>
      </c>
      <c r="P571" s="10">
        <f t="shared" si="25"/>
        <v>42370.847361111111</v>
      </c>
      <c r="Q571">
        <f t="shared" si="26"/>
        <v>2015</v>
      </c>
      <c r="R571" s="13" t="s">
        <v>8318</v>
      </c>
      <c r="S571" t="s">
        <v>8319</v>
      </c>
    </row>
    <row r="572" spans="1:19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0">
        <f t="shared" si="24"/>
        <v>42388.798252314817</v>
      </c>
      <c r="P572" s="10">
        <f t="shared" si="25"/>
        <v>42418.798252314817</v>
      </c>
      <c r="Q572">
        <f t="shared" si="26"/>
        <v>2016</v>
      </c>
      <c r="R572" s="13" t="s">
        <v>8318</v>
      </c>
      <c r="S572" t="s">
        <v>8319</v>
      </c>
    </row>
    <row r="573" spans="1:19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0">
        <f t="shared" si="24"/>
        <v>42192.816238425927</v>
      </c>
      <c r="P573" s="10">
        <f t="shared" si="25"/>
        <v>42212.165972222225</v>
      </c>
      <c r="Q573">
        <f t="shared" si="26"/>
        <v>2015</v>
      </c>
      <c r="R573" s="13" t="s">
        <v>8318</v>
      </c>
      <c r="S573" t="s">
        <v>8319</v>
      </c>
    </row>
    <row r="574" spans="1:19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0">
        <f t="shared" si="24"/>
        <v>42282.71629629629</v>
      </c>
      <c r="P574" s="10">
        <f t="shared" si="25"/>
        <v>42312.757962962962</v>
      </c>
      <c r="Q574">
        <f t="shared" si="26"/>
        <v>2015</v>
      </c>
      <c r="R574" s="13" t="s">
        <v>8318</v>
      </c>
      <c r="S574" t="s">
        <v>8319</v>
      </c>
    </row>
    <row r="575" spans="1:19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0">
        <f t="shared" si="24"/>
        <v>41963.050127314811</v>
      </c>
      <c r="P575" s="10">
        <f t="shared" si="25"/>
        <v>42022.05</v>
      </c>
      <c r="Q575">
        <f t="shared" si="26"/>
        <v>2014</v>
      </c>
      <c r="R575" s="13" t="s">
        <v>8318</v>
      </c>
      <c r="S575" t="s">
        <v>8319</v>
      </c>
    </row>
    <row r="576" spans="1:19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0">
        <f t="shared" si="24"/>
        <v>42632.443368055552</v>
      </c>
      <c r="P576" s="10">
        <f t="shared" si="25"/>
        <v>42662.443368055552</v>
      </c>
      <c r="Q576">
        <f t="shared" si="26"/>
        <v>2016</v>
      </c>
      <c r="R576" s="13" t="s">
        <v>8318</v>
      </c>
      <c r="S576" t="s">
        <v>8319</v>
      </c>
    </row>
    <row r="577" spans="1:19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0">
        <f t="shared" si="24"/>
        <v>42138.692627314813</v>
      </c>
      <c r="P577" s="10">
        <f t="shared" si="25"/>
        <v>42168.692627314813</v>
      </c>
      <c r="Q577">
        <f t="shared" si="26"/>
        <v>2015</v>
      </c>
      <c r="R577" s="13" t="s">
        <v>8318</v>
      </c>
      <c r="S577" t="s">
        <v>8319</v>
      </c>
    </row>
    <row r="578" spans="1:19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0">
        <f t="shared" si="24"/>
        <v>42031.471666666665</v>
      </c>
      <c r="P578" s="10">
        <f t="shared" si="25"/>
        <v>42091.43</v>
      </c>
      <c r="Q578">
        <f t="shared" si="26"/>
        <v>2015</v>
      </c>
      <c r="R578" s="13" t="s">
        <v>8318</v>
      </c>
      <c r="S578" t="s">
        <v>8319</v>
      </c>
    </row>
    <row r="579" spans="1:19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0">
        <f t="shared" ref="O579:O642" si="27">(((J579/60)/60)/24)+DATE(1970,1,1)</f>
        <v>42450.589143518519</v>
      </c>
      <c r="P579" s="10">
        <f t="shared" ref="P579:P642" si="28">(((I579/60)/60)/24)+DATE(1970,1,1)</f>
        <v>42510.589143518519</v>
      </c>
      <c r="Q579">
        <f t="shared" ref="Q579:Q642" si="29">YEAR(O579)</f>
        <v>2016</v>
      </c>
      <c r="R579" s="13" t="s">
        <v>8318</v>
      </c>
      <c r="S579" t="s">
        <v>8319</v>
      </c>
    </row>
    <row r="580" spans="1:19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0">
        <f t="shared" si="27"/>
        <v>42230.578622685185</v>
      </c>
      <c r="P580" s="10">
        <f t="shared" si="28"/>
        <v>42254.578622685185</v>
      </c>
      <c r="Q580">
        <f t="shared" si="29"/>
        <v>2015</v>
      </c>
      <c r="R580" s="13" t="s">
        <v>8318</v>
      </c>
      <c r="S580" t="s">
        <v>8319</v>
      </c>
    </row>
    <row r="581" spans="1:19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0">
        <f t="shared" si="27"/>
        <v>41968.852118055554</v>
      </c>
      <c r="P581" s="10">
        <f t="shared" si="28"/>
        <v>41998.852118055554</v>
      </c>
      <c r="Q581">
        <f t="shared" si="29"/>
        <v>2014</v>
      </c>
      <c r="R581" s="13" t="s">
        <v>8318</v>
      </c>
      <c r="S581" t="s">
        <v>8319</v>
      </c>
    </row>
    <row r="582" spans="1:19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0">
        <f t="shared" si="27"/>
        <v>42605.908182870371</v>
      </c>
      <c r="P582" s="10">
        <f t="shared" si="28"/>
        <v>42635.908182870371</v>
      </c>
      <c r="Q582">
        <f t="shared" si="29"/>
        <v>2016</v>
      </c>
      <c r="R582" s="13" t="s">
        <v>8318</v>
      </c>
      <c r="S582" t="s">
        <v>8319</v>
      </c>
    </row>
    <row r="583" spans="1:19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0">
        <f t="shared" si="27"/>
        <v>42188.012777777782</v>
      </c>
      <c r="P583" s="10">
        <f t="shared" si="28"/>
        <v>42218.012777777782</v>
      </c>
      <c r="Q583">
        <f t="shared" si="29"/>
        <v>2015</v>
      </c>
      <c r="R583" s="13" t="s">
        <v>8318</v>
      </c>
      <c r="S583" t="s">
        <v>8319</v>
      </c>
    </row>
    <row r="584" spans="1:19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0">
        <f t="shared" si="27"/>
        <v>42055.739803240736</v>
      </c>
      <c r="P584" s="10">
        <f t="shared" si="28"/>
        <v>42078.75</v>
      </c>
      <c r="Q584">
        <f t="shared" si="29"/>
        <v>2015</v>
      </c>
      <c r="R584" s="13" t="s">
        <v>8318</v>
      </c>
      <c r="S584" t="s">
        <v>8319</v>
      </c>
    </row>
    <row r="585" spans="1:19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0">
        <f t="shared" si="27"/>
        <v>42052.93850694444</v>
      </c>
      <c r="P585" s="10">
        <f t="shared" si="28"/>
        <v>42082.896840277783</v>
      </c>
      <c r="Q585">
        <f t="shared" si="29"/>
        <v>2015</v>
      </c>
      <c r="R585" s="13" t="s">
        <v>8318</v>
      </c>
      <c r="S585" t="s">
        <v>8319</v>
      </c>
    </row>
    <row r="586" spans="1:19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0">
        <f t="shared" si="27"/>
        <v>42049.716620370367</v>
      </c>
      <c r="P586" s="10">
        <f t="shared" si="28"/>
        <v>42079.674953703703</v>
      </c>
      <c r="Q586">
        <f t="shared" si="29"/>
        <v>2015</v>
      </c>
      <c r="R586" s="13" t="s">
        <v>8318</v>
      </c>
      <c r="S586" t="s">
        <v>8319</v>
      </c>
    </row>
    <row r="587" spans="1:19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0">
        <f t="shared" si="27"/>
        <v>42283.3909375</v>
      </c>
      <c r="P587" s="10">
        <f t="shared" si="28"/>
        <v>42339</v>
      </c>
      <c r="Q587">
        <f t="shared" si="29"/>
        <v>2015</v>
      </c>
      <c r="R587" s="13" t="s">
        <v>8318</v>
      </c>
      <c r="S587" t="s">
        <v>8319</v>
      </c>
    </row>
    <row r="588" spans="1:19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0">
        <f t="shared" si="27"/>
        <v>42020.854247685187</v>
      </c>
      <c r="P588" s="10">
        <f t="shared" si="28"/>
        <v>42050.854247685187</v>
      </c>
      <c r="Q588">
        <f t="shared" si="29"/>
        <v>2015</v>
      </c>
      <c r="R588" s="13" t="s">
        <v>8318</v>
      </c>
      <c r="S588" t="s">
        <v>8319</v>
      </c>
    </row>
    <row r="589" spans="1:19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0">
        <f t="shared" si="27"/>
        <v>42080.757326388892</v>
      </c>
      <c r="P589" s="10">
        <f t="shared" si="28"/>
        <v>42110.757326388892</v>
      </c>
      <c r="Q589">
        <f t="shared" si="29"/>
        <v>2015</v>
      </c>
      <c r="R589" s="13" t="s">
        <v>8318</v>
      </c>
      <c r="S589" t="s">
        <v>8319</v>
      </c>
    </row>
    <row r="590" spans="1:19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0">
        <f t="shared" si="27"/>
        <v>42631.769513888896</v>
      </c>
      <c r="P590" s="10">
        <f t="shared" si="28"/>
        <v>42691.811180555553</v>
      </c>
      <c r="Q590">
        <f t="shared" si="29"/>
        <v>2016</v>
      </c>
      <c r="R590" s="13" t="s">
        <v>8318</v>
      </c>
      <c r="S590" t="s">
        <v>8319</v>
      </c>
    </row>
    <row r="591" spans="1:19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0">
        <f t="shared" si="27"/>
        <v>42178.614571759259</v>
      </c>
      <c r="P591" s="10">
        <f t="shared" si="28"/>
        <v>42193.614571759259</v>
      </c>
      <c r="Q591">
        <f t="shared" si="29"/>
        <v>2015</v>
      </c>
      <c r="R591" s="13" t="s">
        <v>8318</v>
      </c>
      <c r="S591" t="s">
        <v>8319</v>
      </c>
    </row>
    <row r="592" spans="1:19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0">
        <f t="shared" si="27"/>
        <v>42377.554756944446</v>
      </c>
      <c r="P592" s="10">
        <f t="shared" si="28"/>
        <v>42408.542361111111</v>
      </c>
      <c r="Q592">
        <f t="shared" si="29"/>
        <v>2016</v>
      </c>
      <c r="R592" s="13" t="s">
        <v>8318</v>
      </c>
      <c r="S592" t="s">
        <v>8319</v>
      </c>
    </row>
    <row r="593" spans="1:19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0">
        <f t="shared" si="27"/>
        <v>42177.543171296296</v>
      </c>
      <c r="P593" s="10">
        <f t="shared" si="28"/>
        <v>42207.543171296296</v>
      </c>
      <c r="Q593">
        <f t="shared" si="29"/>
        <v>2015</v>
      </c>
      <c r="R593" s="13" t="s">
        <v>8318</v>
      </c>
      <c r="S593" t="s">
        <v>8319</v>
      </c>
    </row>
    <row r="594" spans="1:19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0">
        <f t="shared" si="27"/>
        <v>41946.232175925928</v>
      </c>
      <c r="P594" s="10">
        <f t="shared" si="28"/>
        <v>41976.232175925921</v>
      </c>
      <c r="Q594">
        <f t="shared" si="29"/>
        <v>2014</v>
      </c>
      <c r="R594" s="13" t="s">
        <v>8318</v>
      </c>
      <c r="S594" t="s">
        <v>8319</v>
      </c>
    </row>
    <row r="595" spans="1:19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0">
        <f t="shared" si="27"/>
        <v>42070.677604166667</v>
      </c>
      <c r="P595" s="10">
        <f t="shared" si="28"/>
        <v>42100.635937500003</v>
      </c>
      <c r="Q595">
        <f t="shared" si="29"/>
        <v>2015</v>
      </c>
      <c r="R595" s="13" t="s">
        <v>8318</v>
      </c>
      <c r="S595" t="s">
        <v>8319</v>
      </c>
    </row>
    <row r="596" spans="1:19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0">
        <f t="shared" si="27"/>
        <v>42446.780162037037</v>
      </c>
      <c r="P596" s="10">
        <f t="shared" si="28"/>
        <v>42476.780162037037</v>
      </c>
      <c r="Q596">
        <f t="shared" si="29"/>
        <v>2016</v>
      </c>
      <c r="R596" s="13" t="s">
        <v>8318</v>
      </c>
      <c r="S596" t="s">
        <v>8319</v>
      </c>
    </row>
    <row r="597" spans="1:19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0">
        <f t="shared" si="27"/>
        <v>42083.069884259254</v>
      </c>
      <c r="P597" s="10">
        <f t="shared" si="28"/>
        <v>42128.069884259254</v>
      </c>
      <c r="Q597">
        <f t="shared" si="29"/>
        <v>2015</v>
      </c>
      <c r="R597" s="13" t="s">
        <v>8318</v>
      </c>
      <c r="S597" t="s">
        <v>8319</v>
      </c>
    </row>
    <row r="598" spans="1:19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0">
        <f t="shared" si="27"/>
        <v>42646.896898148145</v>
      </c>
      <c r="P598" s="10">
        <f t="shared" si="28"/>
        <v>42676.896898148145</v>
      </c>
      <c r="Q598">
        <f t="shared" si="29"/>
        <v>2016</v>
      </c>
      <c r="R598" s="13" t="s">
        <v>8318</v>
      </c>
      <c r="S598" t="s">
        <v>8319</v>
      </c>
    </row>
    <row r="599" spans="1:19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0">
        <f t="shared" si="27"/>
        <v>42545.705266203702</v>
      </c>
      <c r="P599" s="10">
        <f t="shared" si="28"/>
        <v>42582.666666666672</v>
      </c>
      <c r="Q599">
        <f t="shared" si="29"/>
        <v>2016</v>
      </c>
      <c r="R599" s="13" t="s">
        <v>8318</v>
      </c>
      <c r="S599" t="s">
        <v>8319</v>
      </c>
    </row>
    <row r="600" spans="1:19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0">
        <f t="shared" si="27"/>
        <v>41948.00209490741</v>
      </c>
      <c r="P600" s="10">
        <f t="shared" si="28"/>
        <v>41978.00209490741</v>
      </c>
      <c r="Q600">
        <f t="shared" si="29"/>
        <v>2014</v>
      </c>
      <c r="R600" s="13" t="s">
        <v>8318</v>
      </c>
      <c r="S600" t="s">
        <v>8319</v>
      </c>
    </row>
    <row r="601" spans="1:19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0">
        <f t="shared" si="27"/>
        <v>42047.812523148154</v>
      </c>
      <c r="P601" s="10">
        <f t="shared" si="28"/>
        <v>42071.636111111111</v>
      </c>
      <c r="Q601">
        <f t="shared" si="29"/>
        <v>2015</v>
      </c>
      <c r="R601" s="13" t="s">
        <v>8318</v>
      </c>
      <c r="S601" t="s">
        <v>8319</v>
      </c>
    </row>
    <row r="602" spans="1:19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0">
        <f t="shared" si="27"/>
        <v>42073.798171296294</v>
      </c>
      <c r="P602" s="10">
        <f t="shared" si="28"/>
        <v>42133.798171296294</v>
      </c>
      <c r="Q602">
        <f t="shared" si="29"/>
        <v>2015</v>
      </c>
      <c r="R602" s="13" t="s">
        <v>8318</v>
      </c>
      <c r="S602" t="s">
        <v>8319</v>
      </c>
    </row>
    <row r="603" spans="1:19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0">
        <f t="shared" si="27"/>
        <v>41969.858090277776</v>
      </c>
      <c r="P603" s="10">
        <f t="shared" si="28"/>
        <v>41999.858090277776</v>
      </c>
      <c r="Q603">
        <f t="shared" si="29"/>
        <v>2014</v>
      </c>
      <c r="R603" s="13" t="s">
        <v>8318</v>
      </c>
      <c r="S603" t="s">
        <v>8319</v>
      </c>
    </row>
    <row r="604" spans="1:19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0">
        <f t="shared" si="27"/>
        <v>42143.79415509259</v>
      </c>
      <c r="P604" s="10">
        <f t="shared" si="28"/>
        <v>42173.79415509259</v>
      </c>
      <c r="Q604">
        <f t="shared" si="29"/>
        <v>2015</v>
      </c>
      <c r="R604" s="13" t="s">
        <v>8318</v>
      </c>
      <c r="S604" t="s">
        <v>8319</v>
      </c>
    </row>
    <row r="605" spans="1:19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0">
        <f t="shared" si="27"/>
        <v>41835.639155092591</v>
      </c>
      <c r="P605" s="10">
        <f t="shared" si="28"/>
        <v>41865.639155092591</v>
      </c>
      <c r="Q605">
        <f t="shared" si="29"/>
        <v>2014</v>
      </c>
      <c r="R605" s="13" t="s">
        <v>8318</v>
      </c>
      <c r="S605" t="s">
        <v>8319</v>
      </c>
    </row>
    <row r="606" spans="1:19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0">
        <f t="shared" si="27"/>
        <v>41849.035370370373</v>
      </c>
      <c r="P606" s="10">
        <f t="shared" si="28"/>
        <v>41879.035370370373</v>
      </c>
      <c r="Q606">
        <f t="shared" si="29"/>
        <v>2014</v>
      </c>
      <c r="R606" s="13" t="s">
        <v>8318</v>
      </c>
      <c r="S606" t="s">
        <v>8319</v>
      </c>
    </row>
    <row r="607" spans="1:19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0">
        <f t="shared" si="27"/>
        <v>42194.357731481476</v>
      </c>
      <c r="P607" s="10">
        <f t="shared" si="28"/>
        <v>42239.357731481476</v>
      </c>
      <c r="Q607">
        <f t="shared" si="29"/>
        <v>2015</v>
      </c>
      <c r="R607" s="13" t="s">
        <v>8318</v>
      </c>
      <c r="S607" t="s">
        <v>8319</v>
      </c>
    </row>
    <row r="608" spans="1:19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0">
        <f t="shared" si="27"/>
        <v>42102.650567129633</v>
      </c>
      <c r="P608" s="10">
        <f t="shared" si="28"/>
        <v>42148.625</v>
      </c>
      <c r="Q608">
        <f t="shared" si="29"/>
        <v>2015</v>
      </c>
      <c r="R608" s="13" t="s">
        <v>8318</v>
      </c>
      <c r="S608" t="s">
        <v>8319</v>
      </c>
    </row>
    <row r="609" spans="1:19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0">
        <f t="shared" si="27"/>
        <v>42300.825648148151</v>
      </c>
      <c r="P609" s="10">
        <f t="shared" si="28"/>
        <v>42330.867314814815</v>
      </c>
      <c r="Q609">
        <f t="shared" si="29"/>
        <v>2015</v>
      </c>
      <c r="R609" s="13" t="s">
        <v>8318</v>
      </c>
      <c r="S609" t="s">
        <v>8319</v>
      </c>
    </row>
    <row r="610" spans="1:19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0">
        <f t="shared" si="27"/>
        <v>42140.921064814815</v>
      </c>
      <c r="P610" s="10">
        <f t="shared" si="28"/>
        <v>42170.921064814815</v>
      </c>
      <c r="Q610">
        <f t="shared" si="29"/>
        <v>2015</v>
      </c>
      <c r="R610" s="13" t="s">
        <v>8318</v>
      </c>
      <c r="S610" t="s">
        <v>8319</v>
      </c>
    </row>
    <row r="611" spans="1:19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0">
        <f t="shared" si="27"/>
        <v>42307.034074074079</v>
      </c>
      <c r="P611" s="10">
        <f t="shared" si="28"/>
        <v>42337.075740740736</v>
      </c>
      <c r="Q611">
        <f t="shared" si="29"/>
        <v>2015</v>
      </c>
      <c r="R611" s="13" t="s">
        <v>8318</v>
      </c>
      <c r="S611" t="s">
        <v>8319</v>
      </c>
    </row>
    <row r="612" spans="1:19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0">
        <f t="shared" si="27"/>
        <v>42086.83085648148</v>
      </c>
      <c r="P612" s="10">
        <f t="shared" si="28"/>
        <v>42116.83085648148</v>
      </c>
      <c r="Q612">
        <f t="shared" si="29"/>
        <v>2015</v>
      </c>
      <c r="R612" s="13" t="s">
        <v>8318</v>
      </c>
      <c r="S612" t="s">
        <v>8319</v>
      </c>
    </row>
    <row r="613" spans="1:19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0">
        <f t="shared" si="27"/>
        <v>42328.560613425929</v>
      </c>
      <c r="P613" s="10">
        <f t="shared" si="28"/>
        <v>42388.560613425929</v>
      </c>
      <c r="Q613">
        <f t="shared" si="29"/>
        <v>2015</v>
      </c>
      <c r="R613" s="13" t="s">
        <v>8318</v>
      </c>
      <c r="S613" t="s">
        <v>8319</v>
      </c>
    </row>
    <row r="614" spans="1:19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0">
        <f t="shared" si="27"/>
        <v>42585.031782407401</v>
      </c>
      <c r="P614" s="10">
        <f t="shared" si="28"/>
        <v>42615.031782407401</v>
      </c>
      <c r="Q614">
        <f t="shared" si="29"/>
        <v>2016</v>
      </c>
      <c r="R614" s="13" t="s">
        <v>8318</v>
      </c>
      <c r="S614" t="s">
        <v>8319</v>
      </c>
    </row>
    <row r="615" spans="1:19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>
        <f t="shared" si="27"/>
        <v>42247.496759259258</v>
      </c>
      <c r="P615" s="10">
        <f t="shared" si="28"/>
        <v>42278.207638888889</v>
      </c>
      <c r="Q615">
        <f t="shared" si="29"/>
        <v>2015</v>
      </c>
      <c r="R615" s="13" t="s">
        <v>8318</v>
      </c>
      <c r="S615" t="s">
        <v>8319</v>
      </c>
    </row>
    <row r="616" spans="1:19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0">
        <f t="shared" si="27"/>
        <v>42515.061805555553</v>
      </c>
      <c r="P616" s="10">
        <f t="shared" si="28"/>
        <v>42545.061805555553</v>
      </c>
      <c r="Q616">
        <f t="shared" si="29"/>
        <v>2016</v>
      </c>
      <c r="R616" s="13" t="s">
        <v>8318</v>
      </c>
      <c r="S616" t="s">
        <v>8319</v>
      </c>
    </row>
    <row r="617" spans="1:19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0">
        <f t="shared" si="27"/>
        <v>42242.122210648144</v>
      </c>
      <c r="P617" s="10">
        <f t="shared" si="28"/>
        <v>42272.122210648144</v>
      </c>
      <c r="Q617">
        <f t="shared" si="29"/>
        <v>2015</v>
      </c>
      <c r="R617" s="13" t="s">
        <v>8318</v>
      </c>
      <c r="S617" t="s">
        <v>8319</v>
      </c>
    </row>
    <row r="618" spans="1:19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0">
        <f t="shared" si="27"/>
        <v>42761.376238425932</v>
      </c>
      <c r="P618" s="10">
        <f t="shared" si="28"/>
        <v>42791.376238425932</v>
      </c>
      <c r="Q618">
        <f t="shared" si="29"/>
        <v>2017</v>
      </c>
      <c r="R618" s="13" t="s">
        <v>8318</v>
      </c>
      <c r="S618" t="s">
        <v>8319</v>
      </c>
    </row>
    <row r="619" spans="1:19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0">
        <f t="shared" si="27"/>
        <v>42087.343090277776</v>
      </c>
      <c r="P619" s="10">
        <f t="shared" si="28"/>
        <v>42132.343090277776</v>
      </c>
      <c r="Q619">
        <f t="shared" si="29"/>
        <v>2015</v>
      </c>
      <c r="R619" s="13" t="s">
        <v>8318</v>
      </c>
      <c r="S619" t="s">
        <v>8319</v>
      </c>
    </row>
    <row r="620" spans="1:19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0">
        <f t="shared" si="27"/>
        <v>42317.810219907406</v>
      </c>
      <c r="P620" s="10">
        <f t="shared" si="28"/>
        <v>42347.810219907406</v>
      </c>
      <c r="Q620">
        <f t="shared" si="29"/>
        <v>2015</v>
      </c>
      <c r="R620" s="13" t="s">
        <v>8318</v>
      </c>
      <c r="S620" t="s">
        <v>8319</v>
      </c>
    </row>
    <row r="621" spans="1:19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0">
        <f t="shared" si="27"/>
        <v>41908.650347222225</v>
      </c>
      <c r="P621" s="10">
        <f t="shared" si="28"/>
        <v>41968.692013888889</v>
      </c>
      <c r="Q621">
        <f t="shared" si="29"/>
        <v>2014</v>
      </c>
      <c r="R621" s="13" t="s">
        <v>8318</v>
      </c>
      <c r="S621" t="s">
        <v>8319</v>
      </c>
    </row>
    <row r="622" spans="1:19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0">
        <f t="shared" si="27"/>
        <v>41831.716874999998</v>
      </c>
      <c r="P622" s="10">
        <f t="shared" si="28"/>
        <v>41876.716874999998</v>
      </c>
      <c r="Q622">
        <f t="shared" si="29"/>
        <v>2014</v>
      </c>
      <c r="R622" s="13" t="s">
        <v>8318</v>
      </c>
      <c r="S622" t="s">
        <v>8319</v>
      </c>
    </row>
    <row r="623" spans="1:19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0">
        <f t="shared" si="27"/>
        <v>42528.987696759257</v>
      </c>
      <c r="P623" s="10">
        <f t="shared" si="28"/>
        <v>42558.987696759257</v>
      </c>
      <c r="Q623">
        <f t="shared" si="29"/>
        <v>2016</v>
      </c>
      <c r="R623" s="13" t="s">
        <v>8318</v>
      </c>
      <c r="S623" t="s">
        <v>8319</v>
      </c>
    </row>
    <row r="624" spans="1:19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0">
        <f t="shared" si="27"/>
        <v>42532.774745370371</v>
      </c>
      <c r="P624" s="10">
        <f t="shared" si="28"/>
        <v>42552.774745370371</v>
      </c>
      <c r="Q624">
        <f t="shared" si="29"/>
        <v>2016</v>
      </c>
      <c r="R624" s="13" t="s">
        <v>8318</v>
      </c>
      <c r="S624" t="s">
        <v>8319</v>
      </c>
    </row>
    <row r="625" spans="1:19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0">
        <f t="shared" si="27"/>
        <v>42122.009224537032</v>
      </c>
      <c r="P625" s="10">
        <f t="shared" si="28"/>
        <v>42152.009224537032</v>
      </c>
      <c r="Q625">
        <f t="shared" si="29"/>
        <v>2015</v>
      </c>
      <c r="R625" s="13" t="s">
        <v>8318</v>
      </c>
      <c r="S625" t="s">
        <v>8319</v>
      </c>
    </row>
    <row r="626" spans="1:19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0">
        <f t="shared" si="27"/>
        <v>42108.988900462966</v>
      </c>
      <c r="P626" s="10">
        <f t="shared" si="28"/>
        <v>42138.988900462966</v>
      </c>
      <c r="Q626">
        <f t="shared" si="29"/>
        <v>2015</v>
      </c>
      <c r="R626" s="13" t="s">
        <v>8318</v>
      </c>
      <c r="S626" t="s">
        <v>8319</v>
      </c>
    </row>
    <row r="627" spans="1:19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0">
        <f t="shared" si="27"/>
        <v>42790.895567129628</v>
      </c>
      <c r="P627" s="10">
        <f t="shared" si="28"/>
        <v>42820.853900462964</v>
      </c>
      <c r="Q627">
        <f t="shared" si="29"/>
        <v>2017</v>
      </c>
      <c r="R627" s="13" t="s">
        <v>8318</v>
      </c>
      <c r="S627" t="s">
        <v>8319</v>
      </c>
    </row>
    <row r="628" spans="1:19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0">
        <f t="shared" si="27"/>
        <v>42198.559479166666</v>
      </c>
      <c r="P628" s="10">
        <f t="shared" si="28"/>
        <v>42231.556944444441</v>
      </c>
      <c r="Q628">
        <f t="shared" si="29"/>
        <v>2015</v>
      </c>
      <c r="R628" s="13" t="s">
        <v>8318</v>
      </c>
      <c r="S628" t="s">
        <v>8319</v>
      </c>
    </row>
    <row r="629" spans="1:19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0">
        <f t="shared" si="27"/>
        <v>42384.306840277779</v>
      </c>
      <c r="P629" s="10">
        <f t="shared" si="28"/>
        <v>42443.958333333328</v>
      </c>
      <c r="Q629">
        <f t="shared" si="29"/>
        <v>2016</v>
      </c>
      <c r="R629" s="13" t="s">
        <v>8318</v>
      </c>
      <c r="S629" t="s">
        <v>8319</v>
      </c>
    </row>
    <row r="630" spans="1:19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0">
        <f t="shared" si="27"/>
        <v>41803.692789351851</v>
      </c>
      <c r="P630" s="10">
        <f t="shared" si="28"/>
        <v>41833.692789351851</v>
      </c>
      <c r="Q630">
        <f t="shared" si="29"/>
        <v>2014</v>
      </c>
      <c r="R630" s="13" t="s">
        <v>8318</v>
      </c>
      <c r="S630" t="s">
        <v>8319</v>
      </c>
    </row>
    <row r="631" spans="1:19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0">
        <f t="shared" si="27"/>
        <v>42474.637824074074</v>
      </c>
      <c r="P631" s="10">
        <f t="shared" si="28"/>
        <v>42504.637824074074</v>
      </c>
      <c r="Q631">
        <f t="shared" si="29"/>
        <v>2016</v>
      </c>
      <c r="R631" s="13" t="s">
        <v>8318</v>
      </c>
      <c r="S631" t="s">
        <v>8319</v>
      </c>
    </row>
    <row r="632" spans="1:19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0">
        <f t="shared" si="27"/>
        <v>42223.619456018518</v>
      </c>
      <c r="P632" s="10">
        <f t="shared" si="28"/>
        <v>42253.215277777781</v>
      </c>
      <c r="Q632">
        <f t="shared" si="29"/>
        <v>2015</v>
      </c>
      <c r="R632" s="13" t="s">
        <v>8318</v>
      </c>
      <c r="S632" t="s">
        <v>8319</v>
      </c>
    </row>
    <row r="633" spans="1:19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0">
        <f t="shared" si="27"/>
        <v>42489.772326388891</v>
      </c>
      <c r="P633" s="10">
        <f t="shared" si="28"/>
        <v>42518.772326388891</v>
      </c>
      <c r="Q633">
        <f t="shared" si="29"/>
        <v>2016</v>
      </c>
      <c r="R633" s="13" t="s">
        <v>8318</v>
      </c>
      <c r="S633" t="s">
        <v>8319</v>
      </c>
    </row>
    <row r="634" spans="1:19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0">
        <f t="shared" si="27"/>
        <v>42303.659317129626</v>
      </c>
      <c r="P634" s="10">
        <f t="shared" si="28"/>
        <v>42333.700983796298</v>
      </c>
      <c r="Q634">
        <f t="shared" si="29"/>
        <v>2015</v>
      </c>
      <c r="R634" s="13" t="s">
        <v>8318</v>
      </c>
      <c r="S634" t="s">
        <v>8319</v>
      </c>
    </row>
    <row r="635" spans="1:19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0">
        <f t="shared" si="27"/>
        <v>42507.29932870371</v>
      </c>
      <c r="P635" s="10">
        <f t="shared" si="28"/>
        <v>42538.958333333328</v>
      </c>
      <c r="Q635">
        <f t="shared" si="29"/>
        <v>2016</v>
      </c>
      <c r="R635" s="13" t="s">
        <v>8318</v>
      </c>
      <c r="S635" t="s">
        <v>8319</v>
      </c>
    </row>
    <row r="636" spans="1:19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0">
        <f t="shared" si="27"/>
        <v>42031.928576388891</v>
      </c>
      <c r="P636" s="10">
        <f t="shared" si="28"/>
        <v>42061.928576388891</v>
      </c>
      <c r="Q636">
        <f t="shared" si="29"/>
        <v>2015</v>
      </c>
      <c r="R636" s="13" t="s">
        <v>8318</v>
      </c>
      <c r="S636" t="s">
        <v>8319</v>
      </c>
    </row>
    <row r="637" spans="1:19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0">
        <f t="shared" si="27"/>
        <v>42076.092152777783</v>
      </c>
      <c r="P637" s="10">
        <f t="shared" si="28"/>
        <v>42106.092152777783</v>
      </c>
      <c r="Q637">
        <f t="shared" si="29"/>
        <v>2015</v>
      </c>
      <c r="R637" s="13" t="s">
        <v>8318</v>
      </c>
      <c r="S637" t="s">
        <v>8319</v>
      </c>
    </row>
    <row r="638" spans="1:19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0">
        <f t="shared" si="27"/>
        <v>42131.455439814818</v>
      </c>
      <c r="P638" s="10">
        <f t="shared" si="28"/>
        <v>42161.44930555555</v>
      </c>
      <c r="Q638">
        <f t="shared" si="29"/>
        <v>2015</v>
      </c>
      <c r="R638" s="13" t="s">
        <v>8318</v>
      </c>
      <c r="S638" t="s">
        <v>8319</v>
      </c>
    </row>
    <row r="639" spans="1:19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0">
        <f t="shared" si="27"/>
        <v>42762.962013888886</v>
      </c>
      <c r="P639" s="10">
        <f t="shared" si="28"/>
        <v>42791.961111111115</v>
      </c>
      <c r="Q639">
        <f t="shared" si="29"/>
        <v>2017</v>
      </c>
      <c r="R639" s="13" t="s">
        <v>8318</v>
      </c>
      <c r="S639" t="s">
        <v>8319</v>
      </c>
    </row>
    <row r="640" spans="1:19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0">
        <f t="shared" si="27"/>
        <v>42759.593310185184</v>
      </c>
      <c r="P640" s="10">
        <f t="shared" si="28"/>
        <v>42819.55164351852</v>
      </c>
      <c r="Q640">
        <f t="shared" si="29"/>
        <v>2017</v>
      </c>
      <c r="R640" s="13" t="s">
        <v>8318</v>
      </c>
      <c r="S640" t="s">
        <v>8319</v>
      </c>
    </row>
    <row r="641" spans="1:19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0">
        <f t="shared" si="27"/>
        <v>41865.583275462966</v>
      </c>
      <c r="P641" s="10">
        <f t="shared" si="28"/>
        <v>41925.583275462966</v>
      </c>
      <c r="Q641">
        <f t="shared" si="29"/>
        <v>2014</v>
      </c>
      <c r="R641" s="13" t="s">
        <v>8318</v>
      </c>
      <c r="S641" t="s">
        <v>8319</v>
      </c>
    </row>
    <row r="642" spans="1:19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0">
        <f t="shared" si="27"/>
        <v>42683.420312500006</v>
      </c>
      <c r="P642" s="10">
        <f t="shared" si="28"/>
        <v>42698.958333333328</v>
      </c>
      <c r="Q642">
        <f t="shared" si="29"/>
        <v>2016</v>
      </c>
      <c r="R642" s="13" t="s">
        <v>8318</v>
      </c>
      <c r="S642" t="s">
        <v>8320</v>
      </c>
    </row>
    <row r="643" spans="1:19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0">
        <f t="shared" ref="O643:O706" si="30">(((J643/60)/60)/24)+DATE(1970,1,1)</f>
        <v>42199.57</v>
      </c>
      <c r="P643" s="10">
        <f t="shared" ref="P643:P706" si="31">(((I643/60)/60)/24)+DATE(1970,1,1)</f>
        <v>42229.57</v>
      </c>
      <c r="Q643">
        <f t="shared" ref="Q643:Q706" si="32">YEAR(O643)</f>
        <v>2015</v>
      </c>
      <c r="R643" s="13" t="s">
        <v>8318</v>
      </c>
      <c r="S643" t="s">
        <v>8320</v>
      </c>
    </row>
    <row r="644" spans="1:19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0">
        <f t="shared" si="30"/>
        <v>42199.651319444441</v>
      </c>
      <c r="P644" s="10">
        <f t="shared" si="31"/>
        <v>42235.651319444441</v>
      </c>
      <c r="Q644">
        <f t="shared" si="32"/>
        <v>2015</v>
      </c>
      <c r="R644" s="13" t="s">
        <v>8318</v>
      </c>
      <c r="S644" t="s">
        <v>8320</v>
      </c>
    </row>
    <row r="645" spans="1:19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0">
        <f t="shared" si="30"/>
        <v>42100.642071759255</v>
      </c>
      <c r="P645" s="10">
        <f t="shared" si="31"/>
        <v>42155.642071759255</v>
      </c>
      <c r="Q645">
        <f t="shared" si="32"/>
        <v>2015</v>
      </c>
      <c r="R645" s="13" t="s">
        <v>8318</v>
      </c>
      <c r="S645" t="s">
        <v>8320</v>
      </c>
    </row>
    <row r="646" spans="1:19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0">
        <f t="shared" si="30"/>
        <v>41898.665960648148</v>
      </c>
      <c r="P646" s="10">
        <f t="shared" si="31"/>
        <v>41941.041666666664</v>
      </c>
      <c r="Q646">
        <f t="shared" si="32"/>
        <v>2014</v>
      </c>
      <c r="R646" s="13" t="s">
        <v>8318</v>
      </c>
      <c r="S646" t="s">
        <v>8320</v>
      </c>
    </row>
    <row r="647" spans="1:19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0">
        <f t="shared" si="30"/>
        <v>42564.026319444441</v>
      </c>
      <c r="P647" s="10">
        <f t="shared" si="31"/>
        <v>42594.026319444441</v>
      </c>
      <c r="Q647">
        <f t="shared" si="32"/>
        <v>2016</v>
      </c>
      <c r="R647" s="13" t="s">
        <v>8318</v>
      </c>
      <c r="S647" t="s">
        <v>8320</v>
      </c>
    </row>
    <row r="648" spans="1:19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0">
        <f t="shared" si="30"/>
        <v>41832.852627314816</v>
      </c>
      <c r="P648" s="10">
        <f t="shared" si="31"/>
        <v>41862.852627314816</v>
      </c>
      <c r="Q648">
        <f t="shared" si="32"/>
        <v>2014</v>
      </c>
      <c r="R648" s="13" t="s">
        <v>8318</v>
      </c>
      <c r="S648" t="s">
        <v>8320</v>
      </c>
    </row>
    <row r="649" spans="1:19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0">
        <f t="shared" si="30"/>
        <v>42416.767928240741</v>
      </c>
      <c r="P649" s="10">
        <f t="shared" si="31"/>
        <v>42446.726261574076</v>
      </c>
      <c r="Q649">
        <f t="shared" si="32"/>
        <v>2016</v>
      </c>
      <c r="R649" s="13" t="s">
        <v>8318</v>
      </c>
      <c r="S649" t="s">
        <v>8320</v>
      </c>
    </row>
    <row r="650" spans="1:19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0">
        <f t="shared" si="30"/>
        <v>41891.693379629629</v>
      </c>
      <c r="P650" s="10">
        <f t="shared" si="31"/>
        <v>41926.693379629629</v>
      </c>
      <c r="Q650">
        <f t="shared" si="32"/>
        <v>2014</v>
      </c>
      <c r="R650" s="13" t="s">
        <v>8318</v>
      </c>
      <c r="S650" t="s">
        <v>8320</v>
      </c>
    </row>
    <row r="651" spans="1:19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0">
        <f t="shared" si="30"/>
        <v>41877.912187499998</v>
      </c>
      <c r="P651" s="10">
        <f t="shared" si="31"/>
        <v>41898.912187499998</v>
      </c>
      <c r="Q651">
        <f t="shared" si="32"/>
        <v>2014</v>
      </c>
      <c r="R651" s="13" t="s">
        <v>8318</v>
      </c>
      <c r="S651" t="s">
        <v>8320</v>
      </c>
    </row>
    <row r="652" spans="1:19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0">
        <f t="shared" si="30"/>
        <v>41932.036851851852</v>
      </c>
      <c r="P652" s="10">
        <f t="shared" si="31"/>
        <v>41992.078518518523</v>
      </c>
      <c r="Q652">
        <f t="shared" si="32"/>
        <v>2014</v>
      </c>
      <c r="R652" s="13" t="s">
        <v>8318</v>
      </c>
      <c r="S652" t="s">
        <v>8320</v>
      </c>
    </row>
    <row r="653" spans="1:19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0">
        <f t="shared" si="30"/>
        <v>41956.017488425925</v>
      </c>
      <c r="P653" s="10">
        <f t="shared" si="31"/>
        <v>41986.017488425925</v>
      </c>
      <c r="Q653">
        <f t="shared" si="32"/>
        <v>2014</v>
      </c>
      <c r="R653" s="13" t="s">
        <v>8318</v>
      </c>
      <c r="S653" t="s">
        <v>8320</v>
      </c>
    </row>
    <row r="654" spans="1:19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0">
        <f t="shared" si="30"/>
        <v>42675.690393518518</v>
      </c>
      <c r="P654" s="10">
        <f t="shared" si="31"/>
        <v>42705.732060185182</v>
      </c>
      <c r="Q654">
        <f t="shared" si="32"/>
        <v>2016</v>
      </c>
      <c r="R654" s="13" t="s">
        <v>8318</v>
      </c>
      <c r="S654" t="s">
        <v>8320</v>
      </c>
    </row>
    <row r="655" spans="1:19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0">
        <f t="shared" si="30"/>
        <v>42199.618518518517</v>
      </c>
      <c r="P655" s="10">
        <f t="shared" si="31"/>
        <v>42236.618518518517</v>
      </c>
      <c r="Q655">
        <f t="shared" si="32"/>
        <v>2015</v>
      </c>
      <c r="R655" s="13" t="s">
        <v>8318</v>
      </c>
      <c r="S655" t="s">
        <v>8320</v>
      </c>
    </row>
    <row r="656" spans="1:19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0">
        <f t="shared" si="30"/>
        <v>42163.957326388889</v>
      </c>
      <c r="P656" s="10">
        <f t="shared" si="31"/>
        <v>42193.957326388889</v>
      </c>
      <c r="Q656">
        <f t="shared" si="32"/>
        <v>2015</v>
      </c>
      <c r="R656" s="13" t="s">
        <v>8318</v>
      </c>
      <c r="S656" t="s">
        <v>8320</v>
      </c>
    </row>
    <row r="657" spans="1:19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0">
        <f t="shared" si="30"/>
        <v>42045.957314814819</v>
      </c>
      <c r="P657" s="10">
        <f t="shared" si="31"/>
        <v>42075.915648148148</v>
      </c>
      <c r="Q657">
        <f t="shared" si="32"/>
        <v>2015</v>
      </c>
      <c r="R657" s="13" t="s">
        <v>8318</v>
      </c>
      <c r="S657" t="s">
        <v>8320</v>
      </c>
    </row>
    <row r="658" spans="1:19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>
        <f t="shared" si="30"/>
        <v>42417.804618055554</v>
      </c>
      <c r="P658" s="10">
        <f t="shared" si="31"/>
        <v>42477.762951388882</v>
      </c>
      <c r="Q658">
        <f t="shared" si="32"/>
        <v>2016</v>
      </c>
      <c r="R658" s="13" t="s">
        <v>8318</v>
      </c>
      <c r="S658" t="s">
        <v>8320</v>
      </c>
    </row>
    <row r="659" spans="1:19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0">
        <f t="shared" si="30"/>
        <v>42331.84574074074</v>
      </c>
      <c r="P659" s="10">
        <f t="shared" si="31"/>
        <v>42361.84574074074</v>
      </c>
      <c r="Q659">
        <f t="shared" si="32"/>
        <v>2015</v>
      </c>
      <c r="R659" s="13" t="s">
        <v>8318</v>
      </c>
      <c r="S659" t="s">
        <v>8320</v>
      </c>
    </row>
    <row r="660" spans="1:19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0">
        <f t="shared" si="30"/>
        <v>42179.160752314812</v>
      </c>
      <c r="P660" s="10">
        <f t="shared" si="31"/>
        <v>42211.75</v>
      </c>
      <c r="Q660">
        <f t="shared" si="32"/>
        <v>2015</v>
      </c>
      <c r="R660" s="13" t="s">
        <v>8318</v>
      </c>
      <c r="S660" t="s">
        <v>8320</v>
      </c>
    </row>
    <row r="661" spans="1:19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0">
        <f t="shared" si="30"/>
        <v>42209.593692129631</v>
      </c>
      <c r="P661" s="10">
        <f t="shared" si="31"/>
        <v>42239.593692129631</v>
      </c>
      <c r="Q661">
        <f t="shared" si="32"/>
        <v>2015</v>
      </c>
      <c r="R661" s="13" t="s">
        <v>8318</v>
      </c>
      <c r="S661" t="s">
        <v>8320</v>
      </c>
    </row>
    <row r="662" spans="1:19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0">
        <f t="shared" si="30"/>
        <v>41922.741655092592</v>
      </c>
      <c r="P662" s="10">
        <f t="shared" si="31"/>
        <v>41952.783321759263</v>
      </c>
      <c r="Q662">
        <f t="shared" si="32"/>
        <v>2014</v>
      </c>
      <c r="R662" s="13" t="s">
        <v>8318</v>
      </c>
      <c r="S662" t="s">
        <v>8320</v>
      </c>
    </row>
    <row r="663" spans="1:19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0">
        <f t="shared" si="30"/>
        <v>42636.645358796297</v>
      </c>
      <c r="P663" s="10">
        <f t="shared" si="31"/>
        <v>42666.645358796297</v>
      </c>
      <c r="Q663">
        <f t="shared" si="32"/>
        <v>2016</v>
      </c>
      <c r="R663" s="13" t="s">
        <v>8318</v>
      </c>
      <c r="S663" t="s">
        <v>8320</v>
      </c>
    </row>
    <row r="664" spans="1:19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0">
        <f t="shared" si="30"/>
        <v>41990.438043981485</v>
      </c>
      <c r="P664" s="10">
        <f t="shared" si="31"/>
        <v>42020.438043981485</v>
      </c>
      <c r="Q664">
        <f t="shared" si="32"/>
        <v>2014</v>
      </c>
      <c r="R664" s="13" t="s">
        <v>8318</v>
      </c>
      <c r="S664" t="s">
        <v>8320</v>
      </c>
    </row>
    <row r="665" spans="1:19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0">
        <f t="shared" si="30"/>
        <v>42173.843240740738</v>
      </c>
      <c r="P665" s="10">
        <f t="shared" si="31"/>
        <v>42203.843240740738</v>
      </c>
      <c r="Q665">
        <f t="shared" si="32"/>
        <v>2015</v>
      </c>
      <c r="R665" s="13" t="s">
        <v>8318</v>
      </c>
      <c r="S665" t="s">
        <v>8320</v>
      </c>
    </row>
    <row r="666" spans="1:19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0">
        <f t="shared" si="30"/>
        <v>42077.666377314818</v>
      </c>
      <c r="P666" s="10">
        <f t="shared" si="31"/>
        <v>42107.666377314818</v>
      </c>
      <c r="Q666">
        <f t="shared" si="32"/>
        <v>2015</v>
      </c>
      <c r="R666" s="13" t="s">
        <v>8318</v>
      </c>
      <c r="S666" t="s">
        <v>8320</v>
      </c>
    </row>
    <row r="667" spans="1:19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0">
        <f t="shared" si="30"/>
        <v>42688.711354166662</v>
      </c>
      <c r="P667" s="10">
        <f t="shared" si="31"/>
        <v>42748.711354166662</v>
      </c>
      <c r="Q667">
        <f t="shared" si="32"/>
        <v>2016</v>
      </c>
      <c r="R667" s="13" t="s">
        <v>8318</v>
      </c>
      <c r="S667" t="s">
        <v>8320</v>
      </c>
    </row>
    <row r="668" spans="1:19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0">
        <f t="shared" si="30"/>
        <v>41838.832152777781</v>
      </c>
      <c r="P668" s="10">
        <f t="shared" si="31"/>
        <v>41868.832152777781</v>
      </c>
      <c r="Q668">
        <f t="shared" si="32"/>
        <v>2014</v>
      </c>
      <c r="R668" s="13" t="s">
        <v>8318</v>
      </c>
      <c r="S668" t="s">
        <v>8320</v>
      </c>
    </row>
    <row r="669" spans="1:19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0">
        <f t="shared" si="30"/>
        <v>42632.373414351852</v>
      </c>
      <c r="P669" s="10">
        <f t="shared" si="31"/>
        <v>42672.373414351852</v>
      </c>
      <c r="Q669">
        <f t="shared" si="32"/>
        <v>2016</v>
      </c>
      <c r="R669" s="13" t="s">
        <v>8318</v>
      </c>
      <c r="S669" t="s">
        <v>8320</v>
      </c>
    </row>
    <row r="670" spans="1:19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0">
        <f t="shared" si="30"/>
        <v>42090.831273148149</v>
      </c>
      <c r="P670" s="10">
        <f t="shared" si="31"/>
        <v>42135.831273148149</v>
      </c>
      <c r="Q670">
        <f t="shared" si="32"/>
        <v>2015</v>
      </c>
      <c r="R670" s="13" t="s">
        <v>8318</v>
      </c>
      <c r="S670" t="s">
        <v>8320</v>
      </c>
    </row>
    <row r="671" spans="1:19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0">
        <f t="shared" si="30"/>
        <v>42527.625671296293</v>
      </c>
      <c r="P671" s="10">
        <f t="shared" si="31"/>
        <v>42557.625671296293</v>
      </c>
      <c r="Q671">
        <f t="shared" si="32"/>
        <v>2016</v>
      </c>
      <c r="R671" s="13" t="s">
        <v>8318</v>
      </c>
      <c r="S671" t="s">
        <v>8320</v>
      </c>
    </row>
    <row r="672" spans="1:19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0">
        <f t="shared" si="30"/>
        <v>42506.709722222222</v>
      </c>
      <c r="P672" s="10">
        <f t="shared" si="31"/>
        <v>42540.340277777781</v>
      </c>
      <c r="Q672">
        <f t="shared" si="32"/>
        <v>2016</v>
      </c>
      <c r="R672" s="13" t="s">
        <v>8318</v>
      </c>
      <c r="S672" t="s">
        <v>8320</v>
      </c>
    </row>
    <row r="673" spans="1:19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0">
        <f t="shared" si="30"/>
        <v>41984.692731481482</v>
      </c>
      <c r="P673" s="10">
        <f t="shared" si="31"/>
        <v>42018.166666666672</v>
      </c>
      <c r="Q673">
        <f t="shared" si="32"/>
        <v>2014</v>
      </c>
      <c r="R673" s="13" t="s">
        <v>8318</v>
      </c>
      <c r="S673" t="s">
        <v>8320</v>
      </c>
    </row>
    <row r="674" spans="1:19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>
        <f t="shared" si="30"/>
        <v>41974.219490740739</v>
      </c>
      <c r="P674" s="10">
        <f t="shared" si="31"/>
        <v>42005.207638888889</v>
      </c>
      <c r="Q674">
        <f t="shared" si="32"/>
        <v>2014</v>
      </c>
      <c r="R674" s="13" t="s">
        <v>8318</v>
      </c>
      <c r="S674" t="s">
        <v>8320</v>
      </c>
    </row>
    <row r="675" spans="1:19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0">
        <f t="shared" si="30"/>
        <v>41838.840474537035</v>
      </c>
      <c r="P675" s="10">
        <f t="shared" si="31"/>
        <v>41883.840474537035</v>
      </c>
      <c r="Q675">
        <f t="shared" si="32"/>
        <v>2014</v>
      </c>
      <c r="R675" s="13" t="s">
        <v>8318</v>
      </c>
      <c r="S675" t="s">
        <v>8320</v>
      </c>
    </row>
    <row r="676" spans="1:19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0">
        <f t="shared" si="30"/>
        <v>41803.116053240738</v>
      </c>
      <c r="P676" s="10">
        <f t="shared" si="31"/>
        <v>41863.116053240738</v>
      </c>
      <c r="Q676">
        <f t="shared" si="32"/>
        <v>2014</v>
      </c>
      <c r="R676" s="13" t="s">
        <v>8318</v>
      </c>
      <c r="S676" t="s">
        <v>8320</v>
      </c>
    </row>
    <row r="677" spans="1:19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0">
        <f t="shared" si="30"/>
        <v>41975.930601851855</v>
      </c>
      <c r="P677" s="10">
        <f t="shared" si="31"/>
        <v>42005.290972222225</v>
      </c>
      <c r="Q677">
        <f t="shared" si="32"/>
        <v>2014</v>
      </c>
      <c r="R677" s="13" t="s">
        <v>8318</v>
      </c>
      <c r="S677" t="s">
        <v>8320</v>
      </c>
    </row>
    <row r="678" spans="1:19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0">
        <f t="shared" si="30"/>
        <v>42012.768298611118</v>
      </c>
      <c r="P678" s="10">
        <f t="shared" si="31"/>
        <v>42042.768298611118</v>
      </c>
      <c r="Q678">
        <f t="shared" si="32"/>
        <v>2015</v>
      </c>
      <c r="R678" s="13" t="s">
        <v>8318</v>
      </c>
      <c r="S678" t="s">
        <v>8320</v>
      </c>
    </row>
    <row r="679" spans="1:19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0">
        <f t="shared" si="30"/>
        <v>42504.403877314813</v>
      </c>
      <c r="P679" s="10">
        <f t="shared" si="31"/>
        <v>42549.403877314813</v>
      </c>
      <c r="Q679">
        <f t="shared" si="32"/>
        <v>2016</v>
      </c>
      <c r="R679" s="13" t="s">
        <v>8318</v>
      </c>
      <c r="S679" t="s">
        <v>8320</v>
      </c>
    </row>
    <row r="680" spans="1:19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0">
        <f t="shared" si="30"/>
        <v>42481.376597222217</v>
      </c>
      <c r="P680" s="10">
        <f t="shared" si="31"/>
        <v>42511.376597222217</v>
      </c>
      <c r="Q680">
        <f t="shared" si="32"/>
        <v>2016</v>
      </c>
      <c r="R680" s="13" t="s">
        <v>8318</v>
      </c>
      <c r="S680" t="s">
        <v>8320</v>
      </c>
    </row>
    <row r="681" spans="1:19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0">
        <f t="shared" si="30"/>
        <v>42556.695706018523</v>
      </c>
      <c r="P681" s="10">
        <f t="shared" si="31"/>
        <v>42616.695706018523</v>
      </c>
      <c r="Q681">
        <f t="shared" si="32"/>
        <v>2016</v>
      </c>
      <c r="R681" s="13" t="s">
        <v>8318</v>
      </c>
      <c r="S681" t="s">
        <v>8320</v>
      </c>
    </row>
    <row r="682" spans="1:19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0">
        <f t="shared" si="30"/>
        <v>41864.501516203702</v>
      </c>
      <c r="P682" s="10">
        <f t="shared" si="31"/>
        <v>41899.501516203702</v>
      </c>
      <c r="Q682">
        <f t="shared" si="32"/>
        <v>2014</v>
      </c>
      <c r="R682" s="13" t="s">
        <v>8318</v>
      </c>
      <c r="S682" t="s">
        <v>8320</v>
      </c>
    </row>
    <row r="683" spans="1:19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0">
        <f t="shared" si="30"/>
        <v>42639.805601851855</v>
      </c>
      <c r="P683" s="10">
        <f t="shared" si="31"/>
        <v>42669.805601851855</v>
      </c>
      <c r="Q683">
        <f t="shared" si="32"/>
        <v>2016</v>
      </c>
      <c r="R683" s="13" t="s">
        <v>8318</v>
      </c>
      <c r="S683" t="s">
        <v>8320</v>
      </c>
    </row>
    <row r="684" spans="1:19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0">
        <f t="shared" si="30"/>
        <v>42778.765300925923</v>
      </c>
      <c r="P684" s="10">
        <f t="shared" si="31"/>
        <v>42808.723634259266</v>
      </c>
      <c r="Q684">
        <f t="shared" si="32"/>
        <v>2017</v>
      </c>
      <c r="R684" s="13" t="s">
        <v>8318</v>
      </c>
      <c r="S684" t="s">
        <v>8320</v>
      </c>
    </row>
    <row r="685" spans="1:19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0">
        <f t="shared" si="30"/>
        <v>42634.900046296301</v>
      </c>
      <c r="P685" s="10">
        <f t="shared" si="31"/>
        <v>42674.900046296301</v>
      </c>
      <c r="Q685">
        <f t="shared" si="32"/>
        <v>2016</v>
      </c>
      <c r="R685" s="13" t="s">
        <v>8318</v>
      </c>
      <c r="S685" t="s">
        <v>8320</v>
      </c>
    </row>
    <row r="686" spans="1:19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0">
        <f t="shared" si="30"/>
        <v>41809.473275462966</v>
      </c>
      <c r="P686" s="10">
        <f t="shared" si="31"/>
        <v>41845.125</v>
      </c>
      <c r="Q686">
        <f t="shared" si="32"/>
        <v>2014</v>
      </c>
      <c r="R686" s="13" t="s">
        <v>8318</v>
      </c>
      <c r="S686" t="s">
        <v>8320</v>
      </c>
    </row>
    <row r="687" spans="1:19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0">
        <f t="shared" si="30"/>
        <v>41971.866574074069</v>
      </c>
      <c r="P687" s="10">
        <f t="shared" si="31"/>
        <v>42016.866574074069</v>
      </c>
      <c r="Q687">
        <f t="shared" si="32"/>
        <v>2014</v>
      </c>
      <c r="R687" s="13" t="s">
        <v>8318</v>
      </c>
      <c r="S687" t="s">
        <v>8320</v>
      </c>
    </row>
    <row r="688" spans="1:19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0">
        <f t="shared" si="30"/>
        <v>42189.673263888893</v>
      </c>
      <c r="P688" s="10">
        <f t="shared" si="31"/>
        <v>42219.673263888893</v>
      </c>
      <c r="Q688">
        <f t="shared" si="32"/>
        <v>2015</v>
      </c>
      <c r="R688" s="13" t="s">
        <v>8318</v>
      </c>
      <c r="S688" t="s">
        <v>8320</v>
      </c>
    </row>
    <row r="689" spans="1:19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0">
        <f t="shared" si="30"/>
        <v>42711.750613425931</v>
      </c>
      <c r="P689" s="10">
        <f t="shared" si="31"/>
        <v>42771.750613425931</v>
      </c>
      <c r="Q689">
        <f t="shared" si="32"/>
        <v>2016</v>
      </c>
      <c r="R689" s="13" t="s">
        <v>8318</v>
      </c>
      <c r="S689" t="s">
        <v>8320</v>
      </c>
    </row>
    <row r="690" spans="1:19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0">
        <f t="shared" si="30"/>
        <v>42262.104780092588</v>
      </c>
      <c r="P690" s="10">
        <f t="shared" si="31"/>
        <v>42292.104780092588</v>
      </c>
      <c r="Q690">
        <f t="shared" si="32"/>
        <v>2015</v>
      </c>
      <c r="R690" s="13" t="s">
        <v>8318</v>
      </c>
      <c r="S690" t="s">
        <v>8320</v>
      </c>
    </row>
    <row r="691" spans="1:19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0">
        <f t="shared" si="30"/>
        <v>42675.66778935185</v>
      </c>
      <c r="P691" s="10">
        <f t="shared" si="31"/>
        <v>42712.207638888889</v>
      </c>
      <c r="Q691">
        <f t="shared" si="32"/>
        <v>2016</v>
      </c>
      <c r="R691" s="13" t="s">
        <v>8318</v>
      </c>
      <c r="S691" t="s">
        <v>8320</v>
      </c>
    </row>
    <row r="692" spans="1:19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0">
        <f t="shared" si="30"/>
        <v>42579.634733796294</v>
      </c>
      <c r="P692" s="10">
        <f t="shared" si="31"/>
        <v>42622.25</v>
      </c>
      <c r="Q692">
        <f t="shared" si="32"/>
        <v>2016</v>
      </c>
      <c r="R692" s="13" t="s">
        <v>8318</v>
      </c>
      <c r="S692" t="s">
        <v>8320</v>
      </c>
    </row>
    <row r="693" spans="1:19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0">
        <f t="shared" si="30"/>
        <v>42158.028310185182</v>
      </c>
      <c r="P693" s="10">
        <f t="shared" si="31"/>
        <v>42186.028310185182</v>
      </c>
      <c r="Q693">
        <f t="shared" si="32"/>
        <v>2015</v>
      </c>
      <c r="R693" s="13" t="s">
        <v>8318</v>
      </c>
      <c r="S693" t="s">
        <v>8320</v>
      </c>
    </row>
    <row r="694" spans="1:19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0">
        <f t="shared" si="30"/>
        <v>42696.37572916667</v>
      </c>
      <c r="P694" s="10">
        <f t="shared" si="31"/>
        <v>42726.37572916667</v>
      </c>
      <c r="Q694">
        <f t="shared" si="32"/>
        <v>2016</v>
      </c>
      <c r="R694" s="13" t="s">
        <v>8318</v>
      </c>
      <c r="S694" t="s">
        <v>8320</v>
      </c>
    </row>
    <row r="695" spans="1:19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0">
        <f t="shared" si="30"/>
        <v>42094.808182870373</v>
      </c>
      <c r="P695" s="10">
        <f t="shared" si="31"/>
        <v>42124.808182870373</v>
      </c>
      <c r="Q695">
        <f t="shared" si="32"/>
        <v>2015</v>
      </c>
      <c r="R695" s="13" t="s">
        <v>8318</v>
      </c>
      <c r="S695" t="s">
        <v>8320</v>
      </c>
    </row>
    <row r="696" spans="1:19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0">
        <f t="shared" si="30"/>
        <v>42737.663877314815</v>
      </c>
      <c r="P696" s="10">
        <f t="shared" si="31"/>
        <v>42767.663877314815</v>
      </c>
      <c r="Q696">
        <f t="shared" si="32"/>
        <v>2017</v>
      </c>
      <c r="R696" s="13" t="s">
        <v>8318</v>
      </c>
      <c r="S696" t="s">
        <v>8320</v>
      </c>
    </row>
    <row r="697" spans="1:19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0">
        <f t="shared" si="30"/>
        <v>41913.521064814813</v>
      </c>
      <c r="P697" s="10">
        <f t="shared" si="31"/>
        <v>41943.521064814813</v>
      </c>
      <c r="Q697">
        <f t="shared" si="32"/>
        <v>2014</v>
      </c>
      <c r="R697" s="13" t="s">
        <v>8318</v>
      </c>
      <c r="S697" t="s">
        <v>8320</v>
      </c>
    </row>
    <row r="698" spans="1:19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0">
        <f t="shared" si="30"/>
        <v>41815.927106481482</v>
      </c>
      <c r="P698" s="10">
        <f t="shared" si="31"/>
        <v>41845.927106481482</v>
      </c>
      <c r="Q698">
        <f t="shared" si="32"/>
        <v>2014</v>
      </c>
      <c r="R698" s="13" t="s">
        <v>8318</v>
      </c>
      <c r="S698" t="s">
        <v>8320</v>
      </c>
    </row>
    <row r="699" spans="1:19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0">
        <f t="shared" si="30"/>
        <v>42388.523020833338</v>
      </c>
      <c r="P699" s="10">
        <f t="shared" si="31"/>
        <v>42403.523020833338</v>
      </c>
      <c r="Q699">
        <f t="shared" si="32"/>
        <v>2016</v>
      </c>
      <c r="R699" s="13" t="s">
        <v>8318</v>
      </c>
      <c r="S699" t="s">
        <v>8320</v>
      </c>
    </row>
    <row r="700" spans="1:19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0">
        <f t="shared" si="30"/>
        <v>41866.931076388886</v>
      </c>
      <c r="P700" s="10">
        <f t="shared" si="31"/>
        <v>41900.083333333336</v>
      </c>
      <c r="Q700">
        <f t="shared" si="32"/>
        <v>2014</v>
      </c>
      <c r="R700" s="13" t="s">
        <v>8318</v>
      </c>
      <c r="S700" t="s">
        <v>8320</v>
      </c>
    </row>
    <row r="701" spans="1:19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0">
        <f t="shared" si="30"/>
        <v>41563.485509259262</v>
      </c>
      <c r="P701" s="10">
        <f t="shared" si="31"/>
        <v>41600.666666666664</v>
      </c>
      <c r="Q701">
        <f t="shared" si="32"/>
        <v>2013</v>
      </c>
      <c r="R701" s="13" t="s">
        <v>8318</v>
      </c>
      <c r="S701" t="s">
        <v>8320</v>
      </c>
    </row>
    <row r="702" spans="1:19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0">
        <f t="shared" si="30"/>
        <v>42715.688437500001</v>
      </c>
      <c r="P702" s="10">
        <f t="shared" si="31"/>
        <v>42745.688437500001</v>
      </c>
      <c r="Q702">
        <f t="shared" si="32"/>
        <v>2016</v>
      </c>
      <c r="R702" s="13" t="s">
        <v>8318</v>
      </c>
      <c r="S702" t="s">
        <v>8320</v>
      </c>
    </row>
    <row r="703" spans="1:19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>
        <f t="shared" si="30"/>
        <v>41813.662962962961</v>
      </c>
      <c r="P703" s="10">
        <f t="shared" si="31"/>
        <v>41843.662962962961</v>
      </c>
      <c r="Q703">
        <f t="shared" si="32"/>
        <v>2014</v>
      </c>
      <c r="R703" s="13" t="s">
        <v>8318</v>
      </c>
      <c r="S703" t="s">
        <v>8320</v>
      </c>
    </row>
    <row r="704" spans="1:19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0">
        <f t="shared" si="30"/>
        <v>42668.726701388892</v>
      </c>
      <c r="P704" s="10">
        <f t="shared" si="31"/>
        <v>42698.768368055549</v>
      </c>
      <c r="Q704">
        <f t="shared" si="32"/>
        <v>2016</v>
      </c>
      <c r="R704" s="13" t="s">
        <v>8318</v>
      </c>
      <c r="S704" t="s">
        <v>8320</v>
      </c>
    </row>
    <row r="705" spans="1:19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0">
        <f t="shared" si="30"/>
        <v>42711.950798611113</v>
      </c>
      <c r="P705" s="10">
        <f t="shared" si="31"/>
        <v>42766.98055555555</v>
      </c>
      <c r="Q705">
        <f t="shared" si="32"/>
        <v>2016</v>
      </c>
      <c r="R705" s="13" t="s">
        <v>8318</v>
      </c>
      <c r="S705" t="s">
        <v>8320</v>
      </c>
    </row>
    <row r="706" spans="1:19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0">
        <f t="shared" si="30"/>
        <v>42726.192916666667</v>
      </c>
      <c r="P706" s="10">
        <f t="shared" si="31"/>
        <v>42786.192916666667</v>
      </c>
      <c r="Q706">
        <f t="shared" si="32"/>
        <v>2016</v>
      </c>
      <c r="R706" s="13" t="s">
        <v>8318</v>
      </c>
      <c r="S706" t="s">
        <v>8320</v>
      </c>
    </row>
    <row r="707" spans="1:19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0">
        <f t="shared" ref="O707:O770" si="33">(((J707/60)/60)/24)+DATE(1970,1,1)</f>
        <v>42726.491643518515</v>
      </c>
      <c r="P707" s="10">
        <f t="shared" ref="P707:P770" si="34">(((I707/60)/60)/24)+DATE(1970,1,1)</f>
        <v>42756.491643518515</v>
      </c>
      <c r="Q707">
        <f t="shared" ref="Q707:Q770" si="35">YEAR(O707)</f>
        <v>2016</v>
      </c>
      <c r="R707" s="13" t="s">
        <v>8318</v>
      </c>
      <c r="S707" t="s">
        <v>8320</v>
      </c>
    </row>
    <row r="708" spans="1:19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0">
        <f t="shared" si="33"/>
        <v>42676.995173611111</v>
      </c>
      <c r="P708" s="10">
        <f t="shared" si="34"/>
        <v>42718.777083333334</v>
      </c>
      <c r="Q708">
        <f t="shared" si="35"/>
        <v>2016</v>
      </c>
      <c r="R708" s="13" t="s">
        <v>8318</v>
      </c>
      <c r="S708" t="s">
        <v>8320</v>
      </c>
    </row>
    <row r="709" spans="1:19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0">
        <f t="shared" si="33"/>
        <v>42696.663506944446</v>
      </c>
      <c r="P709" s="10">
        <f t="shared" si="34"/>
        <v>42736.663506944446</v>
      </c>
      <c r="Q709">
        <f t="shared" si="35"/>
        <v>2016</v>
      </c>
      <c r="R709" s="13" t="s">
        <v>8318</v>
      </c>
      <c r="S709" t="s">
        <v>8320</v>
      </c>
    </row>
    <row r="710" spans="1:19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0">
        <f t="shared" si="33"/>
        <v>41835.581018518518</v>
      </c>
      <c r="P710" s="10">
        <f t="shared" si="34"/>
        <v>41895.581018518518</v>
      </c>
      <c r="Q710">
        <f t="shared" si="35"/>
        <v>2014</v>
      </c>
      <c r="R710" s="13" t="s">
        <v>8318</v>
      </c>
      <c r="S710" t="s">
        <v>8320</v>
      </c>
    </row>
    <row r="711" spans="1:19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0">
        <f t="shared" si="33"/>
        <v>41948.041192129633</v>
      </c>
      <c r="P711" s="10">
        <f t="shared" si="34"/>
        <v>41978.041192129633</v>
      </c>
      <c r="Q711">
        <f t="shared" si="35"/>
        <v>2014</v>
      </c>
      <c r="R711" s="13" t="s">
        <v>8318</v>
      </c>
      <c r="S711" t="s">
        <v>8320</v>
      </c>
    </row>
    <row r="712" spans="1:19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0">
        <f t="shared" si="33"/>
        <v>41837.984976851854</v>
      </c>
      <c r="P712" s="10">
        <f t="shared" si="34"/>
        <v>41871.030555555553</v>
      </c>
      <c r="Q712">
        <f t="shared" si="35"/>
        <v>2014</v>
      </c>
      <c r="R712" s="13" t="s">
        <v>8318</v>
      </c>
      <c r="S712" t="s">
        <v>8320</v>
      </c>
    </row>
    <row r="713" spans="1:19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0">
        <f t="shared" si="33"/>
        <v>42678.459120370375</v>
      </c>
      <c r="P713" s="10">
        <f t="shared" si="34"/>
        <v>42718.500787037032</v>
      </c>
      <c r="Q713">
        <f t="shared" si="35"/>
        <v>2016</v>
      </c>
      <c r="R713" s="13" t="s">
        <v>8318</v>
      </c>
      <c r="S713" t="s">
        <v>8320</v>
      </c>
    </row>
    <row r="714" spans="1:19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0">
        <f t="shared" si="33"/>
        <v>42384.680925925932</v>
      </c>
      <c r="P714" s="10">
        <f t="shared" si="34"/>
        <v>42414.680925925932</v>
      </c>
      <c r="Q714">
        <f t="shared" si="35"/>
        <v>2016</v>
      </c>
      <c r="R714" s="13" t="s">
        <v>8318</v>
      </c>
      <c r="S714" t="s">
        <v>8320</v>
      </c>
    </row>
    <row r="715" spans="1:19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0">
        <f t="shared" si="33"/>
        <v>42496.529305555552</v>
      </c>
      <c r="P715" s="10">
        <f t="shared" si="34"/>
        <v>42526.529305555552</v>
      </c>
      <c r="Q715">
        <f t="shared" si="35"/>
        <v>2016</v>
      </c>
      <c r="R715" s="13" t="s">
        <v>8318</v>
      </c>
      <c r="S715" t="s">
        <v>8320</v>
      </c>
    </row>
    <row r="716" spans="1:19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0">
        <f t="shared" si="33"/>
        <v>42734.787986111114</v>
      </c>
      <c r="P716" s="10">
        <f t="shared" si="34"/>
        <v>42794.787986111114</v>
      </c>
      <c r="Q716">
        <f t="shared" si="35"/>
        <v>2016</v>
      </c>
      <c r="R716" s="13" t="s">
        <v>8318</v>
      </c>
      <c r="S716" t="s">
        <v>8320</v>
      </c>
    </row>
    <row r="717" spans="1:19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0">
        <f t="shared" si="33"/>
        <v>42273.090740740736</v>
      </c>
      <c r="P717" s="10">
        <f t="shared" si="34"/>
        <v>42313.132407407407</v>
      </c>
      <c r="Q717">
        <f t="shared" si="35"/>
        <v>2015</v>
      </c>
      <c r="R717" s="13" t="s">
        <v>8318</v>
      </c>
      <c r="S717" t="s">
        <v>8320</v>
      </c>
    </row>
    <row r="718" spans="1:19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0">
        <f t="shared" si="33"/>
        <v>41940.658645833333</v>
      </c>
      <c r="P718" s="10">
        <f t="shared" si="34"/>
        <v>41974</v>
      </c>
      <c r="Q718">
        <f t="shared" si="35"/>
        <v>2014</v>
      </c>
      <c r="R718" s="13" t="s">
        <v>8318</v>
      </c>
      <c r="S718" t="s">
        <v>8320</v>
      </c>
    </row>
    <row r="719" spans="1:19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0">
        <f t="shared" si="33"/>
        <v>41857.854189814818</v>
      </c>
      <c r="P719" s="10">
        <f t="shared" si="34"/>
        <v>41887.854189814818</v>
      </c>
      <c r="Q719">
        <f t="shared" si="35"/>
        <v>2014</v>
      </c>
      <c r="R719" s="13" t="s">
        <v>8318</v>
      </c>
      <c r="S719" t="s">
        <v>8320</v>
      </c>
    </row>
    <row r="720" spans="1:19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0">
        <f t="shared" si="33"/>
        <v>42752.845451388886</v>
      </c>
      <c r="P720" s="10">
        <f t="shared" si="34"/>
        <v>42784.249305555553</v>
      </c>
      <c r="Q720">
        <f t="shared" si="35"/>
        <v>2017</v>
      </c>
      <c r="R720" s="13" t="s">
        <v>8318</v>
      </c>
      <c r="S720" t="s">
        <v>8320</v>
      </c>
    </row>
    <row r="721" spans="1:19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0">
        <f t="shared" si="33"/>
        <v>42409.040231481486</v>
      </c>
      <c r="P721" s="10">
        <f t="shared" si="34"/>
        <v>42423.040231481486</v>
      </c>
      <c r="Q721">
        <f t="shared" si="35"/>
        <v>2016</v>
      </c>
      <c r="R721" s="13" t="s">
        <v>8318</v>
      </c>
      <c r="S721" t="s">
        <v>8320</v>
      </c>
    </row>
    <row r="722" spans="1:19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0">
        <f t="shared" si="33"/>
        <v>40909.649201388893</v>
      </c>
      <c r="P722" s="10">
        <f t="shared" si="34"/>
        <v>40937.649201388893</v>
      </c>
      <c r="Q722">
        <f t="shared" si="35"/>
        <v>2012</v>
      </c>
      <c r="R722" s="13" t="s">
        <v>8321</v>
      </c>
      <c r="S722" t="s">
        <v>8322</v>
      </c>
    </row>
    <row r="723" spans="1:19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>
        <f t="shared" si="33"/>
        <v>41807.571840277778</v>
      </c>
      <c r="P723" s="10">
        <f t="shared" si="34"/>
        <v>41852.571840277778</v>
      </c>
      <c r="Q723">
        <f t="shared" si="35"/>
        <v>2014</v>
      </c>
      <c r="R723" s="13" t="s">
        <v>8321</v>
      </c>
      <c r="S723" t="s">
        <v>8322</v>
      </c>
    </row>
    <row r="724" spans="1:19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0">
        <f t="shared" si="33"/>
        <v>40977.805300925924</v>
      </c>
      <c r="P724" s="10">
        <f t="shared" si="34"/>
        <v>41007.76363425926</v>
      </c>
      <c r="Q724">
        <f t="shared" si="35"/>
        <v>2012</v>
      </c>
      <c r="R724" s="13" t="s">
        <v>8321</v>
      </c>
      <c r="S724" t="s">
        <v>8322</v>
      </c>
    </row>
    <row r="725" spans="1:19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0">
        <f t="shared" si="33"/>
        <v>42184.816539351858</v>
      </c>
      <c r="P725" s="10">
        <f t="shared" si="34"/>
        <v>42215.165972222225</v>
      </c>
      <c r="Q725">
        <f t="shared" si="35"/>
        <v>2015</v>
      </c>
      <c r="R725" s="13" t="s">
        <v>8321</v>
      </c>
      <c r="S725" t="s">
        <v>8322</v>
      </c>
    </row>
    <row r="726" spans="1:19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0">
        <f t="shared" si="33"/>
        <v>40694.638460648144</v>
      </c>
      <c r="P726" s="10">
        <f t="shared" si="34"/>
        <v>40724.638460648144</v>
      </c>
      <c r="Q726">
        <f t="shared" si="35"/>
        <v>2011</v>
      </c>
      <c r="R726" s="13" t="s">
        <v>8321</v>
      </c>
      <c r="S726" t="s">
        <v>8322</v>
      </c>
    </row>
    <row r="727" spans="1:19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0">
        <f t="shared" si="33"/>
        <v>42321.626296296294</v>
      </c>
      <c r="P727" s="10">
        <f t="shared" si="34"/>
        <v>42351.626296296294</v>
      </c>
      <c r="Q727">
        <f t="shared" si="35"/>
        <v>2015</v>
      </c>
      <c r="R727" s="13" t="s">
        <v>8321</v>
      </c>
      <c r="S727" t="s">
        <v>8322</v>
      </c>
    </row>
    <row r="728" spans="1:19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0">
        <f t="shared" si="33"/>
        <v>41346.042673611111</v>
      </c>
      <c r="P728" s="10">
        <f t="shared" si="34"/>
        <v>41376.042673611111</v>
      </c>
      <c r="Q728">
        <f t="shared" si="35"/>
        <v>2013</v>
      </c>
      <c r="R728" s="13" t="s">
        <v>8321</v>
      </c>
      <c r="S728" t="s">
        <v>8322</v>
      </c>
    </row>
    <row r="729" spans="1:19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0">
        <f t="shared" si="33"/>
        <v>41247.020243055551</v>
      </c>
      <c r="P729" s="10">
        <f t="shared" si="34"/>
        <v>41288.888888888891</v>
      </c>
      <c r="Q729">
        <f t="shared" si="35"/>
        <v>2012</v>
      </c>
      <c r="R729" s="13" t="s">
        <v>8321</v>
      </c>
      <c r="S729" t="s">
        <v>8322</v>
      </c>
    </row>
    <row r="730" spans="1:19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0">
        <f t="shared" si="33"/>
        <v>40731.837465277778</v>
      </c>
      <c r="P730" s="10">
        <f t="shared" si="34"/>
        <v>40776.837465277778</v>
      </c>
      <c r="Q730">
        <f t="shared" si="35"/>
        <v>2011</v>
      </c>
      <c r="R730" s="13" t="s">
        <v>8321</v>
      </c>
      <c r="S730" t="s">
        <v>8322</v>
      </c>
    </row>
    <row r="731" spans="1:19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0">
        <f t="shared" si="33"/>
        <v>41111.185891203706</v>
      </c>
      <c r="P731" s="10">
        <f t="shared" si="34"/>
        <v>41171.185891203706</v>
      </c>
      <c r="Q731">
        <f t="shared" si="35"/>
        <v>2012</v>
      </c>
      <c r="R731" s="13" t="s">
        <v>8321</v>
      </c>
      <c r="S731" t="s">
        <v>8322</v>
      </c>
    </row>
    <row r="732" spans="1:19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0">
        <f t="shared" si="33"/>
        <v>40854.745266203703</v>
      </c>
      <c r="P732" s="10">
        <f t="shared" si="34"/>
        <v>40884.745266203703</v>
      </c>
      <c r="Q732">
        <f t="shared" si="35"/>
        <v>2011</v>
      </c>
      <c r="R732" s="13" t="s">
        <v>8321</v>
      </c>
      <c r="S732" t="s">
        <v>8322</v>
      </c>
    </row>
    <row r="733" spans="1:19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0">
        <f t="shared" si="33"/>
        <v>40879.795682870368</v>
      </c>
      <c r="P733" s="10">
        <f t="shared" si="34"/>
        <v>40930.25</v>
      </c>
      <c r="Q733">
        <f t="shared" si="35"/>
        <v>2011</v>
      </c>
      <c r="R733" s="13" t="s">
        <v>8321</v>
      </c>
      <c r="S733" t="s">
        <v>8322</v>
      </c>
    </row>
    <row r="734" spans="1:19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0">
        <f t="shared" si="33"/>
        <v>41486.424317129626</v>
      </c>
      <c r="P734" s="10">
        <f t="shared" si="34"/>
        <v>41546.424317129626</v>
      </c>
      <c r="Q734">
        <f t="shared" si="35"/>
        <v>2013</v>
      </c>
      <c r="R734" s="13" t="s">
        <v>8321</v>
      </c>
      <c r="S734" t="s">
        <v>8322</v>
      </c>
    </row>
    <row r="735" spans="1:19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0">
        <f t="shared" si="33"/>
        <v>41598.420046296298</v>
      </c>
      <c r="P735" s="10">
        <f t="shared" si="34"/>
        <v>41628.420046296298</v>
      </c>
      <c r="Q735">
        <f t="shared" si="35"/>
        <v>2013</v>
      </c>
      <c r="R735" s="13" t="s">
        <v>8321</v>
      </c>
      <c r="S735" t="s">
        <v>8322</v>
      </c>
    </row>
    <row r="736" spans="1:19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0">
        <f t="shared" si="33"/>
        <v>42102.164583333331</v>
      </c>
      <c r="P736" s="10">
        <f t="shared" si="34"/>
        <v>42133.208333333328</v>
      </c>
      <c r="Q736">
        <f t="shared" si="35"/>
        <v>2015</v>
      </c>
      <c r="R736" s="13" t="s">
        <v>8321</v>
      </c>
      <c r="S736" t="s">
        <v>8322</v>
      </c>
    </row>
    <row r="737" spans="1:19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0">
        <f t="shared" si="33"/>
        <v>41946.029467592591</v>
      </c>
      <c r="P737" s="10">
        <f t="shared" si="34"/>
        <v>41977.027083333334</v>
      </c>
      <c r="Q737">
        <f t="shared" si="35"/>
        <v>2014</v>
      </c>
      <c r="R737" s="13" t="s">
        <v>8321</v>
      </c>
      <c r="S737" t="s">
        <v>8322</v>
      </c>
    </row>
    <row r="738" spans="1:19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0">
        <f t="shared" si="33"/>
        <v>41579.734259259261</v>
      </c>
      <c r="P738" s="10">
        <f t="shared" si="34"/>
        <v>41599.207638888889</v>
      </c>
      <c r="Q738">
        <f t="shared" si="35"/>
        <v>2013</v>
      </c>
      <c r="R738" s="13" t="s">
        <v>8321</v>
      </c>
      <c r="S738" t="s">
        <v>8322</v>
      </c>
    </row>
    <row r="739" spans="1:19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0">
        <f t="shared" si="33"/>
        <v>41667.275312500002</v>
      </c>
      <c r="P739" s="10">
        <f t="shared" si="34"/>
        <v>41684.833333333336</v>
      </c>
      <c r="Q739">
        <f t="shared" si="35"/>
        <v>2014</v>
      </c>
      <c r="R739" s="13" t="s">
        <v>8321</v>
      </c>
      <c r="S739" t="s">
        <v>8322</v>
      </c>
    </row>
    <row r="740" spans="1:19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0">
        <f t="shared" si="33"/>
        <v>41943.604097222218</v>
      </c>
      <c r="P740" s="10">
        <f t="shared" si="34"/>
        <v>41974.207638888889</v>
      </c>
      <c r="Q740">
        <f t="shared" si="35"/>
        <v>2014</v>
      </c>
      <c r="R740" s="13" t="s">
        <v>8321</v>
      </c>
      <c r="S740" t="s">
        <v>8322</v>
      </c>
    </row>
    <row r="741" spans="1:19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>
        <f t="shared" si="33"/>
        <v>41829.502650462964</v>
      </c>
      <c r="P741" s="10">
        <f t="shared" si="34"/>
        <v>41862.502650462964</v>
      </c>
      <c r="Q741">
        <f t="shared" si="35"/>
        <v>2014</v>
      </c>
      <c r="R741" s="13" t="s">
        <v>8321</v>
      </c>
      <c r="S741" t="s">
        <v>8322</v>
      </c>
    </row>
    <row r="742" spans="1:19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0">
        <f t="shared" si="33"/>
        <v>42162.146782407406</v>
      </c>
      <c r="P742" s="10">
        <f t="shared" si="34"/>
        <v>42176.146782407406</v>
      </c>
      <c r="Q742">
        <f t="shared" si="35"/>
        <v>2015</v>
      </c>
      <c r="R742" s="13" t="s">
        <v>8321</v>
      </c>
      <c r="S742" t="s">
        <v>8322</v>
      </c>
    </row>
    <row r="743" spans="1:19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0">
        <f t="shared" si="33"/>
        <v>41401.648217592592</v>
      </c>
      <c r="P743" s="10">
        <f t="shared" si="34"/>
        <v>41436.648217592592</v>
      </c>
      <c r="Q743">
        <f t="shared" si="35"/>
        <v>2013</v>
      </c>
      <c r="R743" s="13" t="s">
        <v>8321</v>
      </c>
      <c r="S743" t="s">
        <v>8322</v>
      </c>
    </row>
    <row r="744" spans="1:19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0">
        <f t="shared" si="33"/>
        <v>41689.917962962965</v>
      </c>
      <c r="P744" s="10">
        <f t="shared" si="34"/>
        <v>41719.876296296294</v>
      </c>
      <c r="Q744">
        <f t="shared" si="35"/>
        <v>2014</v>
      </c>
      <c r="R744" s="13" t="s">
        <v>8321</v>
      </c>
      <c r="S744" t="s">
        <v>8322</v>
      </c>
    </row>
    <row r="745" spans="1:19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0">
        <f t="shared" si="33"/>
        <v>40990.709317129629</v>
      </c>
      <c r="P745" s="10">
        <f t="shared" si="34"/>
        <v>41015.875</v>
      </c>
      <c r="Q745">
        <f t="shared" si="35"/>
        <v>2012</v>
      </c>
      <c r="R745" s="13" t="s">
        <v>8321</v>
      </c>
      <c r="S745" t="s">
        <v>8322</v>
      </c>
    </row>
    <row r="746" spans="1:19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0">
        <f t="shared" si="33"/>
        <v>41226.95721064815</v>
      </c>
      <c r="P746" s="10">
        <f t="shared" si="34"/>
        <v>41256.95721064815</v>
      </c>
      <c r="Q746">
        <f t="shared" si="35"/>
        <v>2012</v>
      </c>
      <c r="R746" s="13" t="s">
        <v>8321</v>
      </c>
      <c r="S746" t="s">
        <v>8322</v>
      </c>
    </row>
    <row r="747" spans="1:19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0">
        <f t="shared" si="33"/>
        <v>41367.572280092594</v>
      </c>
      <c r="P747" s="10">
        <f t="shared" si="34"/>
        <v>41397.572280092594</v>
      </c>
      <c r="Q747">
        <f t="shared" si="35"/>
        <v>2013</v>
      </c>
      <c r="R747" s="13" t="s">
        <v>8321</v>
      </c>
      <c r="S747" t="s">
        <v>8322</v>
      </c>
    </row>
    <row r="748" spans="1:19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0">
        <f t="shared" si="33"/>
        <v>41157.042928240742</v>
      </c>
      <c r="P748" s="10">
        <f t="shared" si="34"/>
        <v>41175.165972222225</v>
      </c>
      <c r="Q748">
        <f t="shared" si="35"/>
        <v>2012</v>
      </c>
      <c r="R748" s="13" t="s">
        <v>8321</v>
      </c>
      <c r="S748" t="s">
        <v>8322</v>
      </c>
    </row>
    <row r="749" spans="1:19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0">
        <f t="shared" si="33"/>
        <v>41988.548831018517</v>
      </c>
      <c r="P749" s="10">
        <f t="shared" si="34"/>
        <v>42019.454166666663</v>
      </c>
      <c r="Q749">
        <f t="shared" si="35"/>
        <v>2014</v>
      </c>
      <c r="R749" s="13" t="s">
        <v>8321</v>
      </c>
      <c r="S749" t="s">
        <v>8322</v>
      </c>
    </row>
    <row r="750" spans="1:19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0">
        <f t="shared" si="33"/>
        <v>41831.846828703703</v>
      </c>
      <c r="P750" s="10">
        <f t="shared" si="34"/>
        <v>41861.846828703703</v>
      </c>
      <c r="Q750">
        <f t="shared" si="35"/>
        <v>2014</v>
      </c>
      <c r="R750" s="13" t="s">
        <v>8321</v>
      </c>
      <c r="S750" t="s">
        <v>8322</v>
      </c>
    </row>
    <row r="751" spans="1:19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0">
        <f t="shared" si="33"/>
        <v>42733.94131944445</v>
      </c>
      <c r="P751" s="10">
        <f t="shared" si="34"/>
        <v>42763.94131944445</v>
      </c>
      <c r="Q751">
        <f t="shared" si="35"/>
        <v>2016</v>
      </c>
      <c r="R751" s="13" t="s">
        <v>8321</v>
      </c>
      <c r="S751" t="s">
        <v>8322</v>
      </c>
    </row>
    <row r="752" spans="1:19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0">
        <f t="shared" si="33"/>
        <v>41299.878148148149</v>
      </c>
      <c r="P752" s="10">
        <f t="shared" si="34"/>
        <v>41329.878148148149</v>
      </c>
      <c r="Q752">
        <f t="shared" si="35"/>
        <v>2013</v>
      </c>
      <c r="R752" s="13" t="s">
        <v>8321</v>
      </c>
      <c r="S752" t="s">
        <v>8322</v>
      </c>
    </row>
    <row r="753" spans="1:19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0">
        <f t="shared" si="33"/>
        <v>40713.630497685182</v>
      </c>
      <c r="P753" s="10">
        <f t="shared" si="34"/>
        <v>40759.630497685182</v>
      </c>
      <c r="Q753">
        <f t="shared" si="35"/>
        <v>2011</v>
      </c>
      <c r="R753" s="13" t="s">
        <v>8321</v>
      </c>
      <c r="S753" t="s">
        <v>8322</v>
      </c>
    </row>
    <row r="754" spans="1:19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0">
        <f t="shared" si="33"/>
        <v>42639.421493055561</v>
      </c>
      <c r="P754" s="10">
        <f t="shared" si="34"/>
        <v>42659.458333333328</v>
      </c>
      <c r="Q754">
        <f t="shared" si="35"/>
        <v>2016</v>
      </c>
      <c r="R754" s="13" t="s">
        <v>8321</v>
      </c>
      <c r="S754" t="s">
        <v>8322</v>
      </c>
    </row>
    <row r="755" spans="1:19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0">
        <f t="shared" si="33"/>
        <v>42019.590173611112</v>
      </c>
      <c r="P755" s="10">
        <f t="shared" si="34"/>
        <v>42049.590173611112</v>
      </c>
      <c r="Q755">
        <f t="shared" si="35"/>
        <v>2015</v>
      </c>
      <c r="R755" s="13" t="s">
        <v>8321</v>
      </c>
      <c r="S755" t="s">
        <v>8322</v>
      </c>
    </row>
    <row r="756" spans="1:19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0">
        <f t="shared" si="33"/>
        <v>41249.749085648145</v>
      </c>
      <c r="P756" s="10">
        <f t="shared" si="34"/>
        <v>41279.749085648145</v>
      </c>
      <c r="Q756">
        <f t="shared" si="35"/>
        <v>2012</v>
      </c>
      <c r="R756" s="13" t="s">
        <v>8321</v>
      </c>
      <c r="S756" t="s">
        <v>8322</v>
      </c>
    </row>
    <row r="757" spans="1:19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0">
        <f t="shared" si="33"/>
        <v>41383.605057870373</v>
      </c>
      <c r="P757" s="10">
        <f t="shared" si="34"/>
        <v>41414.02847222222</v>
      </c>
      <c r="Q757">
        <f t="shared" si="35"/>
        <v>2013</v>
      </c>
      <c r="R757" s="13" t="s">
        <v>8321</v>
      </c>
      <c r="S757" t="s">
        <v>8322</v>
      </c>
    </row>
    <row r="758" spans="1:19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0">
        <f t="shared" si="33"/>
        <v>40590.766886574071</v>
      </c>
      <c r="P758" s="10">
        <f t="shared" si="34"/>
        <v>40651.725219907406</v>
      </c>
      <c r="Q758">
        <f t="shared" si="35"/>
        <v>2011</v>
      </c>
      <c r="R758" s="13" t="s">
        <v>8321</v>
      </c>
      <c r="S758" t="s">
        <v>8322</v>
      </c>
    </row>
    <row r="759" spans="1:19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0">
        <f t="shared" si="33"/>
        <v>41235.054560185185</v>
      </c>
      <c r="P759" s="10">
        <f t="shared" si="34"/>
        <v>41249.054560185185</v>
      </c>
      <c r="Q759">
        <f t="shared" si="35"/>
        <v>2012</v>
      </c>
      <c r="R759" s="13" t="s">
        <v>8321</v>
      </c>
      <c r="S759" t="s">
        <v>8322</v>
      </c>
    </row>
    <row r="760" spans="1:19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0">
        <f t="shared" si="33"/>
        <v>40429.836435185185</v>
      </c>
      <c r="P760" s="10">
        <f t="shared" si="34"/>
        <v>40459.836435185185</v>
      </c>
      <c r="Q760">
        <f t="shared" si="35"/>
        <v>2010</v>
      </c>
      <c r="R760" s="13" t="s">
        <v>8321</v>
      </c>
      <c r="S760" t="s">
        <v>8322</v>
      </c>
    </row>
    <row r="761" spans="1:19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0">
        <f t="shared" si="33"/>
        <v>41789.330312500002</v>
      </c>
      <c r="P761" s="10">
        <f t="shared" si="34"/>
        <v>41829.330312500002</v>
      </c>
      <c r="Q761">
        <f t="shared" si="35"/>
        <v>2014</v>
      </c>
      <c r="R761" s="13" t="s">
        <v>8321</v>
      </c>
      <c r="S761" t="s">
        <v>8322</v>
      </c>
    </row>
    <row r="762" spans="1:19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0">
        <f t="shared" si="33"/>
        <v>42670.764039351852</v>
      </c>
      <c r="P762" s="10">
        <f t="shared" si="34"/>
        <v>42700.805706018517</v>
      </c>
      <c r="Q762">
        <f t="shared" si="35"/>
        <v>2016</v>
      </c>
      <c r="R762" s="13" t="s">
        <v>8321</v>
      </c>
      <c r="S762" t="s">
        <v>8323</v>
      </c>
    </row>
    <row r="763" spans="1:19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0">
        <f t="shared" si="33"/>
        <v>41642.751458333332</v>
      </c>
      <c r="P763" s="10">
        <f t="shared" si="34"/>
        <v>41672.751458333332</v>
      </c>
      <c r="Q763">
        <f t="shared" si="35"/>
        <v>2014</v>
      </c>
      <c r="R763" s="13" t="s">
        <v>8321</v>
      </c>
      <c r="S763" t="s">
        <v>8323</v>
      </c>
    </row>
    <row r="764" spans="1:19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0">
        <f t="shared" si="33"/>
        <v>42690.858449074076</v>
      </c>
      <c r="P764" s="10">
        <f t="shared" si="34"/>
        <v>42708.25</v>
      </c>
      <c r="Q764">
        <f t="shared" si="35"/>
        <v>2016</v>
      </c>
      <c r="R764" s="13" t="s">
        <v>8321</v>
      </c>
      <c r="S764" t="s">
        <v>8323</v>
      </c>
    </row>
    <row r="765" spans="1:19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0">
        <f t="shared" si="33"/>
        <v>41471.446851851848</v>
      </c>
      <c r="P765" s="10">
        <f t="shared" si="34"/>
        <v>41501.446851851848</v>
      </c>
      <c r="Q765">
        <f t="shared" si="35"/>
        <v>2013</v>
      </c>
      <c r="R765" s="13" t="s">
        <v>8321</v>
      </c>
      <c r="S765" t="s">
        <v>8323</v>
      </c>
    </row>
    <row r="766" spans="1:19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0">
        <f t="shared" si="33"/>
        <v>42227.173159722224</v>
      </c>
      <c r="P766" s="10">
        <f t="shared" si="34"/>
        <v>42257.173159722224</v>
      </c>
      <c r="Q766">
        <f t="shared" si="35"/>
        <v>2015</v>
      </c>
      <c r="R766" s="13" t="s">
        <v>8321</v>
      </c>
      <c r="S766" t="s">
        <v>8323</v>
      </c>
    </row>
    <row r="767" spans="1:19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0">
        <f t="shared" si="33"/>
        <v>41901.542638888888</v>
      </c>
      <c r="P767" s="10">
        <f t="shared" si="34"/>
        <v>41931.542638888888</v>
      </c>
      <c r="Q767">
        <f t="shared" si="35"/>
        <v>2014</v>
      </c>
      <c r="R767" s="13" t="s">
        <v>8321</v>
      </c>
      <c r="S767" t="s">
        <v>8323</v>
      </c>
    </row>
    <row r="768" spans="1:19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0">
        <f t="shared" si="33"/>
        <v>42021.783368055556</v>
      </c>
      <c r="P768" s="10">
        <f t="shared" si="34"/>
        <v>42051.783368055556</v>
      </c>
      <c r="Q768">
        <f t="shared" si="35"/>
        <v>2015</v>
      </c>
      <c r="R768" s="13" t="s">
        <v>8321</v>
      </c>
      <c r="S768" t="s">
        <v>8323</v>
      </c>
    </row>
    <row r="769" spans="1:19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0">
        <f t="shared" si="33"/>
        <v>42115.143634259264</v>
      </c>
      <c r="P769" s="10">
        <f t="shared" si="34"/>
        <v>42145.143634259264</v>
      </c>
      <c r="Q769">
        <f t="shared" si="35"/>
        <v>2015</v>
      </c>
      <c r="R769" s="13" t="s">
        <v>8321</v>
      </c>
      <c r="S769" t="s">
        <v>8323</v>
      </c>
    </row>
    <row r="770" spans="1:19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0">
        <f t="shared" si="33"/>
        <v>41594.207060185188</v>
      </c>
      <c r="P770" s="10">
        <f t="shared" si="34"/>
        <v>41624.207060185188</v>
      </c>
      <c r="Q770">
        <f t="shared" si="35"/>
        <v>2013</v>
      </c>
      <c r="R770" s="13" t="s">
        <v>8321</v>
      </c>
      <c r="S770" t="s">
        <v>8323</v>
      </c>
    </row>
    <row r="771" spans="1:19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0">
        <f t="shared" ref="O771:O834" si="36">(((J771/60)/60)/24)+DATE(1970,1,1)</f>
        <v>41604.996458333335</v>
      </c>
      <c r="P771" s="10">
        <f t="shared" ref="P771:P834" si="37">(((I771/60)/60)/24)+DATE(1970,1,1)</f>
        <v>41634.996458333335</v>
      </c>
      <c r="Q771">
        <f t="shared" ref="Q771:Q834" si="38">YEAR(O771)</f>
        <v>2013</v>
      </c>
      <c r="R771" s="13" t="s">
        <v>8321</v>
      </c>
      <c r="S771" t="s">
        <v>8323</v>
      </c>
    </row>
    <row r="772" spans="1:19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0">
        <f t="shared" si="36"/>
        <v>41289.999641203707</v>
      </c>
      <c r="P772" s="10">
        <f t="shared" si="37"/>
        <v>41329.999641203707</v>
      </c>
      <c r="Q772">
        <f t="shared" si="38"/>
        <v>2013</v>
      </c>
      <c r="R772" s="13" t="s">
        <v>8321</v>
      </c>
      <c r="S772" t="s">
        <v>8323</v>
      </c>
    </row>
    <row r="773" spans="1:19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0">
        <f t="shared" si="36"/>
        <v>42349.824097222227</v>
      </c>
      <c r="P773" s="10">
        <f t="shared" si="37"/>
        <v>42399.824097222227</v>
      </c>
      <c r="Q773">
        <f t="shared" si="38"/>
        <v>2015</v>
      </c>
      <c r="R773" s="13" t="s">
        <v>8321</v>
      </c>
      <c r="S773" t="s">
        <v>8323</v>
      </c>
    </row>
    <row r="774" spans="1:19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0">
        <f t="shared" si="36"/>
        <v>40068.056932870371</v>
      </c>
      <c r="P774" s="10">
        <f t="shared" si="37"/>
        <v>40118.165972222225</v>
      </c>
      <c r="Q774">
        <f t="shared" si="38"/>
        <v>2009</v>
      </c>
      <c r="R774" s="13" t="s">
        <v>8321</v>
      </c>
      <c r="S774" t="s">
        <v>8323</v>
      </c>
    </row>
    <row r="775" spans="1:19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0">
        <f t="shared" si="36"/>
        <v>42100.735937499994</v>
      </c>
      <c r="P775" s="10">
        <f t="shared" si="37"/>
        <v>42134.959027777775</v>
      </c>
      <c r="Q775">
        <f t="shared" si="38"/>
        <v>2015</v>
      </c>
      <c r="R775" s="13" t="s">
        <v>8321</v>
      </c>
      <c r="S775" t="s">
        <v>8323</v>
      </c>
    </row>
    <row r="776" spans="1:19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0">
        <f t="shared" si="36"/>
        <v>41663.780300925922</v>
      </c>
      <c r="P776" s="10">
        <f t="shared" si="37"/>
        <v>41693.780300925922</v>
      </c>
      <c r="Q776">
        <f t="shared" si="38"/>
        <v>2014</v>
      </c>
      <c r="R776" s="13" t="s">
        <v>8321</v>
      </c>
      <c r="S776" t="s">
        <v>8323</v>
      </c>
    </row>
    <row r="777" spans="1:19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0">
        <f t="shared" si="36"/>
        <v>40863.060127314813</v>
      </c>
      <c r="P777" s="10">
        <f t="shared" si="37"/>
        <v>40893.060127314813</v>
      </c>
      <c r="Q777">
        <f t="shared" si="38"/>
        <v>2011</v>
      </c>
      <c r="R777" s="13" t="s">
        <v>8321</v>
      </c>
      <c r="S777" t="s">
        <v>8323</v>
      </c>
    </row>
    <row r="778" spans="1:19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0">
        <f t="shared" si="36"/>
        <v>42250.685706018514</v>
      </c>
      <c r="P778" s="10">
        <f t="shared" si="37"/>
        <v>42288.208333333328</v>
      </c>
      <c r="Q778">
        <f t="shared" si="38"/>
        <v>2015</v>
      </c>
      <c r="R778" s="13" t="s">
        <v>8321</v>
      </c>
      <c r="S778" t="s">
        <v>8323</v>
      </c>
    </row>
    <row r="779" spans="1:19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0">
        <f t="shared" si="36"/>
        <v>41456.981215277774</v>
      </c>
      <c r="P779" s="10">
        <f t="shared" si="37"/>
        <v>41486.981215277774</v>
      </c>
      <c r="Q779">
        <f t="shared" si="38"/>
        <v>2013</v>
      </c>
      <c r="R779" s="13" t="s">
        <v>8321</v>
      </c>
      <c r="S779" t="s">
        <v>8323</v>
      </c>
    </row>
    <row r="780" spans="1:19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0">
        <f t="shared" si="36"/>
        <v>41729.702314814815</v>
      </c>
      <c r="P780" s="10">
        <f t="shared" si="37"/>
        <v>41759.702314814815</v>
      </c>
      <c r="Q780">
        <f t="shared" si="38"/>
        <v>2014</v>
      </c>
      <c r="R780" s="13" t="s">
        <v>8321</v>
      </c>
      <c r="S780" t="s">
        <v>8323</v>
      </c>
    </row>
    <row r="781" spans="1:19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0">
        <f t="shared" si="36"/>
        <v>40436.68408564815</v>
      </c>
      <c r="P781" s="10">
        <f t="shared" si="37"/>
        <v>40466.166666666664</v>
      </c>
      <c r="Q781">
        <f t="shared" si="38"/>
        <v>2010</v>
      </c>
      <c r="R781" s="13" t="s">
        <v>8321</v>
      </c>
      <c r="S781" t="s">
        <v>8323</v>
      </c>
    </row>
    <row r="782" spans="1:19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0">
        <f t="shared" si="36"/>
        <v>40636.673900462964</v>
      </c>
      <c r="P782" s="10">
        <f t="shared" si="37"/>
        <v>40666.673900462964</v>
      </c>
      <c r="Q782">
        <f t="shared" si="38"/>
        <v>2011</v>
      </c>
      <c r="R782" s="13" t="s">
        <v>8324</v>
      </c>
      <c r="S782" t="s">
        <v>8325</v>
      </c>
    </row>
    <row r="783" spans="1:19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>
        <f t="shared" si="36"/>
        <v>41403.000856481485</v>
      </c>
      <c r="P783" s="10">
        <f t="shared" si="37"/>
        <v>41433.000856481485</v>
      </c>
      <c r="Q783">
        <f t="shared" si="38"/>
        <v>2013</v>
      </c>
      <c r="R783" s="13" t="s">
        <v>8324</v>
      </c>
      <c r="S783" t="s">
        <v>8325</v>
      </c>
    </row>
    <row r="784" spans="1:19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0">
        <f t="shared" si="36"/>
        <v>41116.758125</v>
      </c>
      <c r="P784" s="10">
        <f t="shared" si="37"/>
        <v>41146.758125</v>
      </c>
      <c r="Q784">
        <f t="shared" si="38"/>
        <v>2012</v>
      </c>
      <c r="R784" s="13" t="s">
        <v>8324</v>
      </c>
      <c r="S784" t="s">
        <v>8325</v>
      </c>
    </row>
    <row r="785" spans="1:19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0">
        <f t="shared" si="36"/>
        <v>40987.773715277777</v>
      </c>
      <c r="P785" s="10">
        <f t="shared" si="37"/>
        <v>41026.916666666664</v>
      </c>
      <c r="Q785">
        <f t="shared" si="38"/>
        <v>2012</v>
      </c>
      <c r="R785" s="13" t="s">
        <v>8324</v>
      </c>
      <c r="S785" t="s">
        <v>8325</v>
      </c>
    </row>
    <row r="786" spans="1:19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0">
        <f t="shared" si="36"/>
        <v>41675.149525462963</v>
      </c>
      <c r="P786" s="10">
        <f t="shared" si="37"/>
        <v>41715.107858796298</v>
      </c>
      <c r="Q786">
        <f t="shared" si="38"/>
        <v>2014</v>
      </c>
      <c r="R786" s="13" t="s">
        <v>8324</v>
      </c>
      <c r="S786" t="s">
        <v>8325</v>
      </c>
    </row>
    <row r="787" spans="1:19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0">
        <f t="shared" si="36"/>
        <v>41303.593923611108</v>
      </c>
      <c r="P787" s="10">
        <f t="shared" si="37"/>
        <v>41333.593923611108</v>
      </c>
      <c r="Q787">
        <f t="shared" si="38"/>
        <v>2013</v>
      </c>
      <c r="R787" s="13" t="s">
        <v>8324</v>
      </c>
      <c r="S787" t="s">
        <v>8325</v>
      </c>
    </row>
    <row r="788" spans="1:19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0">
        <f t="shared" si="36"/>
        <v>40983.055949074071</v>
      </c>
      <c r="P788" s="10">
        <f t="shared" si="37"/>
        <v>41040.657638888886</v>
      </c>
      <c r="Q788">
        <f t="shared" si="38"/>
        <v>2012</v>
      </c>
      <c r="R788" s="13" t="s">
        <v>8324</v>
      </c>
      <c r="S788" t="s">
        <v>8325</v>
      </c>
    </row>
    <row r="789" spans="1:19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0">
        <f t="shared" si="36"/>
        <v>41549.627615740741</v>
      </c>
      <c r="P789" s="10">
        <f t="shared" si="37"/>
        <v>41579.627615740741</v>
      </c>
      <c r="Q789">
        <f t="shared" si="38"/>
        <v>2013</v>
      </c>
      <c r="R789" s="13" t="s">
        <v>8324</v>
      </c>
      <c r="S789" t="s">
        <v>8325</v>
      </c>
    </row>
    <row r="790" spans="1:19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0">
        <f t="shared" si="36"/>
        <v>41059.006805555553</v>
      </c>
      <c r="P790" s="10">
        <f t="shared" si="37"/>
        <v>41097.165972222225</v>
      </c>
      <c r="Q790">
        <f t="shared" si="38"/>
        <v>2012</v>
      </c>
      <c r="R790" s="13" t="s">
        <v>8324</v>
      </c>
      <c r="S790" t="s">
        <v>8325</v>
      </c>
    </row>
    <row r="791" spans="1:19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0">
        <f t="shared" si="36"/>
        <v>41277.186111111114</v>
      </c>
      <c r="P791" s="10">
        <f t="shared" si="37"/>
        <v>41295.332638888889</v>
      </c>
      <c r="Q791">
        <f t="shared" si="38"/>
        <v>2013</v>
      </c>
      <c r="R791" s="13" t="s">
        <v>8324</v>
      </c>
      <c r="S791" t="s">
        <v>8325</v>
      </c>
    </row>
    <row r="792" spans="1:19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0">
        <f t="shared" si="36"/>
        <v>41276.047905092593</v>
      </c>
      <c r="P792" s="10">
        <f t="shared" si="37"/>
        <v>41306.047905092593</v>
      </c>
      <c r="Q792">
        <f t="shared" si="38"/>
        <v>2013</v>
      </c>
      <c r="R792" s="13" t="s">
        <v>8324</v>
      </c>
      <c r="S792" t="s">
        <v>8325</v>
      </c>
    </row>
    <row r="793" spans="1:19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0">
        <f t="shared" si="36"/>
        <v>41557.780624999999</v>
      </c>
      <c r="P793" s="10">
        <f t="shared" si="37"/>
        <v>41591.249305555553</v>
      </c>
      <c r="Q793">
        <f t="shared" si="38"/>
        <v>2013</v>
      </c>
      <c r="R793" s="13" t="s">
        <v>8324</v>
      </c>
      <c r="S793" t="s">
        <v>8325</v>
      </c>
    </row>
    <row r="794" spans="1:19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0">
        <f t="shared" si="36"/>
        <v>41555.873645833337</v>
      </c>
      <c r="P794" s="10">
        <f t="shared" si="37"/>
        <v>41585.915312500001</v>
      </c>
      <c r="Q794">
        <f t="shared" si="38"/>
        <v>2013</v>
      </c>
      <c r="R794" s="13" t="s">
        <v>8324</v>
      </c>
      <c r="S794" t="s">
        <v>8325</v>
      </c>
    </row>
    <row r="795" spans="1:19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0">
        <f t="shared" si="36"/>
        <v>41442.741249999999</v>
      </c>
      <c r="P795" s="10">
        <f t="shared" si="37"/>
        <v>41458.207638888889</v>
      </c>
      <c r="Q795">
        <f t="shared" si="38"/>
        <v>2013</v>
      </c>
      <c r="R795" s="13" t="s">
        <v>8324</v>
      </c>
      <c r="S795" t="s">
        <v>8325</v>
      </c>
    </row>
    <row r="796" spans="1:19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>
        <f t="shared" si="36"/>
        <v>40736.115011574075</v>
      </c>
      <c r="P796" s="10">
        <f t="shared" si="37"/>
        <v>40791.712500000001</v>
      </c>
      <c r="Q796">
        <f t="shared" si="38"/>
        <v>2011</v>
      </c>
      <c r="R796" s="13" t="s">
        <v>8324</v>
      </c>
      <c r="S796" t="s">
        <v>8325</v>
      </c>
    </row>
    <row r="797" spans="1:19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0">
        <f t="shared" si="36"/>
        <v>40963.613032407404</v>
      </c>
      <c r="P797" s="10">
        <f t="shared" si="37"/>
        <v>41006.207638888889</v>
      </c>
      <c r="Q797">
        <f t="shared" si="38"/>
        <v>2012</v>
      </c>
      <c r="R797" s="13" t="s">
        <v>8324</v>
      </c>
      <c r="S797" t="s">
        <v>8325</v>
      </c>
    </row>
    <row r="798" spans="1:19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0">
        <f t="shared" si="36"/>
        <v>41502.882928240739</v>
      </c>
      <c r="P798" s="10">
        <f t="shared" si="37"/>
        <v>41532.881944444445</v>
      </c>
      <c r="Q798">
        <f t="shared" si="38"/>
        <v>2013</v>
      </c>
      <c r="R798" s="13" t="s">
        <v>8324</v>
      </c>
      <c r="S798" t="s">
        <v>8325</v>
      </c>
    </row>
    <row r="799" spans="1:19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0">
        <f t="shared" si="36"/>
        <v>40996.994074074071</v>
      </c>
      <c r="P799" s="10">
        <f t="shared" si="37"/>
        <v>41028.166666666664</v>
      </c>
      <c r="Q799">
        <f t="shared" si="38"/>
        <v>2012</v>
      </c>
      <c r="R799" s="13" t="s">
        <v>8324</v>
      </c>
      <c r="S799" t="s">
        <v>8325</v>
      </c>
    </row>
    <row r="800" spans="1:19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0">
        <f t="shared" si="36"/>
        <v>41882.590127314819</v>
      </c>
      <c r="P800" s="10">
        <f t="shared" si="37"/>
        <v>41912.590127314819</v>
      </c>
      <c r="Q800">
        <f t="shared" si="38"/>
        <v>2014</v>
      </c>
      <c r="R800" s="13" t="s">
        <v>8324</v>
      </c>
      <c r="S800" t="s">
        <v>8325</v>
      </c>
    </row>
    <row r="801" spans="1:19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0">
        <f t="shared" si="36"/>
        <v>40996.667199074072</v>
      </c>
      <c r="P801" s="10">
        <f t="shared" si="37"/>
        <v>41026.667199074072</v>
      </c>
      <c r="Q801">
        <f t="shared" si="38"/>
        <v>2012</v>
      </c>
      <c r="R801" s="13" t="s">
        <v>8324</v>
      </c>
      <c r="S801" t="s">
        <v>8325</v>
      </c>
    </row>
    <row r="802" spans="1:19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0">
        <f t="shared" si="36"/>
        <v>41863.433495370373</v>
      </c>
      <c r="P802" s="10">
        <f t="shared" si="37"/>
        <v>41893.433495370373</v>
      </c>
      <c r="Q802">
        <f t="shared" si="38"/>
        <v>2014</v>
      </c>
      <c r="R802" s="13" t="s">
        <v>8324</v>
      </c>
      <c r="S802" t="s">
        <v>8325</v>
      </c>
    </row>
    <row r="803" spans="1:19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0">
        <f t="shared" si="36"/>
        <v>40695.795370370368</v>
      </c>
      <c r="P803" s="10">
        <f t="shared" si="37"/>
        <v>40725.795370370368</v>
      </c>
      <c r="Q803">
        <f t="shared" si="38"/>
        <v>2011</v>
      </c>
      <c r="R803" s="13" t="s">
        <v>8324</v>
      </c>
      <c r="S803" t="s">
        <v>8325</v>
      </c>
    </row>
    <row r="804" spans="1:19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0">
        <f t="shared" si="36"/>
        <v>41123.022268518522</v>
      </c>
      <c r="P804" s="10">
        <f t="shared" si="37"/>
        <v>41169.170138888891</v>
      </c>
      <c r="Q804">
        <f t="shared" si="38"/>
        <v>2012</v>
      </c>
      <c r="R804" s="13" t="s">
        <v>8324</v>
      </c>
      <c r="S804" t="s">
        <v>8325</v>
      </c>
    </row>
    <row r="805" spans="1:19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0">
        <f t="shared" si="36"/>
        <v>40665.949976851851</v>
      </c>
      <c r="P805" s="10">
        <f t="shared" si="37"/>
        <v>40692.041666666664</v>
      </c>
      <c r="Q805">
        <f t="shared" si="38"/>
        <v>2011</v>
      </c>
      <c r="R805" s="13" t="s">
        <v>8324</v>
      </c>
      <c r="S805" t="s">
        <v>8325</v>
      </c>
    </row>
    <row r="806" spans="1:19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0">
        <f t="shared" si="36"/>
        <v>40730.105625000004</v>
      </c>
      <c r="P806" s="10">
        <f t="shared" si="37"/>
        <v>40747.165972222225</v>
      </c>
      <c r="Q806">
        <f t="shared" si="38"/>
        <v>2011</v>
      </c>
      <c r="R806" s="13" t="s">
        <v>8324</v>
      </c>
      <c r="S806" t="s">
        <v>8325</v>
      </c>
    </row>
    <row r="807" spans="1:19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0">
        <f t="shared" si="36"/>
        <v>40690.823055555556</v>
      </c>
      <c r="P807" s="10">
        <f t="shared" si="37"/>
        <v>40740.958333333336</v>
      </c>
      <c r="Q807">
        <f t="shared" si="38"/>
        <v>2011</v>
      </c>
      <c r="R807" s="13" t="s">
        <v>8324</v>
      </c>
      <c r="S807" t="s">
        <v>8325</v>
      </c>
    </row>
    <row r="808" spans="1:19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>
        <f t="shared" si="36"/>
        <v>40763.691423611112</v>
      </c>
      <c r="P808" s="10">
        <f t="shared" si="37"/>
        <v>40793.691423611112</v>
      </c>
      <c r="Q808">
        <f t="shared" si="38"/>
        <v>2011</v>
      </c>
      <c r="R808" s="13" t="s">
        <v>8324</v>
      </c>
      <c r="S808" t="s">
        <v>8325</v>
      </c>
    </row>
    <row r="809" spans="1:19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>
        <f t="shared" si="36"/>
        <v>42759.628599537042</v>
      </c>
      <c r="P809" s="10">
        <f t="shared" si="37"/>
        <v>42795.083333333328</v>
      </c>
      <c r="Q809">
        <f t="shared" si="38"/>
        <v>2017</v>
      </c>
      <c r="R809" s="13" t="s">
        <v>8324</v>
      </c>
      <c r="S809" t="s">
        <v>8325</v>
      </c>
    </row>
    <row r="810" spans="1:19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0">
        <f t="shared" si="36"/>
        <v>41962.100532407407</v>
      </c>
      <c r="P810" s="10">
        <f t="shared" si="37"/>
        <v>41995.207638888889</v>
      </c>
      <c r="Q810">
        <f t="shared" si="38"/>
        <v>2014</v>
      </c>
      <c r="R810" s="13" t="s">
        <v>8324</v>
      </c>
      <c r="S810" t="s">
        <v>8325</v>
      </c>
    </row>
    <row r="811" spans="1:19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0">
        <f t="shared" si="36"/>
        <v>41628.833680555559</v>
      </c>
      <c r="P811" s="10">
        <f t="shared" si="37"/>
        <v>41658.833680555559</v>
      </c>
      <c r="Q811">
        <f t="shared" si="38"/>
        <v>2013</v>
      </c>
      <c r="R811" s="13" t="s">
        <v>8324</v>
      </c>
      <c r="S811" t="s">
        <v>8325</v>
      </c>
    </row>
    <row r="812" spans="1:19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0">
        <f t="shared" si="36"/>
        <v>41123.056273148148</v>
      </c>
      <c r="P812" s="10">
        <f t="shared" si="37"/>
        <v>41153.056273148148</v>
      </c>
      <c r="Q812">
        <f t="shared" si="38"/>
        <v>2012</v>
      </c>
      <c r="R812" s="13" t="s">
        <v>8324</v>
      </c>
      <c r="S812" t="s">
        <v>8325</v>
      </c>
    </row>
    <row r="813" spans="1:19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0">
        <f t="shared" si="36"/>
        <v>41443.643541666665</v>
      </c>
      <c r="P813" s="10">
        <f t="shared" si="37"/>
        <v>41465.702777777777</v>
      </c>
      <c r="Q813">
        <f t="shared" si="38"/>
        <v>2013</v>
      </c>
      <c r="R813" s="13" t="s">
        <v>8324</v>
      </c>
      <c r="S813" t="s">
        <v>8325</v>
      </c>
    </row>
    <row r="814" spans="1:19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0">
        <f t="shared" si="36"/>
        <v>41282.017962962964</v>
      </c>
      <c r="P814" s="10">
        <f t="shared" si="37"/>
        <v>41334.581944444442</v>
      </c>
      <c r="Q814">
        <f t="shared" si="38"/>
        <v>2013</v>
      </c>
      <c r="R814" s="13" t="s">
        <v>8324</v>
      </c>
      <c r="S814" t="s">
        <v>8325</v>
      </c>
    </row>
    <row r="815" spans="1:19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0">
        <f t="shared" si="36"/>
        <v>41080.960243055553</v>
      </c>
      <c r="P815" s="10">
        <f t="shared" si="37"/>
        <v>41110.960243055553</v>
      </c>
      <c r="Q815">
        <f t="shared" si="38"/>
        <v>2012</v>
      </c>
      <c r="R815" s="13" t="s">
        <v>8324</v>
      </c>
      <c r="S815" t="s">
        <v>8325</v>
      </c>
    </row>
    <row r="816" spans="1:19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0">
        <f t="shared" si="36"/>
        <v>40679.743067129632</v>
      </c>
      <c r="P816" s="10">
        <f t="shared" si="37"/>
        <v>40694.75277777778</v>
      </c>
      <c r="Q816">
        <f t="shared" si="38"/>
        <v>2011</v>
      </c>
      <c r="R816" s="13" t="s">
        <v>8324</v>
      </c>
      <c r="S816" t="s">
        <v>8325</v>
      </c>
    </row>
    <row r="817" spans="1:19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>
        <f t="shared" si="36"/>
        <v>41914.917858796296</v>
      </c>
      <c r="P817" s="10">
        <f t="shared" si="37"/>
        <v>41944.917858796296</v>
      </c>
      <c r="Q817">
        <f t="shared" si="38"/>
        <v>2014</v>
      </c>
      <c r="R817" s="13" t="s">
        <v>8324</v>
      </c>
      <c r="S817" t="s">
        <v>8325</v>
      </c>
    </row>
    <row r="818" spans="1:19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>
        <f t="shared" si="36"/>
        <v>41341.870868055557</v>
      </c>
      <c r="P818" s="10">
        <f t="shared" si="37"/>
        <v>41373.270833333336</v>
      </c>
      <c r="Q818">
        <f t="shared" si="38"/>
        <v>2013</v>
      </c>
      <c r="R818" s="13" t="s">
        <v>8324</v>
      </c>
      <c r="S818" t="s">
        <v>8325</v>
      </c>
    </row>
    <row r="819" spans="1:19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>
        <f t="shared" si="36"/>
        <v>40925.599664351852</v>
      </c>
      <c r="P819" s="10">
        <f t="shared" si="37"/>
        <v>40979.207638888889</v>
      </c>
      <c r="Q819">
        <f t="shared" si="38"/>
        <v>2012</v>
      </c>
      <c r="R819" s="13" t="s">
        <v>8324</v>
      </c>
      <c r="S819" t="s">
        <v>8325</v>
      </c>
    </row>
    <row r="820" spans="1:19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0">
        <f t="shared" si="36"/>
        <v>41120.882881944446</v>
      </c>
      <c r="P820" s="10">
        <f t="shared" si="37"/>
        <v>41128.709027777775</v>
      </c>
      <c r="Q820">
        <f t="shared" si="38"/>
        <v>2012</v>
      </c>
      <c r="R820" s="13" t="s">
        <v>8324</v>
      </c>
      <c r="S820" t="s">
        <v>8325</v>
      </c>
    </row>
    <row r="821" spans="1:19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0">
        <f t="shared" si="36"/>
        <v>41619.998310185183</v>
      </c>
      <c r="P821" s="10">
        <f t="shared" si="37"/>
        <v>41629.197222222225</v>
      </c>
      <c r="Q821">
        <f t="shared" si="38"/>
        <v>2013</v>
      </c>
      <c r="R821" s="13" t="s">
        <v>8324</v>
      </c>
      <c r="S821" t="s">
        <v>8325</v>
      </c>
    </row>
    <row r="822" spans="1:19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>
        <f t="shared" si="36"/>
        <v>41768.841921296298</v>
      </c>
      <c r="P822" s="10">
        <f t="shared" si="37"/>
        <v>41799.208333333336</v>
      </c>
      <c r="Q822">
        <f t="shared" si="38"/>
        <v>2014</v>
      </c>
      <c r="R822" s="13" t="s">
        <v>8324</v>
      </c>
      <c r="S822" t="s">
        <v>8325</v>
      </c>
    </row>
    <row r="823" spans="1:19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0">
        <f t="shared" si="36"/>
        <v>42093.922048611115</v>
      </c>
      <c r="P823" s="10">
        <f t="shared" si="37"/>
        <v>42128.167361111111</v>
      </c>
      <c r="Q823">
        <f t="shared" si="38"/>
        <v>2015</v>
      </c>
      <c r="R823" s="13" t="s">
        <v>8324</v>
      </c>
      <c r="S823" t="s">
        <v>8325</v>
      </c>
    </row>
    <row r="824" spans="1:19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>
        <f t="shared" si="36"/>
        <v>41157.947337962964</v>
      </c>
      <c r="P824" s="10">
        <f t="shared" si="37"/>
        <v>41187.947337962964</v>
      </c>
      <c r="Q824">
        <f t="shared" si="38"/>
        <v>2012</v>
      </c>
      <c r="R824" s="13" t="s">
        <v>8324</v>
      </c>
      <c r="S824" t="s">
        <v>8325</v>
      </c>
    </row>
    <row r="825" spans="1:19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0">
        <f t="shared" si="36"/>
        <v>42055.972824074073</v>
      </c>
      <c r="P825" s="10">
        <f t="shared" si="37"/>
        <v>42085.931157407409</v>
      </c>
      <c r="Q825">
        <f t="shared" si="38"/>
        <v>2015</v>
      </c>
      <c r="R825" s="13" t="s">
        <v>8324</v>
      </c>
      <c r="S825" t="s">
        <v>8325</v>
      </c>
    </row>
    <row r="826" spans="1:19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0">
        <f t="shared" si="36"/>
        <v>40250.242106481484</v>
      </c>
      <c r="P826" s="10">
        <f t="shared" si="37"/>
        <v>40286.290972222225</v>
      </c>
      <c r="Q826">
        <f t="shared" si="38"/>
        <v>2010</v>
      </c>
      <c r="R826" s="13" t="s">
        <v>8324</v>
      </c>
      <c r="S826" t="s">
        <v>8325</v>
      </c>
    </row>
    <row r="827" spans="1:19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0">
        <f t="shared" si="36"/>
        <v>41186.306527777779</v>
      </c>
      <c r="P827" s="10">
        <f t="shared" si="37"/>
        <v>41211.306527777779</v>
      </c>
      <c r="Q827">
        <f t="shared" si="38"/>
        <v>2012</v>
      </c>
      <c r="R827" s="13" t="s">
        <v>8324</v>
      </c>
      <c r="S827" t="s">
        <v>8325</v>
      </c>
    </row>
    <row r="828" spans="1:19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0">
        <f t="shared" si="36"/>
        <v>40973.038541666669</v>
      </c>
      <c r="P828" s="10">
        <f t="shared" si="37"/>
        <v>40993.996874999997</v>
      </c>
      <c r="Q828">
        <f t="shared" si="38"/>
        <v>2012</v>
      </c>
      <c r="R828" s="13" t="s">
        <v>8324</v>
      </c>
      <c r="S828" t="s">
        <v>8325</v>
      </c>
    </row>
    <row r="829" spans="1:19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0">
        <f t="shared" si="36"/>
        <v>40927.473460648151</v>
      </c>
      <c r="P829" s="10">
        <f t="shared" si="37"/>
        <v>40953.825694444444</v>
      </c>
      <c r="Q829">
        <f t="shared" si="38"/>
        <v>2012</v>
      </c>
      <c r="R829" s="13" t="s">
        <v>8324</v>
      </c>
      <c r="S829" t="s">
        <v>8325</v>
      </c>
    </row>
    <row r="830" spans="1:19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0">
        <f t="shared" si="36"/>
        <v>41073.050717592596</v>
      </c>
      <c r="P830" s="10">
        <f t="shared" si="37"/>
        <v>41085.683333333334</v>
      </c>
      <c r="Q830">
        <f t="shared" si="38"/>
        <v>2012</v>
      </c>
      <c r="R830" s="13" t="s">
        <v>8324</v>
      </c>
      <c r="S830" t="s">
        <v>8325</v>
      </c>
    </row>
    <row r="831" spans="1:19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0">
        <f t="shared" si="36"/>
        <v>42504.801388888889</v>
      </c>
      <c r="P831" s="10">
        <f t="shared" si="37"/>
        <v>42564.801388888889</v>
      </c>
      <c r="Q831">
        <f t="shared" si="38"/>
        <v>2016</v>
      </c>
      <c r="R831" s="13" t="s">
        <v>8324</v>
      </c>
      <c r="S831" t="s">
        <v>8325</v>
      </c>
    </row>
    <row r="832" spans="1:19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0">
        <f t="shared" si="36"/>
        <v>41325.525752314818</v>
      </c>
      <c r="P832" s="10">
        <f t="shared" si="37"/>
        <v>41355.484085648146</v>
      </c>
      <c r="Q832">
        <f t="shared" si="38"/>
        <v>2013</v>
      </c>
      <c r="R832" s="13" t="s">
        <v>8324</v>
      </c>
      <c r="S832" t="s">
        <v>8325</v>
      </c>
    </row>
    <row r="833" spans="1:19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>
        <f t="shared" si="36"/>
        <v>40996.646921296298</v>
      </c>
      <c r="P833" s="10">
        <f t="shared" si="37"/>
        <v>41026.646921296298</v>
      </c>
      <c r="Q833">
        <f t="shared" si="38"/>
        <v>2012</v>
      </c>
      <c r="R833" s="13" t="s">
        <v>8324</v>
      </c>
      <c r="S833" t="s">
        <v>8325</v>
      </c>
    </row>
    <row r="834" spans="1:19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0">
        <f t="shared" si="36"/>
        <v>40869.675173611111</v>
      </c>
      <c r="P834" s="10">
        <f t="shared" si="37"/>
        <v>40929.342361111114</v>
      </c>
      <c r="Q834">
        <f t="shared" si="38"/>
        <v>2011</v>
      </c>
      <c r="R834" s="13" t="s">
        <v>8324</v>
      </c>
      <c r="S834" t="s">
        <v>8325</v>
      </c>
    </row>
    <row r="835" spans="1:19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0">
        <f t="shared" ref="O835:O898" si="39">(((J835/60)/60)/24)+DATE(1970,1,1)</f>
        <v>41718.878182870372</v>
      </c>
      <c r="P835" s="10">
        <f t="shared" ref="P835:P898" si="40">(((I835/60)/60)/24)+DATE(1970,1,1)</f>
        <v>41748.878182870372</v>
      </c>
      <c r="Q835">
        <f t="shared" ref="Q835:Q898" si="41">YEAR(O835)</f>
        <v>2014</v>
      </c>
      <c r="R835" s="13" t="s">
        <v>8324</v>
      </c>
      <c r="S835" t="s">
        <v>8325</v>
      </c>
    </row>
    <row r="836" spans="1:19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0">
        <f t="shared" si="39"/>
        <v>41422.822824074072</v>
      </c>
      <c r="P836" s="10">
        <f t="shared" si="40"/>
        <v>41456.165972222225</v>
      </c>
      <c r="Q836">
        <f t="shared" si="41"/>
        <v>2013</v>
      </c>
      <c r="R836" s="13" t="s">
        <v>8324</v>
      </c>
      <c r="S836" t="s">
        <v>8325</v>
      </c>
    </row>
    <row r="837" spans="1:19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0">
        <f t="shared" si="39"/>
        <v>41005.45784722222</v>
      </c>
      <c r="P837" s="10">
        <f t="shared" si="40"/>
        <v>41048.125</v>
      </c>
      <c r="Q837">
        <f t="shared" si="41"/>
        <v>2012</v>
      </c>
      <c r="R837" s="13" t="s">
        <v>8324</v>
      </c>
      <c r="S837" t="s">
        <v>8325</v>
      </c>
    </row>
    <row r="838" spans="1:19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0">
        <f t="shared" si="39"/>
        <v>41524.056921296295</v>
      </c>
      <c r="P838" s="10">
        <f t="shared" si="40"/>
        <v>41554.056921296295</v>
      </c>
      <c r="Q838">
        <f t="shared" si="41"/>
        <v>2013</v>
      </c>
      <c r="R838" s="13" t="s">
        <v>8324</v>
      </c>
      <c r="S838" t="s">
        <v>8325</v>
      </c>
    </row>
    <row r="839" spans="1:19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0">
        <f t="shared" si="39"/>
        <v>41730.998402777775</v>
      </c>
      <c r="P839" s="10">
        <f t="shared" si="40"/>
        <v>41760.998402777775</v>
      </c>
      <c r="Q839">
        <f t="shared" si="41"/>
        <v>2014</v>
      </c>
      <c r="R839" s="13" t="s">
        <v>8324</v>
      </c>
      <c r="S839" t="s">
        <v>8325</v>
      </c>
    </row>
    <row r="840" spans="1:19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0">
        <f t="shared" si="39"/>
        <v>40895.897974537038</v>
      </c>
      <c r="P840" s="10">
        <f t="shared" si="40"/>
        <v>40925.897974537038</v>
      </c>
      <c r="Q840">
        <f t="shared" si="41"/>
        <v>2011</v>
      </c>
      <c r="R840" s="13" t="s">
        <v>8324</v>
      </c>
      <c r="S840" t="s">
        <v>8325</v>
      </c>
    </row>
    <row r="841" spans="1:19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0">
        <f t="shared" si="39"/>
        <v>41144.763379629629</v>
      </c>
      <c r="P841" s="10">
        <f t="shared" si="40"/>
        <v>41174.763379629629</v>
      </c>
      <c r="Q841">
        <f t="shared" si="41"/>
        <v>2012</v>
      </c>
      <c r="R841" s="13" t="s">
        <v>8324</v>
      </c>
      <c r="S841" t="s">
        <v>8325</v>
      </c>
    </row>
    <row r="842" spans="1:19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0">
        <f t="shared" si="39"/>
        <v>42607.226701388892</v>
      </c>
      <c r="P842" s="10">
        <f t="shared" si="40"/>
        <v>42637.226701388892</v>
      </c>
      <c r="Q842">
        <f t="shared" si="41"/>
        <v>2016</v>
      </c>
      <c r="R842" s="13" t="s">
        <v>8324</v>
      </c>
      <c r="S842" t="s">
        <v>8326</v>
      </c>
    </row>
    <row r="843" spans="1:19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0">
        <f t="shared" si="39"/>
        <v>41923.838692129626</v>
      </c>
      <c r="P843" s="10">
        <f t="shared" si="40"/>
        <v>41953.88035879629</v>
      </c>
      <c r="Q843">
        <f t="shared" si="41"/>
        <v>2014</v>
      </c>
      <c r="R843" s="13" t="s">
        <v>8324</v>
      </c>
      <c r="S843" t="s">
        <v>8326</v>
      </c>
    </row>
    <row r="844" spans="1:19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0">
        <f t="shared" si="39"/>
        <v>41526.592395833337</v>
      </c>
      <c r="P844" s="10">
        <f t="shared" si="40"/>
        <v>41561.165972222225</v>
      </c>
      <c r="Q844">
        <f t="shared" si="41"/>
        <v>2013</v>
      </c>
      <c r="R844" s="13" t="s">
        <v>8324</v>
      </c>
      <c r="S844" t="s">
        <v>8326</v>
      </c>
    </row>
    <row r="845" spans="1:19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>
        <f t="shared" si="39"/>
        <v>42695.257870370369</v>
      </c>
      <c r="P845" s="10">
        <f t="shared" si="40"/>
        <v>42712.333333333328</v>
      </c>
      <c r="Q845">
        <f t="shared" si="41"/>
        <v>2016</v>
      </c>
      <c r="R845" s="13" t="s">
        <v>8324</v>
      </c>
      <c r="S845" t="s">
        <v>8326</v>
      </c>
    </row>
    <row r="846" spans="1:19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0">
        <f t="shared" si="39"/>
        <v>41905.684629629628</v>
      </c>
      <c r="P846" s="10">
        <f t="shared" si="40"/>
        <v>41944.207638888889</v>
      </c>
      <c r="Q846">
        <f t="shared" si="41"/>
        <v>2014</v>
      </c>
      <c r="R846" s="13" t="s">
        <v>8324</v>
      </c>
      <c r="S846" t="s">
        <v>8326</v>
      </c>
    </row>
    <row r="847" spans="1:19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0">
        <f t="shared" si="39"/>
        <v>42578.205972222218</v>
      </c>
      <c r="P847" s="10">
        <f t="shared" si="40"/>
        <v>42618.165972222225</v>
      </c>
      <c r="Q847">
        <f t="shared" si="41"/>
        <v>2016</v>
      </c>
      <c r="R847" s="13" t="s">
        <v>8324</v>
      </c>
      <c r="S847" t="s">
        <v>8326</v>
      </c>
    </row>
    <row r="848" spans="1:19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0">
        <f t="shared" si="39"/>
        <v>41694.391840277778</v>
      </c>
      <c r="P848" s="10">
        <f t="shared" si="40"/>
        <v>41708.583333333336</v>
      </c>
      <c r="Q848">
        <f t="shared" si="41"/>
        <v>2014</v>
      </c>
      <c r="R848" s="13" t="s">
        <v>8324</v>
      </c>
      <c r="S848" t="s">
        <v>8326</v>
      </c>
    </row>
    <row r="849" spans="1:19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0">
        <f t="shared" si="39"/>
        <v>42165.79833333334</v>
      </c>
      <c r="P849" s="10">
        <f t="shared" si="40"/>
        <v>42195.79833333334</v>
      </c>
      <c r="Q849">
        <f t="shared" si="41"/>
        <v>2015</v>
      </c>
      <c r="R849" s="13" t="s">
        <v>8324</v>
      </c>
      <c r="S849" t="s">
        <v>8326</v>
      </c>
    </row>
    <row r="850" spans="1:19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0">
        <f t="shared" si="39"/>
        <v>42078.792048611111</v>
      </c>
      <c r="P850" s="10">
        <f t="shared" si="40"/>
        <v>42108.792048611111</v>
      </c>
      <c r="Q850">
        <f t="shared" si="41"/>
        <v>2015</v>
      </c>
      <c r="R850" s="13" t="s">
        <v>8324</v>
      </c>
      <c r="S850" t="s">
        <v>8326</v>
      </c>
    </row>
    <row r="851" spans="1:19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0">
        <f t="shared" si="39"/>
        <v>42051.148888888885</v>
      </c>
      <c r="P851" s="10">
        <f t="shared" si="40"/>
        <v>42079.107222222221</v>
      </c>
      <c r="Q851">
        <f t="shared" si="41"/>
        <v>2015</v>
      </c>
      <c r="R851" s="13" t="s">
        <v>8324</v>
      </c>
      <c r="S851" t="s">
        <v>8326</v>
      </c>
    </row>
    <row r="852" spans="1:19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0">
        <f t="shared" si="39"/>
        <v>42452.827743055561</v>
      </c>
      <c r="P852" s="10">
        <f t="shared" si="40"/>
        <v>42485.207638888889</v>
      </c>
      <c r="Q852">
        <f t="shared" si="41"/>
        <v>2016</v>
      </c>
      <c r="R852" s="13" t="s">
        <v>8324</v>
      </c>
      <c r="S852" t="s">
        <v>8326</v>
      </c>
    </row>
    <row r="853" spans="1:19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0">
        <f t="shared" si="39"/>
        <v>42522.880243055552</v>
      </c>
      <c r="P853" s="10">
        <f t="shared" si="40"/>
        <v>42582.822916666672</v>
      </c>
      <c r="Q853">
        <f t="shared" si="41"/>
        <v>2016</v>
      </c>
      <c r="R853" s="13" t="s">
        <v>8324</v>
      </c>
      <c r="S853" t="s">
        <v>8326</v>
      </c>
    </row>
    <row r="854" spans="1:19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0">
        <f t="shared" si="39"/>
        <v>42656.805497685185</v>
      </c>
      <c r="P854" s="10">
        <f t="shared" si="40"/>
        <v>42667.875</v>
      </c>
      <c r="Q854">
        <f t="shared" si="41"/>
        <v>2016</v>
      </c>
      <c r="R854" s="13" t="s">
        <v>8324</v>
      </c>
      <c r="S854" t="s">
        <v>8326</v>
      </c>
    </row>
    <row r="855" spans="1:19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0">
        <f t="shared" si="39"/>
        <v>42021.832280092596</v>
      </c>
      <c r="P855" s="10">
        <f t="shared" si="40"/>
        <v>42051.832280092596</v>
      </c>
      <c r="Q855">
        <f t="shared" si="41"/>
        <v>2015</v>
      </c>
      <c r="R855" s="13" t="s">
        <v>8324</v>
      </c>
      <c r="S855" t="s">
        <v>8326</v>
      </c>
    </row>
    <row r="856" spans="1:19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0">
        <f t="shared" si="39"/>
        <v>42702.212337962963</v>
      </c>
      <c r="P856" s="10">
        <f t="shared" si="40"/>
        <v>42732.212337962963</v>
      </c>
      <c r="Q856">
        <f t="shared" si="41"/>
        <v>2016</v>
      </c>
      <c r="R856" s="13" t="s">
        <v>8324</v>
      </c>
      <c r="S856" t="s">
        <v>8326</v>
      </c>
    </row>
    <row r="857" spans="1:19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0">
        <f t="shared" si="39"/>
        <v>42545.125196759262</v>
      </c>
      <c r="P857" s="10">
        <f t="shared" si="40"/>
        <v>42575.125196759262</v>
      </c>
      <c r="Q857">
        <f t="shared" si="41"/>
        <v>2016</v>
      </c>
      <c r="R857" s="13" t="s">
        <v>8324</v>
      </c>
      <c r="S857" t="s">
        <v>8326</v>
      </c>
    </row>
    <row r="858" spans="1:19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0">
        <f t="shared" si="39"/>
        <v>42609.311990740738</v>
      </c>
      <c r="P858" s="10">
        <f t="shared" si="40"/>
        <v>42668.791666666672</v>
      </c>
      <c r="Q858">
        <f t="shared" si="41"/>
        <v>2016</v>
      </c>
      <c r="R858" s="13" t="s">
        <v>8324</v>
      </c>
      <c r="S858" t="s">
        <v>8326</v>
      </c>
    </row>
    <row r="859" spans="1:19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0">
        <f t="shared" si="39"/>
        <v>42291.581377314811</v>
      </c>
      <c r="P859" s="10">
        <f t="shared" si="40"/>
        <v>42333.623043981483</v>
      </c>
      <c r="Q859">
        <f t="shared" si="41"/>
        <v>2015</v>
      </c>
      <c r="R859" s="13" t="s">
        <v>8324</v>
      </c>
      <c r="S859" t="s">
        <v>8326</v>
      </c>
    </row>
    <row r="860" spans="1:19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0">
        <f t="shared" si="39"/>
        <v>42079.745578703703</v>
      </c>
      <c r="P860" s="10">
        <f t="shared" si="40"/>
        <v>42109.957638888889</v>
      </c>
      <c r="Q860">
        <f t="shared" si="41"/>
        <v>2015</v>
      </c>
      <c r="R860" s="13" t="s">
        <v>8324</v>
      </c>
      <c r="S860" t="s">
        <v>8326</v>
      </c>
    </row>
    <row r="861" spans="1:19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0">
        <f t="shared" si="39"/>
        <v>42128.820231481484</v>
      </c>
      <c r="P861" s="10">
        <f t="shared" si="40"/>
        <v>42159</v>
      </c>
      <c r="Q861">
        <f t="shared" si="41"/>
        <v>2015</v>
      </c>
      <c r="R861" s="13" t="s">
        <v>8324</v>
      </c>
      <c r="S861" t="s">
        <v>8326</v>
      </c>
    </row>
    <row r="862" spans="1:19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0">
        <f t="shared" si="39"/>
        <v>41570.482789351852</v>
      </c>
      <c r="P862" s="10">
        <f t="shared" si="40"/>
        <v>41600.524456018517</v>
      </c>
      <c r="Q862">
        <f t="shared" si="41"/>
        <v>2013</v>
      </c>
      <c r="R862" s="13" t="s">
        <v>8324</v>
      </c>
      <c r="S862" t="s">
        <v>8327</v>
      </c>
    </row>
    <row r="863" spans="1:19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0">
        <f t="shared" si="39"/>
        <v>42599.965324074074</v>
      </c>
      <c r="P863" s="10">
        <f t="shared" si="40"/>
        <v>42629.965324074074</v>
      </c>
      <c r="Q863">
        <f t="shared" si="41"/>
        <v>2016</v>
      </c>
      <c r="R863" s="13" t="s">
        <v>8324</v>
      </c>
      <c r="S863" t="s">
        <v>8327</v>
      </c>
    </row>
    <row r="864" spans="1:19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0">
        <f t="shared" si="39"/>
        <v>41559.5549537037</v>
      </c>
      <c r="P864" s="10">
        <f t="shared" si="40"/>
        <v>41589.596620370372</v>
      </c>
      <c r="Q864">
        <f t="shared" si="41"/>
        <v>2013</v>
      </c>
      <c r="R864" s="13" t="s">
        <v>8324</v>
      </c>
      <c r="S864" t="s">
        <v>8327</v>
      </c>
    </row>
    <row r="865" spans="1:19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0">
        <f t="shared" si="39"/>
        <v>40921.117662037039</v>
      </c>
      <c r="P865" s="10">
        <f t="shared" si="40"/>
        <v>40951.117662037039</v>
      </c>
      <c r="Q865">
        <f t="shared" si="41"/>
        <v>2012</v>
      </c>
      <c r="R865" s="13" t="s">
        <v>8324</v>
      </c>
      <c r="S865" t="s">
        <v>8327</v>
      </c>
    </row>
    <row r="866" spans="1:19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0">
        <f t="shared" si="39"/>
        <v>41541.106921296298</v>
      </c>
      <c r="P866" s="10">
        <f t="shared" si="40"/>
        <v>41563.415972222225</v>
      </c>
      <c r="Q866">
        <f t="shared" si="41"/>
        <v>2013</v>
      </c>
      <c r="R866" s="13" t="s">
        <v>8324</v>
      </c>
      <c r="S866" t="s">
        <v>8327</v>
      </c>
    </row>
    <row r="867" spans="1:19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0">
        <f t="shared" si="39"/>
        <v>41230.77311342593</v>
      </c>
      <c r="P867" s="10">
        <f t="shared" si="40"/>
        <v>41290.77311342593</v>
      </c>
      <c r="Q867">
        <f t="shared" si="41"/>
        <v>2012</v>
      </c>
      <c r="R867" s="13" t="s">
        <v>8324</v>
      </c>
      <c r="S867" t="s">
        <v>8327</v>
      </c>
    </row>
    <row r="868" spans="1:19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0">
        <f t="shared" si="39"/>
        <v>42025.637939814813</v>
      </c>
      <c r="P868" s="10">
        <f t="shared" si="40"/>
        <v>42063.631944444445</v>
      </c>
      <c r="Q868">
        <f t="shared" si="41"/>
        <v>2015</v>
      </c>
      <c r="R868" s="13" t="s">
        <v>8324</v>
      </c>
      <c r="S868" t="s">
        <v>8327</v>
      </c>
    </row>
    <row r="869" spans="1:19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0">
        <f t="shared" si="39"/>
        <v>40088.105393518519</v>
      </c>
      <c r="P869" s="10">
        <f t="shared" si="40"/>
        <v>40148.207638888889</v>
      </c>
      <c r="Q869">
        <f t="shared" si="41"/>
        <v>2009</v>
      </c>
      <c r="R869" s="13" t="s">
        <v>8324</v>
      </c>
      <c r="S869" t="s">
        <v>8327</v>
      </c>
    </row>
    <row r="870" spans="1:19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0">
        <f t="shared" si="39"/>
        <v>41616.027754629627</v>
      </c>
      <c r="P870" s="10">
        <f t="shared" si="40"/>
        <v>41646.027754629627</v>
      </c>
      <c r="Q870">
        <f t="shared" si="41"/>
        <v>2013</v>
      </c>
      <c r="R870" s="13" t="s">
        <v>8324</v>
      </c>
      <c r="S870" t="s">
        <v>8327</v>
      </c>
    </row>
    <row r="871" spans="1:19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0">
        <f t="shared" si="39"/>
        <v>41342.845567129632</v>
      </c>
      <c r="P871" s="10">
        <f t="shared" si="40"/>
        <v>41372.803900462961</v>
      </c>
      <c r="Q871">
        <f t="shared" si="41"/>
        <v>2013</v>
      </c>
      <c r="R871" s="13" t="s">
        <v>8324</v>
      </c>
      <c r="S871" t="s">
        <v>8327</v>
      </c>
    </row>
    <row r="872" spans="1:19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0">
        <f t="shared" si="39"/>
        <v>41488.022256944445</v>
      </c>
      <c r="P872" s="10">
        <f t="shared" si="40"/>
        <v>41518.022256944445</v>
      </c>
      <c r="Q872">
        <f t="shared" si="41"/>
        <v>2013</v>
      </c>
      <c r="R872" s="13" t="s">
        <v>8324</v>
      </c>
      <c r="S872" t="s">
        <v>8327</v>
      </c>
    </row>
    <row r="873" spans="1:19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0">
        <f t="shared" si="39"/>
        <v>41577.561284722222</v>
      </c>
      <c r="P873" s="10">
        <f t="shared" si="40"/>
        <v>41607.602951388886</v>
      </c>
      <c r="Q873">
        <f t="shared" si="41"/>
        <v>2013</v>
      </c>
      <c r="R873" s="13" t="s">
        <v>8324</v>
      </c>
      <c r="S873" t="s">
        <v>8327</v>
      </c>
    </row>
    <row r="874" spans="1:19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0">
        <f t="shared" si="39"/>
        <v>40567.825543981482</v>
      </c>
      <c r="P874" s="10">
        <f t="shared" si="40"/>
        <v>40612.825543981482</v>
      </c>
      <c r="Q874">
        <f t="shared" si="41"/>
        <v>2011</v>
      </c>
      <c r="R874" s="13" t="s">
        <v>8324</v>
      </c>
      <c r="S874" t="s">
        <v>8327</v>
      </c>
    </row>
    <row r="875" spans="1:19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0">
        <f t="shared" si="39"/>
        <v>41184.167129629634</v>
      </c>
      <c r="P875" s="10">
        <f t="shared" si="40"/>
        <v>41224.208796296298</v>
      </c>
      <c r="Q875">
        <f t="shared" si="41"/>
        <v>2012</v>
      </c>
      <c r="R875" s="13" t="s">
        <v>8324</v>
      </c>
      <c r="S875" t="s">
        <v>8327</v>
      </c>
    </row>
    <row r="876" spans="1:19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0">
        <f t="shared" si="39"/>
        <v>41368.583726851852</v>
      </c>
      <c r="P876" s="10">
        <f t="shared" si="40"/>
        <v>41398.583726851852</v>
      </c>
      <c r="Q876">
        <f t="shared" si="41"/>
        <v>2013</v>
      </c>
      <c r="R876" s="13" t="s">
        <v>8324</v>
      </c>
      <c r="S876" t="s">
        <v>8327</v>
      </c>
    </row>
    <row r="877" spans="1:19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0">
        <f t="shared" si="39"/>
        <v>42248.723738425921</v>
      </c>
      <c r="P877" s="10">
        <f t="shared" si="40"/>
        <v>42268.723738425921</v>
      </c>
      <c r="Q877">
        <f t="shared" si="41"/>
        <v>2015</v>
      </c>
      <c r="R877" s="13" t="s">
        <v>8324</v>
      </c>
      <c r="S877" t="s">
        <v>8327</v>
      </c>
    </row>
    <row r="878" spans="1:19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0">
        <f t="shared" si="39"/>
        <v>41276.496840277774</v>
      </c>
      <c r="P878" s="10">
        <f t="shared" si="40"/>
        <v>41309.496840277774</v>
      </c>
      <c r="Q878">
        <f t="shared" si="41"/>
        <v>2013</v>
      </c>
      <c r="R878" s="13" t="s">
        <v>8324</v>
      </c>
      <c r="S878" t="s">
        <v>8327</v>
      </c>
    </row>
    <row r="879" spans="1:19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0">
        <f t="shared" si="39"/>
        <v>41597.788888888892</v>
      </c>
      <c r="P879" s="10">
        <f t="shared" si="40"/>
        <v>41627.788888888892</v>
      </c>
      <c r="Q879">
        <f t="shared" si="41"/>
        <v>2013</v>
      </c>
      <c r="R879" s="13" t="s">
        <v>8324</v>
      </c>
      <c r="S879" t="s">
        <v>8327</v>
      </c>
    </row>
    <row r="880" spans="1:19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0">
        <f t="shared" si="39"/>
        <v>40505.232916666668</v>
      </c>
      <c r="P880" s="10">
        <f t="shared" si="40"/>
        <v>40535.232916666668</v>
      </c>
      <c r="Q880">
        <f t="shared" si="41"/>
        <v>2010</v>
      </c>
      <c r="R880" s="13" t="s">
        <v>8324</v>
      </c>
      <c r="S880" t="s">
        <v>8327</v>
      </c>
    </row>
    <row r="881" spans="1:19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0">
        <f t="shared" si="39"/>
        <v>41037.829918981479</v>
      </c>
      <c r="P881" s="10">
        <f t="shared" si="40"/>
        <v>41058.829918981479</v>
      </c>
      <c r="Q881">
        <f t="shared" si="41"/>
        <v>2012</v>
      </c>
      <c r="R881" s="13" t="s">
        <v>8324</v>
      </c>
      <c r="S881" t="s">
        <v>8327</v>
      </c>
    </row>
    <row r="882" spans="1:19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0">
        <f t="shared" si="39"/>
        <v>41179.32104166667</v>
      </c>
      <c r="P882" s="10">
        <f t="shared" si="40"/>
        <v>41212.32104166667</v>
      </c>
      <c r="Q882">
        <f t="shared" si="41"/>
        <v>2012</v>
      </c>
      <c r="R882" s="13" t="s">
        <v>8324</v>
      </c>
      <c r="S882" t="s">
        <v>8328</v>
      </c>
    </row>
    <row r="883" spans="1:19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0">
        <f t="shared" si="39"/>
        <v>40877.25099537037</v>
      </c>
      <c r="P883" s="10">
        <f t="shared" si="40"/>
        <v>40922.25099537037</v>
      </c>
      <c r="Q883">
        <f t="shared" si="41"/>
        <v>2011</v>
      </c>
      <c r="R883" s="13" t="s">
        <v>8324</v>
      </c>
      <c r="S883" t="s">
        <v>8328</v>
      </c>
    </row>
    <row r="884" spans="1:19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0">
        <f t="shared" si="39"/>
        <v>40759.860532407409</v>
      </c>
      <c r="P884" s="10">
        <f t="shared" si="40"/>
        <v>40792.860532407409</v>
      </c>
      <c r="Q884">
        <f t="shared" si="41"/>
        <v>2011</v>
      </c>
      <c r="R884" s="13" t="s">
        <v>8324</v>
      </c>
      <c r="S884" t="s">
        <v>8328</v>
      </c>
    </row>
    <row r="885" spans="1:19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0">
        <f t="shared" si="39"/>
        <v>42371.935590277775</v>
      </c>
      <c r="P885" s="10">
        <f t="shared" si="40"/>
        <v>42431.935590277775</v>
      </c>
      <c r="Q885">
        <f t="shared" si="41"/>
        <v>2016</v>
      </c>
      <c r="R885" s="13" t="s">
        <v>8324</v>
      </c>
      <c r="S885" t="s">
        <v>8328</v>
      </c>
    </row>
    <row r="886" spans="1:19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0">
        <f t="shared" si="39"/>
        <v>40981.802615740737</v>
      </c>
      <c r="P886" s="10">
        <f t="shared" si="40"/>
        <v>41041.104861111111</v>
      </c>
      <c r="Q886">
        <f t="shared" si="41"/>
        <v>2012</v>
      </c>
      <c r="R886" s="13" t="s">
        <v>8324</v>
      </c>
      <c r="S886" t="s">
        <v>8328</v>
      </c>
    </row>
    <row r="887" spans="1:19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>
        <f t="shared" si="39"/>
        <v>42713.941099537042</v>
      </c>
      <c r="P887" s="10">
        <f t="shared" si="40"/>
        <v>42734.941099537042</v>
      </c>
      <c r="Q887">
        <f t="shared" si="41"/>
        <v>2016</v>
      </c>
      <c r="R887" s="13" t="s">
        <v>8324</v>
      </c>
      <c r="S887" t="s">
        <v>8328</v>
      </c>
    </row>
    <row r="888" spans="1:19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0">
        <f t="shared" si="39"/>
        <v>42603.870520833334</v>
      </c>
      <c r="P888" s="10">
        <f t="shared" si="40"/>
        <v>42628.870520833334</v>
      </c>
      <c r="Q888">
        <f t="shared" si="41"/>
        <v>2016</v>
      </c>
      <c r="R888" s="13" t="s">
        <v>8324</v>
      </c>
      <c r="S888" t="s">
        <v>8328</v>
      </c>
    </row>
    <row r="889" spans="1:19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0">
        <f t="shared" si="39"/>
        <v>41026.958969907406</v>
      </c>
      <c r="P889" s="10">
        <f t="shared" si="40"/>
        <v>41056.958969907406</v>
      </c>
      <c r="Q889">
        <f t="shared" si="41"/>
        <v>2012</v>
      </c>
      <c r="R889" s="13" t="s">
        <v>8324</v>
      </c>
      <c r="S889" t="s">
        <v>8328</v>
      </c>
    </row>
    <row r="890" spans="1:19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0">
        <f t="shared" si="39"/>
        <v>40751.753298611111</v>
      </c>
      <c r="P890" s="10">
        <f t="shared" si="40"/>
        <v>40787.25</v>
      </c>
      <c r="Q890">
        <f t="shared" si="41"/>
        <v>2011</v>
      </c>
      <c r="R890" s="13" t="s">
        <v>8324</v>
      </c>
      <c r="S890" t="s">
        <v>8328</v>
      </c>
    </row>
    <row r="891" spans="1:19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0">
        <f t="shared" si="39"/>
        <v>41887.784062500003</v>
      </c>
      <c r="P891" s="10">
        <f t="shared" si="40"/>
        <v>41917.784062500003</v>
      </c>
      <c r="Q891">
        <f t="shared" si="41"/>
        <v>2014</v>
      </c>
      <c r="R891" s="13" t="s">
        <v>8324</v>
      </c>
      <c r="S891" t="s">
        <v>8328</v>
      </c>
    </row>
    <row r="892" spans="1:19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0">
        <f t="shared" si="39"/>
        <v>41569.698831018519</v>
      </c>
      <c r="P892" s="10">
        <f t="shared" si="40"/>
        <v>41599.740497685183</v>
      </c>
      <c r="Q892">
        <f t="shared" si="41"/>
        <v>2013</v>
      </c>
      <c r="R892" s="13" t="s">
        <v>8324</v>
      </c>
      <c r="S892" t="s">
        <v>8328</v>
      </c>
    </row>
    <row r="893" spans="1:19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0">
        <f t="shared" si="39"/>
        <v>41842.031597222223</v>
      </c>
      <c r="P893" s="10">
        <f t="shared" si="40"/>
        <v>41872.031597222223</v>
      </c>
      <c r="Q893">
        <f t="shared" si="41"/>
        <v>2014</v>
      </c>
      <c r="R893" s="13" t="s">
        <v>8324</v>
      </c>
      <c r="S893" t="s">
        <v>8328</v>
      </c>
    </row>
    <row r="894" spans="1:19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0">
        <f t="shared" si="39"/>
        <v>40304.20003472222</v>
      </c>
      <c r="P894" s="10">
        <f t="shared" si="40"/>
        <v>40391.166666666664</v>
      </c>
      <c r="Q894">
        <f t="shared" si="41"/>
        <v>2010</v>
      </c>
      <c r="R894" s="13" t="s">
        <v>8324</v>
      </c>
      <c r="S894" t="s">
        <v>8328</v>
      </c>
    </row>
    <row r="895" spans="1:19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0">
        <f t="shared" si="39"/>
        <v>42065.897719907407</v>
      </c>
      <c r="P895" s="10">
        <f t="shared" si="40"/>
        <v>42095.856053240743</v>
      </c>
      <c r="Q895">
        <f t="shared" si="41"/>
        <v>2015</v>
      </c>
      <c r="R895" s="13" t="s">
        <v>8324</v>
      </c>
      <c r="S895" t="s">
        <v>8328</v>
      </c>
    </row>
    <row r="896" spans="1:19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0">
        <f t="shared" si="39"/>
        <v>42496.981597222228</v>
      </c>
      <c r="P896" s="10">
        <f t="shared" si="40"/>
        <v>42526.981597222228</v>
      </c>
      <c r="Q896">
        <f t="shared" si="41"/>
        <v>2016</v>
      </c>
      <c r="R896" s="13" t="s">
        <v>8324</v>
      </c>
      <c r="S896" t="s">
        <v>8328</v>
      </c>
    </row>
    <row r="897" spans="1:19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0">
        <f t="shared" si="39"/>
        <v>40431.127650462964</v>
      </c>
      <c r="P897" s="10">
        <f t="shared" si="40"/>
        <v>40476.127650462964</v>
      </c>
      <c r="Q897">
        <f t="shared" si="41"/>
        <v>2010</v>
      </c>
      <c r="R897" s="13" t="s">
        <v>8324</v>
      </c>
      <c r="S897" t="s">
        <v>8328</v>
      </c>
    </row>
    <row r="898" spans="1:19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0">
        <f t="shared" si="39"/>
        <v>42218.872986111113</v>
      </c>
      <c r="P898" s="10">
        <f t="shared" si="40"/>
        <v>42244.166666666672</v>
      </c>
      <c r="Q898">
        <f t="shared" si="41"/>
        <v>2015</v>
      </c>
      <c r="R898" s="13" t="s">
        <v>8324</v>
      </c>
      <c r="S898" t="s">
        <v>8328</v>
      </c>
    </row>
    <row r="899" spans="1:19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0">
        <f t="shared" ref="O899:O962" si="42">(((J899/60)/60)/24)+DATE(1970,1,1)</f>
        <v>41211.688750000001</v>
      </c>
      <c r="P899" s="10">
        <f t="shared" ref="P899:P962" si="43">(((I899/60)/60)/24)+DATE(1970,1,1)</f>
        <v>41241.730416666665</v>
      </c>
      <c r="Q899">
        <f t="shared" ref="Q899:Q962" si="44">YEAR(O899)</f>
        <v>2012</v>
      </c>
      <c r="R899" s="13" t="s">
        <v>8324</v>
      </c>
      <c r="S899" t="s">
        <v>8328</v>
      </c>
    </row>
    <row r="900" spans="1:19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0">
        <f t="shared" si="42"/>
        <v>40878.758217592593</v>
      </c>
      <c r="P900" s="10">
        <f t="shared" si="43"/>
        <v>40923.758217592593</v>
      </c>
      <c r="Q900">
        <f t="shared" si="44"/>
        <v>2011</v>
      </c>
      <c r="R900" s="13" t="s">
        <v>8324</v>
      </c>
      <c r="S900" t="s">
        <v>8328</v>
      </c>
    </row>
    <row r="901" spans="1:19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0">
        <f t="shared" si="42"/>
        <v>40646.099097222221</v>
      </c>
      <c r="P901" s="10">
        <f t="shared" si="43"/>
        <v>40691.099097222221</v>
      </c>
      <c r="Q901">
        <f t="shared" si="44"/>
        <v>2011</v>
      </c>
      <c r="R901" s="13" t="s">
        <v>8324</v>
      </c>
      <c r="S901" t="s">
        <v>8328</v>
      </c>
    </row>
    <row r="902" spans="1:19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0">
        <f t="shared" si="42"/>
        <v>42429.84956018519</v>
      </c>
      <c r="P902" s="10">
        <f t="shared" si="43"/>
        <v>42459.807893518519</v>
      </c>
      <c r="Q902">
        <f t="shared" si="44"/>
        <v>2016</v>
      </c>
      <c r="R902" s="13" t="s">
        <v>8324</v>
      </c>
      <c r="S902" t="s">
        <v>8327</v>
      </c>
    </row>
    <row r="903" spans="1:19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0">
        <f t="shared" si="42"/>
        <v>40291.81150462963</v>
      </c>
      <c r="P903" s="10">
        <f t="shared" si="43"/>
        <v>40337.799305555556</v>
      </c>
      <c r="Q903">
        <f t="shared" si="44"/>
        <v>2010</v>
      </c>
      <c r="R903" s="13" t="s">
        <v>8324</v>
      </c>
      <c r="S903" t="s">
        <v>8327</v>
      </c>
    </row>
    <row r="904" spans="1:19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0">
        <f t="shared" si="42"/>
        <v>41829.965532407405</v>
      </c>
      <c r="P904" s="10">
        <f t="shared" si="43"/>
        <v>41881.645833333336</v>
      </c>
      <c r="Q904">
        <f t="shared" si="44"/>
        <v>2014</v>
      </c>
      <c r="R904" s="13" t="s">
        <v>8324</v>
      </c>
      <c r="S904" t="s">
        <v>8327</v>
      </c>
    </row>
    <row r="905" spans="1:19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0">
        <f t="shared" si="42"/>
        <v>41149.796064814815</v>
      </c>
      <c r="P905" s="10">
        <f t="shared" si="43"/>
        <v>41175.100694444445</v>
      </c>
      <c r="Q905">
        <f t="shared" si="44"/>
        <v>2012</v>
      </c>
      <c r="R905" s="13" t="s">
        <v>8324</v>
      </c>
      <c r="S905" t="s">
        <v>8327</v>
      </c>
    </row>
    <row r="906" spans="1:19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0">
        <f t="shared" si="42"/>
        <v>42342.080289351856</v>
      </c>
      <c r="P906" s="10">
        <f t="shared" si="43"/>
        <v>42372.080289351856</v>
      </c>
      <c r="Q906">
        <f t="shared" si="44"/>
        <v>2015</v>
      </c>
      <c r="R906" s="13" t="s">
        <v>8324</v>
      </c>
      <c r="S906" t="s">
        <v>8327</v>
      </c>
    </row>
    <row r="907" spans="1:19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0">
        <f t="shared" si="42"/>
        <v>40507.239884259259</v>
      </c>
      <c r="P907" s="10">
        <f t="shared" si="43"/>
        <v>40567.239884259259</v>
      </c>
      <c r="Q907">
        <f t="shared" si="44"/>
        <v>2010</v>
      </c>
      <c r="R907" s="13" t="s">
        <v>8324</v>
      </c>
      <c r="S907" t="s">
        <v>8327</v>
      </c>
    </row>
    <row r="908" spans="1:19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0">
        <f t="shared" si="42"/>
        <v>41681.189699074072</v>
      </c>
      <c r="P908" s="10">
        <f t="shared" si="43"/>
        <v>41711.148032407407</v>
      </c>
      <c r="Q908">
        <f t="shared" si="44"/>
        <v>2014</v>
      </c>
      <c r="R908" s="13" t="s">
        <v>8324</v>
      </c>
      <c r="S908" t="s">
        <v>8327</v>
      </c>
    </row>
    <row r="909" spans="1:19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0">
        <f t="shared" si="42"/>
        <v>40767.192395833335</v>
      </c>
      <c r="P909" s="10">
        <f t="shared" si="43"/>
        <v>40797.192395833335</v>
      </c>
      <c r="Q909">
        <f t="shared" si="44"/>
        <v>2011</v>
      </c>
      <c r="R909" s="13" t="s">
        <v>8324</v>
      </c>
      <c r="S909" t="s">
        <v>8327</v>
      </c>
    </row>
    <row r="910" spans="1:19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0">
        <f t="shared" si="42"/>
        <v>40340.801562499997</v>
      </c>
      <c r="P910" s="10">
        <f t="shared" si="43"/>
        <v>40386.207638888889</v>
      </c>
      <c r="Q910">
        <f t="shared" si="44"/>
        <v>2010</v>
      </c>
      <c r="R910" s="13" t="s">
        <v>8324</v>
      </c>
      <c r="S910" t="s">
        <v>8327</v>
      </c>
    </row>
    <row r="911" spans="1:19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0">
        <f t="shared" si="42"/>
        <v>41081.69027777778</v>
      </c>
      <c r="P911" s="10">
        <f t="shared" si="43"/>
        <v>41113.166666666664</v>
      </c>
      <c r="Q911">
        <f t="shared" si="44"/>
        <v>2012</v>
      </c>
      <c r="R911" s="13" t="s">
        <v>8324</v>
      </c>
      <c r="S911" t="s">
        <v>8327</v>
      </c>
    </row>
    <row r="912" spans="1:19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0">
        <f t="shared" si="42"/>
        <v>42737.545358796298</v>
      </c>
      <c r="P912" s="10">
        <f t="shared" si="43"/>
        <v>42797.545358796298</v>
      </c>
      <c r="Q912">
        <f t="shared" si="44"/>
        <v>2017</v>
      </c>
      <c r="R912" s="13" t="s">
        <v>8324</v>
      </c>
      <c r="S912" t="s">
        <v>8327</v>
      </c>
    </row>
    <row r="913" spans="1:19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0">
        <f t="shared" si="42"/>
        <v>41642.005150462966</v>
      </c>
      <c r="P913" s="10">
        <f t="shared" si="43"/>
        <v>41663.005150462966</v>
      </c>
      <c r="Q913">
        <f t="shared" si="44"/>
        <v>2014</v>
      </c>
      <c r="R913" s="13" t="s">
        <v>8324</v>
      </c>
      <c r="S913" t="s">
        <v>8327</v>
      </c>
    </row>
    <row r="914" spans="1:19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0">
        <f t="shared" si="42"/>
        <v>41194.109340277777</v>
      </c>
      <c r="P914" s="10">
        <f t="shared" si="43"/>
        <v>41254.151006944441</v>
      </c>
      <c r="Q914">
        <f t="shared" si="44"/>
        <v>2012</v>
      </c>
      <c r="R914" s="13" t="s">
        <v>8324</v>
      </c>
      <c r="S914" t="s">
        <v>8327</v>
      </c>
    </row>
    <row r="915" spans="1:19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0">
        <f t="shared" si="42"/>
        <v>41004.139108796298</v>
      </c>
      <c r="P915" s="10">
        <f t="shared" si="43"/>
        <v>41034.139108796298</v>
      </c>
      <c r="Q915">
        <f t="shared" si="44"/>
        <v>2012</v>
      </c>
      <c r="R915" s="13" t="s">
        <v>8324</v>
      </c>
      <c r="S915" t="s">
        <v>8327</v>
      </c>
    </row>
    <row r="916" spans="1:19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0">
        <f t="shared" si="42"/>
        <v>41116.763275462967</v>
      </c>
      <c r="P916" s="10">
        <f t="shared" si="43"/>
        <v>41146.763275462967</v>
      </c>
      <c r="Q916">
        <f t="shared" si="44"/>
        <v>2012</v>
      </c>
      <c r="R916" s="13" t="s">
        <v>8324</v>
      </c>
      <c r="S916" t="s">
        <v>8327</v>
      </c>
    </row>
    <row r="917" spans="1:19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0">
        <f t="shared" si="42"/>
        <v>40937.679560185185</v>
      </c>
      <c r="P917" s="10">
        <f t="shared" si="43"/>
        <v>40969.207638888889</v>
      </c>
      <c r="Q917">
        <f t="shared" si="44"/>
        <v>2012</v>
      </c>
      <c r="R917" s="13" t="s">
        <v>8324</v>
      </c>
      <c r="S917" t="s">
        <v>8327</v>
      </c>
    </row>
    <row r="918" spans="1:19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0">
        <f t="shared" si="42"/>
        <v>40434.853402777779</v>
      </c>
      <c r="P918" s="10">
        <f t="shared" si="43"/>
        <v>40473.208333333336</v>
      </c>
      <c r="Q918">
        <f t="shared" si="44"/>
        <v>2010</v>
      </c>
      <c r="R918" s="13" t="s">
        <v>8324</v>
      </c>
      <c r="S918" t="s">
        <v>8327</v>
      </c>
    </row>
    <row r="919" spans="1:19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0">
        <f t="shared" si="42"/>
        <v>41802.94363425926</v>
      </c>
      <c r="P919" s="10">
        <f t="shared" si="43"/>
        <v>41834.104166666664</v>
      </c>
      <c r="Q919">
        <f t="shared" si="44"/>
        <v>2014</v>
      </c>
      <c r="R919" s="13" t="s">
        <v>8324</v>
      </c>
      <c r="S919" t="s">
        <v>8327</v>
      </c>
    </row>
    <row r="920" spans="1:19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0">
        <f t="shared" si="42"/>
        <v>41944.916215277779</v>
      </c>
      <c r="P920" s="10">
        <f t="shared" si="43"/>
        <v>41974.957881944443</v>
      </c>
      <c r="Q920">
        <f t="shared" si="44"/>
        <v>2014</v>
      </c>
      <c r="R920" s="13" t="s">
        <v>8324</v>
      </c>
      <c r="S920" t="s">
        <v>8327</v>
      </c>
    </row>
    <row r="921" spans="1:19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0">
        <f t="shared" si="42"/>
        <v>41227.641724537039</v>
      </c>
      <c r="P921" s="10">
        <f t="shared" si="43"/>
        <v>41262.641724537039</v>
      </c>
      <c r="Q921">
        <f t="shared" si="44"/>
        <v>2012</v>
      </c>
      <c r="R921" s="13" t="s">
        <v>8324</v>
      </c>
      <c r="S921" t="s">
        <v>8327</v>
      </c>
    </row>
    <row r="922" spans="1:19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0">
        <f t="shared" si="42"/>
        <v>41562.67155092593</v>
      </c>
      <c r="P922" s="10">
        <f t="shared" si="43"/>
        <v>41592.713217592594</v>
      </c>
      <c r="Q922">
        <f t="shared" si="44"/>
        <v>2013</v>
      </c>
      <c r="R922" s="13" t="s">
        <v>8324</v>
      </c>
      <c r="S922" t="s">
        <v>8327</v>
      </c>
    </row>
    <row r="923" spans="1:19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0">
        <f t="shared" si="42"/>
        <v>40847.171018518515</v>
      </c>
      <c r="P923" s="10">
        <f t="shared" si="43"/>
        <v>40889.212685185186</v>
      </c>
      <c r="Q923">
        <f t="shared" si="44"/>
        <v>2011</v>
      </c>
      <c r="R923" s="13" t="s">
        <v>8324</v>
      </c>
      <c r="S923" t="s">
        <v>8327</v>
      </c>
    </row>
    <row r="924" spans="1:19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0">
        <f t="shared" si="42"/>
        <v>41878.530011574076</v>
      </c>
      <c r="P924" s="10">
        <f t="shared" si="43"/>
        <v>41913.530011574076</v>
      </c>
      <c r="Q924">
        <f t="shared" si="44"/>
        <v>2014</v>
      </c>
      <c r="R924" s="13" t="s">
        <v>8324</v>
      </c>
      <c r="S924" t="s">
        <v>8327</v>
      </c>
    </row>
    <row r="925" spans="1:19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0">
        <f t="shared" si="42"/>
        <v>41934.959756944445</v>
      </c>
      <c r="P925" s="10">
        <f t="shared" si="43"/>
        <v>41965.001423611116</v>
      </c>
      <c r="Q925">
        <f t="shared" si="44"/>
        <v>2014</v>
      </c>
      <c r="R925" s="13" t="s">
        <v>8324</v>
      </c>
      <c r="S925" t="s">
        <v>8327</v>
      </c>
    </row>
    <row r="926" spans="1:19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0">
        <f t="shared" si="42"/>
        <v>41288.942928240744</v>
      </c>
      <c r="P926" s="10">
        <f t="shared" si="43"/>
        <v>41318.942928240744</v>
      </c>
      <c r="Q926">
        <f t="shared" si="44"/>
        <v>2013</v>
      </c>
      <c r="R926" s="13" t="s">
        <v>8324</v>
      </c>
      <c r="S926" t="s">
        <v>8327</v>
      </c>
    </row>
    <row r="927" spans="1:19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0">
        <f t="shared" si="42"/>
        <v>41575.880914351852</v>
      </c>
      <c r="P927" s="10">
        <f t="shared" si="43"/>
        <v>41605.922581018516</v>
      </c>
      <c r="Q927">
        <f t="shared" si="44"/>
        <v>2013</v>
      </c>
      <c r="R927" s="13" t="s">
        <v>8324</v>
      </c>
      <c r="S927" t="s">
        <v>8327</v>
      </c>
    </row>
    <row r="928" spans="1:19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0">
        <f t="shared" si="42"/>
        <v>40338.02002314815</v>
      </c>
      <c r="P928" s="10">
        <f t="shared" si="43"/>
        <v>40367.944444444445</v>
      </c>
      <c r="Q928">
        <f t="shared" si="44"/>
        <v>2010</v>
      </c>
      <c r="R928" s="13" t="s">
        <v>8324</v>
      </c>
      <c r="S928" t="s">
        <v>8327</v>
      </c>
    </row>
    <row r="929" spans="1:19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0">
        <f t="shared" si="42"/>
        <v>41013.822858796295</v>
      </c>
      <c r="P929" s="10">
        <f t="shared" si="43"/>
        <v>41043.822858796295</v>
      </c>
      <c r="Q929">
        <f t="shared" si="44"/>
        <v>2012</v>
      </c>
      <c r="R929" s="13" t="s">
        <v>8324</v>
      </c>
      <c r="S929" t="s">
        <v>8327</v>
      </c>
    </row>
    <row r="930" spans="1:19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0">
        <f t="shared" si="42"/>
        <v>41180.86241898148</v>
      </c>
      <c r="P930" s="10">
        <f t="shared" si="43"/>
        <v>41231</v>
      </c>
      <c r="Q930">
        <f t="shared" si="44"/>
        <v>2012</v>
      </c>
      <c r="R930" s="13" t="s">
        <v>8324</v>
      </c>
      <c r="S930" t="s">
        <v>8327</v>
      </c>
    </row>
    <row r="931" spans="1:19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0">
        <f t="shared" si="42"/>
        <v>40978.238067129627</v>
      </c>
      <c r="P931" s="10">
        <f t="shared" si="43"/>
        <v>41008.196400462963</v>
      </c>
      <c r="Q931">
        <f t="shared" si="44"/>
        <v>2012</v>
      </c>
      <c r="R931" s="13" t="s">
        <v>8324</v>
      </c>
      <c r="S931" t="s">
        <v>8327</v>
      </c>
    </row>
    <row r="932" spans="1:19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0">
        <f t="shared" si="42"/>
        <v>40312.915578703702</v>
      </c>
      <c r="P932" s="10">
        <f t="shared" si="43"/>
        <v>40354.897222222222</v>
      </c>
      <c r="Q932">
        <f t="shared" si="44"/>
        <v>2010</v>
      </c>
      <c r="R932" s="13" t="s">
        <v>8324</v>
      </c>
      <c r="S932" t="s">
        <v>8327</v>
      </c>
    </row>
    <row r="933" spans="1:19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0">
        <f t="shared" si="42"/>
        <v>41680.359976851854</v>
      </c>
      <c r="P933" s="10">
        <f t="shared" si="43"/>
        <v>41714.916666666664</v>
      </c>
      <c r="Q933">
        <f t="shared" si="44"/>
        <v>2014</v>
      </c>
      <c r="R933" s="13" t="s">
        <v>8324</v>
      </c>
      <c r="S933" t="s">
        <v>8327</v>
      </c>
    </row>
    <row r="934" spans="1:19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0">
        <f t="shared" si="42"/>
        <v>41310.969270833331</v>
      </c>
      <c r="P934" s="10">
        <f t="shared" si="43"/>
        <v>41355.927604166667</v>
      </c>
      <c r="Q934">
        <f t="shared" si="44"/>
        <v>2013</v>
      </c>
      <c r="R934" s="13" t="s">
        <v>8324</v>
      </c>
      <c r="S934" t="s">
        <v>8327</v>
      </c>
    </row>
    <row r="935" spans="1:19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0">
        <f t="shared" si="42"/>
        <v>41711.169085648151</v>
      </c>
      <c r="P935" s="10">
        <f t="shared" si="43"/>
        <v>41771.169085648151</v>
      </c>
      <c r="Q935">
        <f t="shared" si="44"/>
        <v>2014</v>
      </c>
      <c r="R935" s="13" t="s">
        <v>8324</v>
      </c>
      <c r="S935" t="s">
        <v>8327</v>
      </c>
    </row>
    <row r="936" spans="1:19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0">
        <f t="shared" si="42"/>
        <v>41733.737083333333</v>
      </c>
      <c r="P936" s="10">
        <f t="shared" si="43"/>
        <v>41763.25</v>
      </c>
      <c r="Q936">
        <f t="shared" si="44"/>
        <v>2014</v>
      </c>
      <c r="R936" s="13" t="s">
        <v>8324</v>
      </c>
      <c r="S936" t="s">
        <v>8327</v>
      </c>
    </row>
    <row r="937" spans="1:19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0">
        <f t="shared" si="42"/>
        <v>42368.333668981482</v>
      </c>
      <c r="P937" s="10">
        <f t="shared" si="43"/>
        <v>42398.333668981482</v>
      </c>
      <c r="Q937">
        <f t="shared" si="44"/>
        <v>2015</v>
      </c>
      <c r="R937" s="13" t="s">
        <v>8324</v>
      </c>
      <c r="S937" t="s">
        <v>8327</v>
      </c>
    </row>
    <row r="938" spans="1:19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0">
        <f t="shared" si="42"/>
        <v>40883.024178240739</v>
      </c>
      <c r="P938" s="10">
        <f t="shared" si="43"/>
        <v>40926.833333333336</v>
      </c>
      <c r="Q938">
        <f t="shared" si="44"/>
        <v>2011</v>
      </c>
      <c r="R938" s="13" t="s">
        <v>8324</v>
      </c>
      <c r="S938" t="s">
        <v>8327</v>
      </c>
    </row>
    <row r="939" spans="1:19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0">
        <f t="shared" si="42"/>
        <v>41551.798113425924</v>
      </c>
      <c r="P939" s="10">
        <f t="shared" si="43"/>
        <v>41581.839780092596</v>
      </c>
      <c r="Q939">
        <f t="shared" si="44"/>
        <v>2013</v>
      </c>
      <c r="R939" s="13" t="s">
        <v>8324</v>
      </c>
      <c r="S939" t="s">
        <v>8327</v>
      </c>
    </row>
    <row r="940" spans="1:19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0">
        <f t="shared" si="42"/>
        <v>41124.479722222226</v>
      </c>
      <c r="P940" s="10">
        <f t="shared" si="43"/>
        <v>41154.479722222226</v>
      </c>
      <c r="Q940">
        <f t="shared" si="44"/>
        <v>2012</v>
      </c>
      <c r="R940" s="13" t="s">
        <v>8324</v>
      </c>
      <c r="S940" t="s">
        <v>8327</v>
      </c>
    </row>
    <row r="941" spans="1:19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0">
        <f t="shared" si="42"/>
        <v>41416.763171296298</v>
      </c>
      <c r="P941" s="10">
        <f t="shared" si="43"/>
        <v>41455.831944444442</v>
      </c>
      <c r="Q941">
        <f t="shared" si="44"/>
        <v>2013</v>
      </c>
      <c r="R941" s="13" t="s">
        <v>8324</v>
      </c>
      <c r="S941" t="s">
        <v>8327</v>
      </c>
    </row>
    <row r="942" spans="1:19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0">
        <f t="shared" si="42"/>
        <v>42182.008402777778</v>
      </c>
      <c r="P942" s="10">
        <f t="shared" si="43"/>
        <v>42227.008402777778</v>
      </c>
      <c r="Q942">
        <f t="shared" si="44"/>
        <v>2015</v>
      </c>
      <c r="R942" s="13" t="s">
        <v>8318</v>
      </c>
      <c r="S942" t="s">
        <v>8320</v>
      </c>
    </row>
    <row r="943" spans="1:19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0">
        <f t="shared" si="42"/>
        <v>42746.096585648149</v>
      </c>
      <c r="P943" s="10">
        <f t="shared" si="43"/>
        <v>42776.096585648149</v>
      </c>
      <c r="Q943">
        <f t="shared" si="44"/>
        <v>2017</v>
      </c>
      <c r="R943" s="13" t="s">
        <v>8318</v>
      </c>
      <c r="S943" t="s">
        <v>8320</v>
      </c>
    </row>
    <row r="944" spans="1:19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0">
        <f t="shared" si="42"/>
        <v>42382.843287037031</v>
      </c>
      <c r="P944" s="10">
        <f t="shared" si="43"/>
        <v>42418.843287037031</v>
      </c>
      <c r="Q944">
        <f t="shared" si="44"/>
        <v>2016</v>
      </c>
      <c r="R944" s="13" t="s">
        <v>8318</v>
      </c>
      <c r="S944" t="s">
        <v>8320</v>
      </c>
    </row>
    <row r="945" spans="1:19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0">
        <f t="shared" si="42"/>
        <v>42673.66788194445</v>
      </c>
      <c r="P945" s="10">
        <f t="shared" si="43"/>
        <v>42703.709548611107</v>
      </c>
      <c r="Q945">
        <f t="shared" si="44"/>
        <v>2016</v>
      </c>
      <c r="R945" s="13" t="s">
        <v>8318</v>
      </c>
      <c r="S945" t="s">
        <v>8320</v>
      </c>
    </row>
    <row r="946" spans="1:19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0">
        <f t="shared" si="42"/>
        <v>42444.583912037036</v>
      </c>
      <c r="P946" s="10">
        <f t="shared" si="43"/>
        <v>42478.583333333328</v>
      </c>
      <c r="Q946">
        <f t="shared" si="44"/>
        <v>2016</v>
      </c>
      <c r="R946" s="13" t="s">
        <v>8318</v>
      </c>
      <c r="S946" t="s">
        <v>8320</v>
      </c>
    </row>
    <row r="947" spans="1:19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0">
        <f t="shared" si="42"/>
        <v>42732.872986111113</v>
      </c>
      <c r="P947" s="10">
        <f t="shared" si="43"/>
        <v>42784.999305555553</v>
      </c>
      <c r="Q947">
        <f t="shared" si="44"/>
        <v>2016</v>
      </c>
      <c r="R947" s="13" t="s">
        <v>8318</v>
      </c>
      <c r="S947" t="s">
        <v>8320</v>
      </c>
    </row>
    <row r="948" spans="1:19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0">
        <f t="shared" si="42"/>
        <v>42592.750555555554</v>
      </c>
      <c r="P948" s="10">
        <f t="shared" si="43"/>
        <v>42622.750555555554</v>
      </c>
      <c r="Q948">
        <f t="shared" si="44"/>
        <v>2016</v>
      </c>
      <c r="R948" s="13" t="s">
        <v>8318</v>
      </c>
      <c r="S948" t="s">
        <v>8320</v>
      </c>
    </row>
    <row r="949" spans="1:19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0">
        <f t="shared" si="42"/>
        <v>42491.781319444446</v>
      </c>
      <c r="P949" s="10">
        <f t="shared" si="43"/>
        <v>42551.781319444446</v>
      </c>
      <c r="Q949">
        <f t="shared" si="44"/>
        <v>2016</v>
      </c>
      <c r="R949" s="13" t="s">
        <v>8318</v>
      </c>
      <c r="S949" t="s">
        <v>8320</v>
      </c>
    </row>
    <row r="950" spans="1:19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0">
        <f t="shared" si="42"/>
        <v>42411.828287037039</v>
      </c>
      <c r="P950" s="10">
        <f t="shared" si="43"/>
        <v>42441.828287037039</v>
      </c>
      <c r="Q950">
        <f t="shared" si="44"/>
        <v>2016</v>
      </c>
      <c r="R950" s="13" t="s">
        <v>8318</v>
      </c>
      <c r="S950" t="s">
        <v>8320</v>
      </c>
    </row>
    <row r="951" spans="1:19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0">
        <f t="shared" si="42"/>
        <v>42361.043703703705</v>
      </c>
      <c r="P951" s="10">
        <f t="shared" si="43"/>
        <v>42421.043703703705</v>
      </c>
      <c r="Q951">
        <f t="shared" si="44"/>
        <v>2015</v>
      </c>
      <c r="R951" s="13" t="s">
        <v>8318</v>
      </c>
      <c r="S951" t="s">
        <v>8320</v>
      </c>
    </row>
    <row r="952" spans="1:19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0">
        <f t="shared" si="42"/>
        <v>42356.750706018516</v>
      </c>
      <c r="P952" s="10">
        <f t="shared" si="43"/>
        <v>42386.750706018516</v>
      </c>
      <c r="Q952">
        <f t="shared" si="44"/>
        <v>2015</v>
      </c>
      <c r="R952" s="13" t="s">
        <v>8318</v>
      </c>
      <c r="S952" t="s">
        <v>8320</v>
      </c>
    </row>
    <row r="953" spans="1:19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0">
        <f t="shared" si="42"/>
        <v>42480.653611111105</v>
      </c>
      <c r="P953" s="10">
        <f t="shared" si="43"/>
        <v>42525.653611111105</v>
      </c>
      <c r="Q953">
        <f t="shared" si="44"/>
        <v>2016</v>
      </c>
      <c r="R953" s="13" t="s">
        <v>8318</v>
      </c>
      <c r="S953" t="s">
        <v>8320</v>
      </c>
    </row>
    <row r="954" spans="1:19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0">
        <f t="shared" si="42"/>
        <v>42662.613564814819</v>
      </c>
      <c r="P954" s="10">
        <f t="shared" si="43"/>
        <v>42692.655231481483</v>
      </c>
      <c r="Q954">
        <f t="shared" si="44"/>
        <v>2016</v>
      </c>
      <c r="R954" s="13" t="s">
        <v>8318</v>
      </c>
      <c r="S954" t="s">
        <v>8320</v>
      </c>
    </row>
    <row r="955" spans="1:19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0">
        <f t="shared" si="42"/>
        <v>41999.164340277777</v>
      </c>
      <c r="P955" s="10">
        <f t="shared" si="43"/>
        <v>42029.164340277777</v>
      </c>
      <c r="Q955">
        <f t="shared" si="44"/>
        <v>2014</v>
      </c>
      <c r="R955" s="13" t="s">
        <v>8318</v>
      </c>
      <c r="S955" t="s">
        <v>8320</v>
      </c>
    </row>
    <row r="956" spans="1:19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>
        <f t="shared" si="42"/>
        <v>42194.833784722221</v>
      </c>
      <c r="P956" s="10">
        <f t="shared" si="43"/>
        <v>42236.833784722221</v>
      </c>
      <c r="Q956">
        <f t="shared" si="44"/>
        <v>2015</v>
      </c>
      <c r="R956" s="13" t="s">
        <v>8318</v>
      </c>
      <c r="S956" t="s">
        <v>8320</v>
      </c>
    </row>
    <row r="957" spans="1:19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0">
        <f t="shared" si="42"/>
        <v>42586.295138888891</v>
      </c>
      <c r="P957" s="10">
        <f t="shared" si="43"/>
        <v>42626.295138888891</v>
      </c>
      <c r="Q957">
        <f t="shared" si="44"/>
        <v>2016</v>
      </c>
      <c r="R957" s="13" t="s">
        <v>8318</v>
      </c>
      <c r="S957" t="s">
        <v>8320</v>
      </c>
    </row>
    <row r="958" spans="1:19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0">
        <f t="shared" si="42"/>
        <v>42060.913877314815</v>
      </c>
      <c r="P958" s="10">
        <f t="shared" si="43"/>
        <v>42120.872210648144</v>
      </c>
      <c r="Q958">
        <f t="shared" si="44"/>
        <v>2015</v>
      </c>
      <c r="R958" s="13" t="s">
        <v>8318</v>
      </c>
      <c r="S958" t="s">
        <v>8320</v>
      </c>
    </row>
    <row r="959" spans="1:19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0">
        <f t="shared" si="42"/>
        <v>42660.552465277782</v>
      </c>
      <c r="P959" s="10">
        <f t="shared" si="43"/>
        <v>42691.594131944439</v>
      </c>
      <c r="Q959">
        <f t="shared" si="44"/>
        <v>2016</v>
      </c>
      <c r="R959" s="13" t="s">
        <v>8318</v>
      </c>
      <c r="S959" t="s">
        <v>8320</v>
      </c>
    </row>
    <row r="960" spans="1:19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0">
        <f t="shared" si="42"/>
        <v>42082.802812499998</v>
      </c>
      <c r="P960" s="10">
        <f t="shared" si="43"/>
        <v>42104.207638888889</v>
      </c>
      <c r="Q960">
        <f t="shared" si="44"/>
        <v>2015</v>
      </c>
      <c r="R960" s="13" t="s">
        <v>8318</v>
      </c>
      <c r="S960" t="s">
        <v>8320</v>
      </c>
    </row>
    <row r="961" spans="1:19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0">
        <f t="shared" si="42"/>
        <v>41993.174363425926</v>
      </c>
      <c r="P961" s="10">
        <f t="shared" si="43"/>
        <v>42023.174363425926</v>
      </c>
      <c r="Q961">
        <f t="shared" si="44"/>
        <v>2014</v>
      </c>
      <c r="R961" s="13" t="s">
        <v>8318</v>
      </c>
      <c r="S961" t="s">
        <v>8320</v>
      </c>
    </row>
    <row r="962" spans="1:19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0">
        <f t="shared" si="42"/>
        <v>42766.626793981486</v>
      </c>
      <c r="P962" s="10">
        <f t="shared" si="43"/>
        <v>42808.585127314815</v>
      </c>
      <c r="Q962">
        <f t="shared" si="44"/>
        <v>2017</v>
      </c>
      <c r="R962" s="13" t="s">
        <v>8318</v>
      </c>
      <c r="S962" t="s">
        <v>8320</v>
      </c>
    </row>
    <row r="963" spans="1:19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0">
        <f t="shared" ref="O963:O1026" si="45">(((J963/60)/60)/24)+DATE(1970,1,1)</f>
        <v>42740.693692129629</v>
      </c>
      <c r="P963" s="10">
        <f t="shared" ref="P963:P1026" si="46">(((I963/60)/60)/24)+DATE(1970,1,1)</f>
        <v>42786.791666666672</v>
      </c>
      <c r="Q963">
        <f t="shared" ref="Q963:Q1026" si="47">YEAR(O963)</f>
        <v>2017</v>
      </c>
      <c r="R963" s="13" t="s">
        <v>8318</v>
      </c>
      <c r="S963" t="s">
        <v>8320</v>
      </c>
    </row>
    <row r="964" spans="1:19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0">
        <f t="shared" si="45"/>
        <v>42373.712418981479</v>
      </c>
      <c r="P964" s="10">
        <f t="shared" si="46"/>
        <v>42411.712418981479</v>
      </c>
      <c r="Q964">
        <f t="shared" si="47"/>
        <v>2016</v>
      </c>
      <c r="R964" s="13" t="s">
        <v>8318</v>
      </c>
      <c r="S964" t="s">
        <v>8320</v>
      </c>
    </row>
    <row r="965" spans="1:19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0">
        <f t="shared" si="45"/>
        <v>42625.635636574079</v>
      </c>
      <c r="P965" s="10">
        <f t="shared" si="46"/>
        <v>42660.635636574079</v>
      </c>
      <c r="Q965">
        <f t="shared" si="47"/>
        <v>2016</v>
      </c>
      <c r="R965" s="13" t="s">
        <v>8318</v>
      </c>
      <c r="S965" t="s">
        <v>8320</v>
      </c>
    </row>
    <row r="966" spans="1:19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0">
        <f t="shared" si="45"/>
        <v>42208.628692129627</v>
      </c>
      <c r="P966" s="10">
        <f t="shared" si="46"/>
        <v>42248.628692129627</v>
      </c>
      <c r="Q966">
        <f t="shared" si="47"/>
        <v>2015</v>
      </c>
      <c r="R966" s="13" t="s">
        <v>8318</v>
      </c>
      <c r="S966" t="s">
        <v>8320</v>
      </c>
    </row>
    <row r="967" spans="1:19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0">
        <f t="shared" si="45"/>
        <v>42637.016736111109</v>
      </c>
      <c r="P967" s="10">
        <f t="shared" si="46"/>
        <v>42669.165972222225</v>
      </c>
      <c r="Q967">
        <f t="shared" si="47"/>
        <v>2016</v>
      </c>
      <c r="R967" s="13" t="s">
        <v>8318</v>
      </c>
      <c r="S967" t="s">
        <v>8320</v>
      </c>
    </row>
    <row r="968" spans="1:19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0">
        <f t="shared" si="45"/>
        <v>42619.635787037041</v>
      </c>
      <c r="P968" s="10">
        <f t="shared" si="46"/>
        <v>42649.635787037041</v>
      </c>
      <c r="Q968">
        <f t="shared" si="47"/>
        <v>2016</v>
      </c>
      <c r="R968" s="13" t="s">
        <v>8318</v>
      </c>
      <c r="S968" t="s">
        <v>8320</v>
      </c>
    </row>
    <row r="969" spans="1:19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0">
        <f t="shared" si="45"/>
        <v>42422.254328703704</v>
      </c>
      <c r="P969" s="10">
        <f t="shared" si="46"/>
        <v>42482.21266203704</v>
      </c>
      <c r="Q969">
        <f t="shared" si="47"/>
        <v>2016</v>
      </c>
      <c r="R969" s="13" t="s">
        <v>8318</v>
      </c>
      <c r="S969" t="s">
        <v>8320</v>
      </c>
    </row>
    <row r="970" spans="1:19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0">
        <f t="shared" si="45"/>
        <v>41836.847615740742</v>
      </c>
      <c r="P970" s="10">
        <f t="shared" si="46"/>
        <v>41866.847615740742</v>
      </c>
      <c r="Q970">
        <f t="shared" si="47"/>
        <v>2014</v>
      </c>
      <c r="R970" s="13" t="s">
        <v>8318</v>
      </c>
      <c r="S970" t="s">
        <v>8320</v>
      </c>
    </row>
    <row r="971" spans="1:19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0">
        <f t="shared" si="45"/>
        <v>42742.30332175926</v>
      </c>
      <c r="P971" s="10">
        <f t="shared" si="46"/>
        <v>42775.30332175926</v>
      </c>
      <c r="Q971">
        <f t="shared" si="47"/>
        <v>2017</v>
      </c>
      <c r="R971" s="13" t="s">
        <v>8318</v>
      </c>
      <c r="S971" t="s">
        <v>8320</v>
      </c>
    </row>
    <row r="972" spans="1:19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0">
        <f t="shared" si="45"/>
        <v>42721.220520833333</v>
      </c>
      <c r="P972" s="10">
        <f t="shared" si="46"/>
        <v>42758.207638888889</v>
      </c>
      <c r="Q972">
        <f t="shared" si="47"/>
        <v>2016</v>
      </c>
      <c r="R972" s="13" t="s">
        <v>8318</v>
      </c>
      <c r="S972" t="s">
        <v>8320</v>
      </c>
    </row>
    <row r="973" spans="1:19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0">
        <f t="shared" si="45"/>
        <v>42111.709027777775</v>
      </c>
      <c r="P973" s="10">
        <f t="shared" si="46"/>
        <v>42156.709027777775</v>
      </c>
      <c r="Q973">
        <f t="shared" si="47"/>
        <v>2015</v>
      </c>
      <c r="R973" s="13" t="s">
        <v>8318</v>
      </c>
      <c r="S973" t="s">
        <v>8320</v>
      </c>
    </row>
    <row r="974" spans="1:19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0">
        <f t="shared" si="45"/>
        <v>41856.865717592591</v>
      </c>
      <c r="P974" s="10">
        <f t="shared" si="46"/>
        <v>41886.290972222225</v>
      </c>
      <c r="Q974">
        <f t="shared" si="47"/>
        <v>2014</v>
      </c>
      <c r="R974" s="13" t="s">
        <v>8318</v>
      </c>
      <c r="S974" t="s">
        <v>8320</v>
      </c>
    </row>
    <row r="975" spans="1:19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0">
        <f t="shared" si="45"/>
        <v>42257.014965277776</v>
      </c>
      <c r="P975" s="10">
        <f t="shared" si="46"/>
        <v>42317.056631944448</v>
      </c>
      <c r="Q975">
        <f t="shared" si="47"/>
        <v>2015</v>
      </c>
      <c r="R975" s="13" t="s">
        <v>8318</v>
      </c>
      <c r="S975" t="s">
        <v>8320</v>
      </c>
    </row>
    <row r="976" spans="1:19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0">
        <f t="shared" si="45"/>
        <v>42424.749490740738</v>
      </c>
      <c r="P976" s="10">
        <f t="shared" si="46"/>
        <v>42454.707824074074</v>
      </c>
      <c r="Q976">
        <f t="shared" si="47"/>
        <v>2016</v>
      </c>
      <c r="R976" s="13" t="s">
        <v>8318</v>
      </c>
      <c r="S976" t="s">
        <v>8320</v>
      </c>
    </row>
    <row r="977" spans="1:19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0">
        <f t="shared" si="45"/>
        <v>42489.696585648147</v>
      </c>
      <c r="P977" s="10">
        <f t="shared" si="46"/>
        <v>42549.696585648147</v>
      </c>
      <c r="Q977">
        <f t="shared" si="47"/>
        <v>2016</v>
      </c>
      <c r="R977" s="13" t="s">
        <v>8318</v>
      </c>
      <c r="S977" t="s">
        <v>8320</v>
      </c>
    </row>
    <row r="978" spans="1:19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0">
        <f t="shared" si="45"/>
        <v>42185.058993055558</v>
      </c>
      <c r="P978" s="10">
        <f t="shared" si="46"/>
        <v>42230.058993055558</v>
      </c>
      <c r="Q978">
        <f t="shared" si="47"/>
        <v>2015</v>
      </c>
      <c r="R978" s="13" t="s">
        <v>8318</v>
      </c>
      <c r="S978" t="s">
        <v>8320</v>
      </c>
    </row>
    <row r="979" spans="1:19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0">
        <f t="shared" si="45"/>
        <v>42391.942094907412</v>
      </c>
      <c r="P979" s="10">
        <f t="shared" si="46"/>
        <v>42421.942094907412</v>
      </c>
      <c r="Q979">
        <f t="shared" si="47"/>
        <v>2016</v>
      </c>
      <c r="R979" s="13" t="s">
        <v>8318</v>
      </c>
      <c r="S979" t="s">
        <v>8320</v>
      </c>
    </row>
    <row r="980" spans="1:19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0">
        <f t="shared" si="45"/>
        <v>42395.309039351851</v>
      </c>
      <c r="P980" s="10">
        <f t="shared" si="46"/>
        <v>42425.309039351851</v>
      </c>
      <c r="Q980">
        <f t="shared" si="47"/>
        <v>2016</v>
      </c>
      <c r="R980" s="13" t="s">
        <v>8318</v>
      </c>
      <c r="S980" t="s">
        <v>8320</v>
      </c>
    </row>
    <row r="981" spans="1:19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0">
        <f t="shared" si="45"/>
        <v>42506.416990740734</v>
      </c>
      <c r="P981" s="10">
        <f t="shared" si="46"/>
        <v>42541.790972222225</v>
      </c>
      <c r="Q981">
        <f t="shared" si="47"/>
        <v>2016</v>
      </c>
      <c r="R981" s="13" t="s">
        <v>8318</v>
      </c>
      <c r="S981" t="s">
        <v>8320</v>
      </c>
    </row>
    <row r="982" spans="1:19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0">
        <f t="shared" si="45"/>
        <v>41928.904189814813</v>
      </c>
      <c r="P982" s="10">
        <f t="shared" si="46"/>
        <v>41973.945856481485</v>
      </c>
      <c r="Q982">
        <f t="shared" si="47"/>
        <v>2014</v>
      </c>
      <c r="R982" s="13" t="s">
        <v>8318</v>
      </c>
      <c r="S982" t="s">
        <v>8320</v>
      </c>
    </row>
    <row r="983" spans="1:19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0">
        <f t="shared" si="45"/>
        <v>41830.947013888886</v>
      </c>
      <c r="P983" s="10">
        <f t="shared" si="46"/>
        <v>41860.947013888886</v>
      </c>
      <c r="Q983">
        <f t="shared" si="47"/>
        <v>2014</v>
      </c>
      <c r="R983" s="13" t="s">
        <v>8318</v>
      </c>
      <c r="S983" t="s">
        <v>8320</v>
      </c>
    </row>
    <row r="984" spans="1:19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0">
        <f t="shared" si="45"/>
        <v>42615.753310185188</v>
      </c>
      <c r="P984" s="10">
        <f t="shared" si="46"/>
        <v>42645.753310185188</v>
      </c>
      <c r="Q984">
        <f t="shared" si="47"/>
        <v>2016</v>
      </c>
      <c r="R984" s="13" t="s">
        <v>8318</v>
      </c>
      <c r="S984" t="s">
        <v>8320</v>
      </c>
    </row>
    <row r="985" spans="1:19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0">
        <f t="shared" si="45"/>
        <v>42574.667650462965</v>
      </c>
      <c r="P985" s="10">
        <f t="shared" si="46"/>
        <v>42605.870833333334</v>
      </c>
      <c r="Q985">
        <f t="shared" si="47"/>
        <v>2016</v>
      </c>
      <c r="R985" s="13" t="s">
        <v>8318</v>
      </c>
      <c r="S985" t="s">
        <v>8320</v>
      </c>
    </row>
    <row r="986" spans="1:19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0">
        <f t="shared" si="45"/>
        <v>42061.11583333333</v>
      </c>
      <c r="P986" s="10">
        <f t="shared" si="46"/>
        <v>42091.074166666673</v>
      </c>
      <c r="Q986">
        <f t="shared" si="47"/>
        <v>2015</v>
      </c>
      <c r="R986" s="13" t="s">
        <v>8318</v>
      </c>
      <c r="S986" t="s">
        <v>8320</v>
      </c>
    </row>
    <row r="987" spans="1:19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0">
        <f t="shared" si="45"/>
        <v>42339.967708333337</v>
      </c>
      <c r="P987" s="10">
        <f t="shared" si="46"/>
        <v>42369.958333333328</v>
      </c>
      <c r="Q987">
        <f t="shared" si="47"/>
        <v>2015</v>
      </c>
      <c r="R987" s="13" t="s">
        <v>8318</v>
      </c>
      <c r="S987" t="s">
        <v>8320</v>
      </c>
    </row>
    <row r="988" spans="1:19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0">
        <f t="shared" si="45"/>
        <v>42324.767361111109</v>
      </c>
      <c r="P988" s="10">
        <f t="shared" si="46"/>
        <v>42379</v>
      </c>
      <c r="Q988">
        <f t="shared" si="47"/>
        <v>2015</v>
      </c>
      <c r="R988" s="13" t="s">
        <v>8318</v>
      </c>
      <c r="S988" t="s">
        <v>8320</v>
      </c>
    </row>
    <row r="989" spans="1:19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>
        <f t="shared" si="45"/>
        <v>41773.294560185182</v>
      </c>
      <c r="P989" s="10">
        <f t="shared" si="46"/>
        <v>41813.294560185182</v>
      </c>
      <c r="Q989">
        <f t="shared" si="47"/>
        <v>2014</v>
      </c>
      <c r="R989" s="13" t="s">
        <v>8318</v>
      </c>
      <c r="S989" t="s">
        <v>8320</v>
      </c>
    </row>
    <row r="990" spans="1:19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0">
        <f t="shared" si="45"/>
        <v>42614.356770833328</v>
      </c>
      <c r="P990" s="10">
        <f t="shared" si="46"/>
        <v>42644.356770833328</v>
      </c>
      <c r="Q990">
        <f t="shared" si="47"/>
        <v>2016</v>
      </c>
      <c r="R990" s="13" t="s">
        <v>8318</v>
      </c>
      <c r="S990" t="s">
        <v>8320</v>
      </c>
    </row>
    <row r="991" spans="1:19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0">
        <f t="shared" si="45"/>
        <v>42611.933969907404</v>
      </c>
      <c r="P991" s="10">
        <f t="shared" si="46"/>
        <v>42641.933969907404</v>
      </c>
      <c r="Q991">
        <f t="shared" si="47"/>
        <v>2016</v>
      </c>
      <c r="R991" s="13" t="s">
        <v>8318</v>
      </c>
      <c r="S991" t="s">
        <v>8320</v>
      </c>
    </row>
    <row r="992" spans="1:19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0">
        <f t="shared" si="45"/>
        <v>41855.784305555557</v>
      </c>
      <c r="P992" s="10">
        <f t="shared" si="46"/>
        <v>41885.784305555557</v>
      </c>
      <c r="Q992">
        <f t="shared" si="47"/>
        <v>2014</v>
      </c>
      <c r="R992" s="13" t="s">
        <v>8318</v>
      </c>
      <c r="S992" t="s">
        <v>8320</v>
      </c>
    </row>
    <row r="993" spans="1:19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0">
        <f t="shared" si="45"/>
        <v>42538.75680555556</v>
      </c>
      <c r="P993" s="10">
        <f t="shared" si="46"/>
        <v>42563.785416666666</v>
      </c>
      <c r="Q993">
        <f t="shared" si="47"/>
        <v>2016</v>
      </c>
      <c r="R993" s="13" t="s">
        <v>8318</v>
      </c>
      <c r="S993" t="s">
        <v>8320</v>
      </c>
    </row>
    <row r="994" spans="1:19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0">
        <f t="shared" si="45"/>
        <v>42437.924988425926</v>
      </c>
      <c r="P994" s="10">
        <f t="shared" si="46"/>
        <v>42497.883321759262</v>
      </c>
      <c r="Q994">
        <f t="shared" si="47"/>
        <v>2016</v>
      </c>
      <c r="R994" s="13" t="s">
        <v>8318</v>
      </c>
      <c r="S994" t="s">
        <v>8320</v>
      </c>
    </row>
    <row r="995" spans="1:19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0">
        <f t="shared" si="45"/>
        <v>42652.964907407411</v>
      </c>
      <c r="P995" s="10">
        <f t="shared" si="46"/>
        <v>42686.208333333328</v>
      </c>
      <c r="Q995">
        <f t="shared" si="47"/>
        <v>2016</v>
      </c>
      <c r="R995" s="13" t="s">
        <v>8318</v>
      </c>
      <c r="S995" t="s">
        <v>8320</v>
      </c>
    </row>
    <row r="996" spans="1:19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0">
        <f t="shared" si="45"/>
        <v>41921.263078703705</v>
      </c>
      <c r="P996" s="10">
        <f t="shared" si="46"/>
        <v>41973.957638888889</v>
      </c>
      <c r="Q996">
        <f t="shared" si="47"/>
        <v>2014</v>
      </c>
      <c r="R996" s="13" t="s">
        <v>8318</v>
      </c>
      <c r="S996" t="s">
        <v>8320</v>
      </c>
    </row>
    <row r="997" spans="1:19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0">
        <f t="shared" si="45"/>
        <v>41947.940740740742</v>
      </c>
      <c r="P997" s="10">
        <f t="shared" si="46"/>
        <v>41972.666666666672</v>
      </c>
      <c r="Q997">
        <f t="shared" si="47"/>
        <v>2014</v>
      </c>
      <c r="R997" s="13" t="s">
        <v>8318</v>
      </c>
      <c r="S997" t="s">
        <v>8320</v>
      </c>
    </row>
    <row r="998" spans="1:19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0">
        <f t="shared" si="45"/>
        <v>41817.866435185184</v>
      </c>
      <c r="P998" s="10">
        <f t="shared" si="46"/>
        <v>41847.643750000003</v>
      </c>
      <c r="Q998">
        <f t="shared" si="47"/>
        <v>2014</v>
      </c>
      <c r="R998" s="13" t="s">
        <v>8318</v>
      </c>
      <c r="S998" t="s">
        <v>8320</v>
      </c>
    </row>
    <row r="999" spans="1:19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0">
        <f t="shared" si="45"/>
        <v>41941.10297453704</v>
      </c>
      <c r="P999" s="10">
        <f t="shared" si="46"/>
        <v>41971.144641203704</v>
      </c>
      <c r="Q999">
        <f t="shared" si="47"/>
        <v>2014</v>
      </c>
      <c r="R999" s="13" t="s">
        <v>8318</v>
      </c>
      <c r="S999" t="s">
        <v>8320</v>
      </c>
    </row>
    <row r="1000" spans="1:19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>
        <f t="shared" si="45"/>
        <v>42282.168993055559</v>
      </c>
      <c r="P1000" s="10">
        <f t="shared" si="46"/>
        <v>42327.210659722223</v>
      </c>
      <c r="Q1000">
        <f t="shared" si="47"/>
        <v>2015</v>
      </c>
      <c r="R1000" s="13" t="s">
        <v>8318</v>
      </c>
      <c r="S1000" t="s">
        <v>8320</v>
      </c>
    </row>
    <row r="1001" spans="1:19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0">
        <f t="shared" si="45"/>
        <v>41926.29965277778</v>
      </c>
      <c r="P1001" s="10">
        <f t="shared" si="46"/>
        <v>41956.334722222222</v>
      </c>
      <c r="Q1001">
        <f t="shared" si="47"/>
        <v>2014</v>
      </c>
      <c r="R1001" s="13" t="s">
        <v>8318</v>
      </c>
      <c r="S1001" t="s">
        <v>8320</v>
      </c>
    </row>
    <row r="1002" spans="1:19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0">
        <f t="shared" si="45"/>
        <v>42749.059722222228</v>
      </c>
      <c r="P1002" s="10">
        <f t="shared" si="46"/>
        <v>42809.018055555556</v>
      </c>
      <c r="Q1002">
        <f t="shared" si="47"/>
        <v>2017</v>
      </c>
      <c r="R1002" s="13" t="s">
        <v>8318</v>
      </c>
      <c r="S1002" t="s">
        <v>8320</v>
      </c>
    </row>
    <row r="1003" spans="1:19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0">
        <f t="shared" si="45"/>
        <v>42720.720057870371</v>
      </c>
      <c r="P1003" s="10">
        <f t="shared" si="46"/>
        <v>42765.720057870371</v>
      </c>
      <c r="Q1003">
        <f t="shared" si="47"/>
        <v>2016</v>
      </c>
      <c r="R1003" s="13" t="s">
        <v>8318</v>
      </c>
      <c r="S1003" t="s">
        <v>8320</v>
      </c>
    </row>
    <row r="1004" spans="1:19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0">
        <f t="shared" si="45"/>
        <v>42325.684189814812</v>
      </c>
      <c r="P1004" s="10">
        <f t="shared" si="46"/>
        <v>42355.249305555553</v>
      </c>
      <c r="Q1004">
        <f t="shared" si="47"/>
        <v>2015</v>
      </c>
      <c r="R1004" s="13" t="s">
        <v>8318</v>
      </c>
      <c r="S1004" t="s">
        <v>8320</v>
      </c>
    </row>
    <row r="1005" spans="1:19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0">
        <f t="shared" si="45"/>
        <v>42780.709039351852</v>
      </c>
      <c r="P1005" s="10">
        <f t="shared" si="46"/>
        <v>42810.667372685188</v>
      </c>
      <c r="Q1005">
        <f t="shared" si="47"/>
        <v>2017</v>
      </c>
      <c r="R1005" s="13" t="s">
        <v>8318</v>
      </c>
      <c r="S1005" t="s">
        <v>8320</v>
      </c>
    </row>
    <row r="1006" spans="1:19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0">
        <f t="shared" si="45"/>
        <v>42388.708645833336</v>
      </c>
      <c r="P1006" s="10">
        <f t="shared" si="46"/>
        <v>42418.708645833336</v>
      </c>
      <c r="Q1006">
        <f t="shared" si="47"/>
        <v>2016</v>
      </c>
      <c r="R1006" s="13" t="s">
        <v>8318</v>
      </c>
      <c r="S1006" t="s">
        <v>8320</v>
      </c>
    </row>
    <row r="1007" spans="1:19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>
        <f t="shared" si="45"/>
        <v>42276.624803240738</v>
      </c>
      <c r="P1007" s="10">
        <f t="shared" si="46"/>
        <v>42307.624803240738</v>
      </c>
      <c r="Q1007">
        <f t="shared" si="47"/>
        <v>2015</v>
      </c>
      <c r="R1007" s="13" t="s">
        <v>8318</v>
      </c>
      <c r="S1007" t="s">
        <v>8320</v>
      </c>
    </row>
    <row r="1008" spans="1:19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0">
        <f t="shared" si="45"/>
        <v>41977.040185185186</v>
      </c>
      <c r="P1008" s="10">
        <f t="shared" si="46"/>
        <v>41985.299305555556</v>
      </c>
      <c r="Q1008">
        <f t="shared" si="47"/>
        <v>2014</v>
      </c>
      <c r="R1008" s="13" t="s">
        <v>8318</v>
      </c>
      <c r="S1008" t="s">
        <v>8320</v>
      </c>
    </row>
    <row r="1009" spans="1:19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>
        <f t="shared" si="45"/>
        <v>42676.583599537036</v>
      </c>
      <c r="P1009" s="10">
        <f t="shared" si="46"/>
        <v>42718.6252662037</v>
      </c>
      <c r="Q1009">
        <f t="shared" si="47"/>
        <v>2016</v>
      </c>
      <c r="R1009" s="13" t="s">
        <v>8318</v>
      </c>
      <c r="S1009" t="s">
        <v>8320</v>
      </c>
    </row>
    <row r="1010" spans="1:19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>
        <f t="shared" si="45"/>
        <v>42702.809201388889</v>
      </c>
      <c r="P1010" s="10">
        <f t="shared" si="46"/>
        <v>42732.809201388889</v>
      </c>
      <c r="Q1010">
        <f t="shared" si="47"/>
        <v>2016</v>
      </c>
      <c r="R1010" s="13" t="s">
        <v>8318</v>
      </c>
      <c r="S1010" t="s">
        <v>8320</v>
      </c>
    </row>
    <row r="1011" spans="1:19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>
        <f t="shared" si="45"/>
        <v>42510.604699074072</v>
      </c>
      <c r="P1011" s="10">
        <f t="shared" si="46"/>
        <v>42540.604699074072</v>
      </c>
      <c r="Q1011">
        <f t="shared" si="47"/>
        <v>2016</v>
      </c>
      <c r="R1011" s="13" t="s">
        <v>8318</v>
      </c>
      <c r="S1011" t="s">
        <v>8320</v>
      </c>
    </row>
    <row r="1012" spans="1:19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>
        <f t="shared" si="45"/>
        <v>42561.829421296294</v>
      </c>
      <c r="P1012" s="10">
        <f t="shared" si="46"/>
        <v>42618.124305555553</v>
      </c>
      <c r="Q1012">
        <f t="shared" si="47"/>
        <v>2016</v>
      </c>
      <c r="R1012" s="13" t="s">
        <v>8318</v>
      </c>
      <c r="S1012" t="s">
        <v>8320</v>
      </c>
    </row>
    <row r="1013" spans="1:19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0">
        <f t="shared" si="45"/>
        <v>41946.898090277777</v>
      </c>
      <c r="P1013" s="10">
        <f t="shared" si="46"/>
        <v>41991.898090277777</v>
      </c>
      <c r="Q1013">
        <f t="shared" si="47"/>
        <v>2014</v>
      </c>
      <c r="R1013" s="13" t="s">
        <v>8318</v>
      </c>
      <c r="S1013" t="s">
        <v>8320</v>
      </c>
    </row>
    <row r="1014" spans="1:19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>
        <f t="shared" si="45"/>
        <v>42714.440416666665</v>
      </c>
      <c r="P1014" s="10">
        <f t="shared" si="46"/>
        <v>42759.440416666665</v>
      </c>
      <c r="Q1014">
        <f t="shared" si="47"/>
        <v>2016</v>
      </c>
      <c r="R1014" s="13" t="s">
        <v>8318</v>
      </c>
      <c r="S1014" t="s">
        <v>8320</v>
      </c>
    </row>
    <row r="1015" spans="1:19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0">
        <f t="shared" si="45"/>
        <v>42339.833981481483</v>
      </c>
      <c r="P1015" s="10">
        <f t="shared" si="46"/>
        <v>42367.833333333328</v>
      </c>
      <c r="Q1015">
        <f t="shared" si="47"/>
        <v>2015</v>
      </c>
      <c r="R1015" s="13" t="s">
        <v>8318</v>
      </c>
      <c r="S1015" t="s">
        <v>8320</v>
      </c>
    </row>
    <row r="1016" spans="1:19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0">
        <f t="shared" si="45"/>
        <v>41955.002488425926</v>
      </c>
      <c r="P1016" s="10">
        <f t="shared" si="46"/>
        <v>42005.002488425926</v>
      </c>
      <c r="Q1016">
        <f t="shared" si="47"/>
        <v>2014</v>
      </c>
      <c r="R1016" s="13" t="s">
        <v>8318</v>
      </c>
      <c r="S1016" t="s">
        <v>8320</v>
      </c>
    </row>
    <row r="1017" spans="1:19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0">
        <f t="shared" si="45"/>
        <v>42303.878414351857</v>
      </c>
      <c r="P1017" s="10">
        <f t="shared" si="46"/>
        <v>42333.920081018514</v>
      </c>
      <c r="Q1017">
        <f t="shared" si="47"/>
        <v>2015</v>
      </c>
      <c r="R1017" s="13" t="s">
        <v>8318</v>
      </c>
      <c r="S1017" t="s">
        <v>8320</v>
      </c>
    </row>
    <row r="1018" spans="1:19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0">
        <f t="shared" si="45"/>
        <v>42422.107129629629</v>
      </c>
      <c r="P1018" s="10">
        <f t="shared" si="46"/>
        <v>42467.065462962957</v>
      </c>
      <c r="Q1018">
        <f t="shared" si="47"/>
        <v>2016</v>
      </c>
      <c r="R1018" s="13" t="s">
        <v>8318</v>
      </c>
      <c r="S1018" t="s">
        <v>8320</v>
      </c>
    </row>
    <row r="1019" spans="1:19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>
        <f t="shared" si="45"/>
        <v>42289.675173611111</v>
      </c>
      <c r="P1019" s="10">
        <f t="shared" si="46"/>
        <v>42329.716840277775</v>
      </c>
      <c r="Q1019">
        <f t="shared" si="47"/>
        <v>2015</v>
      </c>
      <c r="R1019" s="13" t="s">
        <v>8318</v>
      </c>
      <c r="S1019" t="s">
        <v>8320</v>
      </c>
    </row>
    <row r="1020" spans="1:19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0">
        <f t="shared" si="45"/>
        <v>42535.492280092592</v>
      </c>
      <c r="P1020" s="10">
        <f t="shared" si="46"/>
        <v>42565.492280092592</v>
      </c>
      <c r="Q1020">
        <f t="shared" si="47"/>
        <v>2016</v>
      </c>
      <c r="R1020" s="13" t="s">
        <v>8318</v>
      </c>
      <c r="S1020" t="s">
        <v>8320</v>
      </c>
    </row>
    <row r="1021" spans="1:19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>
        <f t="shared" si="45"/>
        <v>42009.973946759259</v>
      </c>
      <c r="P1021" s="10">
        <f t="shared" si="46"/>
        <v>42039.973946759259</v>
      </c>
      <c r="Q1021">
        <f t="shared" si="47"/>
        <v>2015</v>
      </c>
      <c r="R1021" s="13" t="s">
        <v>8318</v>
      </c>
      <c r="S1021" t="s">
        <v>8320</v>
      </c>
    </row>
    <row r="1022" spans="1:19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>
        <f t="shared" si="45"/>
        <v>42127.069548611107</v>
      </c>
      <c r="P1022" s="10">
        <f t="shared" si="46"/>
        <v>42157.032638888893</v>
      </c>
      <c r="Q1022">
        <f t="shared" si="47"/>
        <v>2015</v>
      </c>
      <c r="R1022" s="13" t="s">
        <v>8324</v>
      </c>
      <c r="S1022" t="s">
        <v>8329</v>
      </c>
    </row>
    <row r="1023" spans="1:19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>
        <f t="shared" si="45"/>
        <v>42271.251979166671</v>
      </c>
      <c r="P1023" s="10">
        <f t="shared" si="46"/>
        <v>42294.166666666672</v>
      </c>
      <c r="Q1023">
        <f t="shared" si="47"/>
        <v>2015</v>
      </c>
      <c r="R1023" s="13" t="s">
        <v>8324</v>
      </c>
      <c r="S1023" t="s">
        <v>8329</v>
      </c>
    </row>
    <row r="1024" spans="1:19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0">
        <f t="shared" si="45"/>
        <v>42111.646724537044</v>
      </c>
      <c r="P1024" s="10">
        <f t="shared" si="46"/>
        <v>42141.646724537044</v>
      </c>
      <c r="Q1024">
        <f t="shared" si="47"/>
        <v>2015</v>
      </c>
      <c r="R1024" s="13" t="s">
        <v>8324</v>
      </c>
      <c r="S1024" t="s">
        <v>8329</v>
      </c>
    </row>
    <row r="1025" spans="1:19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>
        <f t="shared" si="45"/>
        <v>42145.919687500005</v>
      </c>
      <c r="P1025" s="10">
        <f t="shared" si="46"/>
        <v>42175.919687500005</v>
      </c>
      <c r="Q1025">
        <f t="shared" si="47"/>
        <v>2015</v>
      </c>
      <c r="R1025" s="13" t="s">
        <v>8324</v>
      </c>
      <c r="S1025" t="s">
        <v>8329</v>
      </c>
    </row>
    <row r="1026" spans="1:19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0">
        <f t="shared" si="45"/>
        <v>42370.580590277779</v>
      </c>
      <c r="P1026" s="10">
        <f t="shared" si="46"/>
        <v>42400.580590277779</v>
      </c>
      <c r="Q1026">
        <f t="shared" si="47"/>
        <v>2016</v>
      </c>
      <c r="R1026" s="13" t="s">
        <v>8324</v>
      </c>
      <c r="S1026" t="s">
        <v>8329</v>
      </c>
    </row>
    <row r="1027" spans="1:19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>
        <f t="shared" ref="O1027:O1090" si="48">(((J1027/60)/60)/24)+DATE(1970,1,1)</f>
        <v>42049.833761574075</v>
      </c>
      <c r="P1027" s="10">
        <f t="shared" ref="P1027:P1090" si="49">(((I1027/60)/60)/24)+DATE(1970,1,1)</f>
        <v>42079.792094907403</v>
      </c>
      <c r="Q1027">
        <f t="shared" ref="Q1027:Q1090" si="50">YEAR(O1027)</f>
        <v>2015</v>
      </c>
      <c r="R1027" s="13" t="s">
        <v>8324</v>
      </c>
      <c r="S1027" t="s">
        <v>8329</v>
      </c>
    </row>
    <row r="1028" spans="1:19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>
        <f t="shared" si="48"/>
        <v>42426.407592592594</v>
      </c>
      <c r="P1028" s="10">
        <f t="shared" si="49"/>
        <v>42460.365925925929</v>
      </c>
      <c r="Q1028">
        <f t="shared" si="50"/>
        <v>2016</v>
      </c>
      <c r="R1028" s="13" t="s">
        <v>8324</v>
      </c>
      <c r="S1028" t="s">
        <v>8329</v>
      </c>
    </row>
    <row r="1029" spans="1:19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>
        <f t="shared" si="48"/>
        <v>41905.034108796295</v>
      </c>
      <c r="P1029" s="10">
        <f t="shared" si="49"/>
        <v>41935.034108796295</v>
      </c>
      <c r="Q1029">
        <f t="shared" si="50"/>
        <v>2014</v>
      </c>
      <c r="R1029" s="13" t="s">
        <v>8324</v>
      </c>
      <c r="S1029" t="s">
        <v>8329</v>
      </c>
    </row>
    <row r="1030" spans="1:19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>
        <f t="shared" si="48"/>
        <v>42755.627372685187</v>
      </c>
      <c r="P1030" s="10">
        <f t="shared" si="49"/>
        <v>42800.833333333328</v>
      </c>
      <c r="Q1030">
        <f t="shared" si="50"/>
        <v>2017</v>
      </c>
      <c r="R1030" s="13" t="s">
        <v>8324</v>
      </c>
      <c r="S1030" t="s">
        <v>8329</v>
      </c>
    </row>
    <row r="1031" spans="1:19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>
        <f t="shared" si="48"/>
        <v>42044.711886574078</v>
      </c>
      <c r="P1031" s="10">
        <f t="shared" si="49"/>
        <v>42098.915972222225</v>
      </c>
      <c r="Q1031">
        <f t="shared" si="50"/>
        <v>2015</v>
      </c>
      <c r="R1031" s="13" t="s">
        <v>8324</v>
      </c>
      <c r="S1031" t="s">
        <v>8329</v>
      </c>
    </row>
    <row r="1032" spans="1:19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>
        <f t="shared" si="48"/>
        <v>42611.483206018514</v>
      </c>
      <c r="P1032" s="10">
        <f t="shared" si="49"/>
        <v>42625.483206018514</v>
      </c>
      <c r="Q1032">
        <f t="shared" si="50"/>
        <v>2016</v>
      </c>
      <c r="R1032" s="13" t="s">
        <v>8324</v>
      </c>
      <c r="S1032" t="s">
        <v>8329</v>
      </c>
    </row>
    <row r="1033" spans="1:19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0">
        <f t="shared" si="48"/>
        <v>42324.764004629629</v>
      </c>
      <c r="P1033" s="10">
        <f t="shared" si="49"/>
        <v>42354.764004629629</v>
      </c>
      <c r="Q1033">
        <f t="shared" si="50"/>
        <v>2015</v>
      </c>
      <c r="R1033" s="13" t="s">
        <v>8324</v>
      </c>
      <c r="S1033" t="s">
        <v>8329</v>
      </c>
    </row>
    <row r="1034" spans="1:19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>
        <f t="shared" si="48"/>
        <v>42514.666956018518</v>
      </c>
      <c r="P1034" s="10">
        <f t="shared" si="49"/>
        <v>42544.666956018518</v>
      </c>
      <c r="Q1034">
        <f t="shared" si="50"/>
        <v>2016</v>
      </c>
      <c r="R1034" s="13" t="s">
        <v>8324</v>
      </c>
      <c r="S1034" t="s">
        <v>8329</v>
      </c>
    </row>
    <row r="1035" spans="1:19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0">
        <f t="shared" si="48"/>
        <v>42688.732407407413</v>
      </c>
      <c r="P1035" s="10">
        <f t="shared" si="49"/>
        <v>42716.732407407413</v>
      </c>
      <c r="Q1035">
        <f t="shared" si="50"/>
        <v>2016</v>
      </c>
      <c r="R1035" s="13" t="s">
        <v>8324</v>
      </c>
      <c r="S1035" t="s">
        <v>8329</v>
      </c>
    </row>
    <row r="1036" spans="1:19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>
        <f t="shared" si="48"/>
        <v>42555.166712962964</v>
      </c>
      <c r="P1036" s="10">
        <f t="shared" si="49"/>
        <v>42587.165972222225</v>
      </c>
      <c r="Q1036">
        <f t="shared" si="50"/>
        <v>2016</v>
      </c>
      <c r="R1036" s="13" t="s">
        <v>8324</v>
      </c>
      <c r="S1036" t="s">
        <v>8329</v>
      </c>
    </row>
    <row r="1037" spans="1:19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0">
        <f t="shared" si="48"/>
        <v>42016.641435185185</v>
      </c>
      <c r="P1037" s="10">
        <f t="shared" si="49"/>
        <v>42046.641435185185</v>
      </c>
      <c r="Q1037">
        <f t="shared" si="50"/>
        <v>2015</v>
      </c>
      <c r="R1037" s="13" t="s">
        <v>8324</v>
      </c>
      <c r="S1037" t="s">
        <v>8329</v>
      </c>
    </row>
    <row r="1038" spans="1:19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>
        <f t="shared" si="48"/>
        <v>41249.448958333334</v>
      </c>
      <c r="P1038" s="10">
        <f t="shared" si="49"/>
        <v>41281.333333333336</v>
      </c>
      <c r="Q1038">
        <f t="shared" si="50"/>
        <v>2012</v>
      </c>
      <c r="R1038" s="13" t="s">
        <v>8324</v>
      </c>
      <c r="S1038" t="s">
        <v>8329</v>
      </c>
    </row>
    <row r="1039" spans="1:19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0">
        <f t="shared" si="48"/>
        <v>42119.822476851856</v>
      </c>
      <c r="P1039" s="10">
        <f t="shared" si="49"/>
        <v>42142.208333333328</v>
      </c>
      <c r="Q1039">
        <f t="shared" si="50"/>
        <v>2015</v>
      </c>
      <c r="R1039" s="13" t="s">
        <v>8324</v>
      </c>
      <c r="S1039" t="s">
        <v>8329</v>
      </c>
    </row>
    <row r="1040" spans="1:19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0">
        <f t="shared" si="48"/>
        <v>42418.231747685189</v>
      </c>
      <c r="P1040" s="10">
        <f t="shared" si="49"/>
        <v>42448.190081018518</v>
      </c>
      <c r="Q1040">
        <f t="shared" si="50"/>
        <v>2016</v>
      </c>
      <c r="R1040" s="13" t="s">
        <v>8324</v>
      </c>
      <c r="S1040" t="s">
        <v>8329</v>
      </c>
    </row>
    <row r="1041" spans="1:19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0">
        <f t="shared" si="48"/>
        <v>42692.109328703707</v>
      </c>
      <c r="P1041" s="10">
        <f t="shared" si="49"/>
        <v>42717.332638888889</v>
      </c>
      <c r="Q1041">
        <f t="shared" si="50"/>
        <v>2016</v>
      </c>
      <c r="R1041" s="13" t="s">
        <v>8324</v>
      </c>
      <c r="S1041" t="s">
        <v>8329</v>
      </c>
    </row>
    <row r="1042" spans="1:19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0">
        <f t="shared" si="48"/>
        <v>42579.708437499998</v>
      </c>
      <c r="P1042" s="10">
        <f t="shared" si="49"/>
        <v>42609.708437499998</v>
      </c>
      <c r="Q1042">
        <f t="shared" si="50"/>
        <v>2016</v>
      </c>
      <c r="R1042" s="13" t="s">
        <v>8330</v>
      </c>
      <c r="S1042" t="s">
        <v>8331</v>
      </c>
    </row>
    <row r="1043" spans="1:19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0">
        <f t="shared" si="48"/>
        <v>41831.060092592597</v>
      </c>
      <c r="P1043" s="10">
        <f t="shared" si="49"/>
        <v>41851.060092592597</v>
      </c>
      <c r="Q1043">
        <f t="shared" si="50"/>
        <v>2014</v>
      </c>
      <c r="R1043" s="13" t="s">
        <v>8330</v>
      </c>
      <c r="S1043" t="s">
        <v>8331</v>
      </c>
    </row>
    <row r="1044" spans="1:19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0">
        <f t="shared" si="48"/>
        <v>41851.696157407408</v>
      </c>
      <c r="P1044" s="10">
        <f t="shared" si="49"/>
        <v>41894.416666666664</v>
      </c>
      <c r="Q1044">
        <f t="shared" si="50"/>
        <v>2014</v>
      </c>
      <c r="R1044" s="13" t="s">
        <v>8330</v>
      </c>
      <c r="S1044" t="s">
        <v>8331</v>
      </c>
    </row>
    <row r="1045" spans="1:19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>
        <f t="shared" si="48"/>
        <v>42114.252951388888</v>
      </c>
      <c r="P1045" s="10">
        <f t="shared" si="49"/>
        <v>42144.252951388888</v>
      </c>
      <c r="Q1045">
        <f t="shared" si="50"/>
        <v>2015</v>
      </c>
      <c r="R1045" s="13" t="s">
        <v>8330</v>
      </c>
      <c r="S1045" t="s">
        <v>8331</v>
      </c>
    </row>
    <row r="1046" spans="1:19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0">
        <f t="shared" si="48"/>
        <v>42011.925937499997</v>
      </c>
      <c r="P1046" s="10">
        <f t="shared" si="49"/>
        <v>42068.852083333331</v>
      </c>
      <c r="Q1046">
        <f t="shared" si="50"/>
        <v>2015</v>
      </c>
      <c r="R1046" s="13" t="s">
        <v>8330</v>
      </c>
      <c r="S1046" t="s">
        <v>8331</v>
      </c>
    </row>
    <row r="1047" spans="1:19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0">
        <f t="shared" si="48"/>
        <v>41844.874421296299</v>
      </c>
      <c r="P1047" s="10">
        <f t="shared" si="49"/>
        <v>41874.874421296299</v>
      </c>
      <c r="Q1047">
        <f t="shared" si="50"/>
        <v>2014</v>
      </c>
      <c r="R1047" s="13" t="s">
        <v>8330</v>
      </c>
      <c r="S1047" t="s">
        <v>8331</v>
      </c>
    </row>
    <row r="1048" spans="1:19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0">
        <f t="shared" si="48"/>
        <v>42319.851388888885</v>
      </c>
      <c r="P1048" s="10">
        <f t="shared" si="49"/>
        <v>42364.851388888885</v>
      </c>
      <c r="Q1048">
        <f t="shared" si="50"/>
        <v>2015</v>
      </c>
      <c r="R1048" s="13" t="s">
        <v>8330</v>
      </c>
      <c r="S1048" t="s">
        <v>8331</v>
      </c>
    </row>
    <row r="1049" spans="1:19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0">
        <f t="shared" si="48"/>
        <v>41918.818460648145</v>
      </c>
      <c r="P1049" s="10">
        <f t="shared" si="49"/>
        <v>41948.860127314816</v>
      </c>
      <c r="Q1049">
        <f t="shared" si="50"/>
        <v>2014</v>
      </c>
      <c r="R1049" s="13" t="s">
        <v>8330</v>
      </c>
      <c r="S1049" t="s">
        <v>8331</v>
      </c>
    </row>
    <row r="1050" spans="1:19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0">
        <f t="shared" si="48"/>
        <v>42598.053113425922</v>
      </c>
      <c r="P1050" s="10">
        <f t="shared" si="49"/>
        <v>42638.053113425922</v>
      </c>
      <c r="Q1050">
        <f t="shared" si="50"/>
        <v>2016</v>
      </c>
      <c r="R1050" s="13" t="s">
        <v>8330</v>
      </c>
      <c r="S1050" t="s">
        <v>8331</v>
      </c>
    </row>
    <row r="1051" spans="1:19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0">
        <f t="shared" si="48"/>
        <v>42382.431076388893</v>
      </c>
      <c r="P1051" s="10">
        <f t="shared" si="49"/>
        <v>42412.431076388893</v>
      </c>
      <c r="Q1051">
        <f t="shared" si="50"/>
        <v>2016</v>
      </c>
      <c r="R1051" s="13" t="s">
        <v>8330</v>
      </c>
      <c r="S1051" t="s">
        <v>8331</v>
      </c>
    </row>
    <row r="1052" spans="1:19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0">
        <f t="shared" si="48"/>
        <v>42231.7971875</v>
      </c>
      <c r="P1052" s="10">
        <f t="shared" si="49"/>
        <v>42261.7971875</v>
      </c>
      <c r="Q1052">
        <f t="shared" si="50"/>
        <v>2015</v>
      </c>
      <c r="R1052" s="13" t="s">
        <v>8330</v>
      </c>
      <c r="S1052" t="s">
        <v>8331</v>
      </c>
    </row>
    <row r="1053" spans="1:19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0">
        <f t="shared" si="48"/>
        <v>41850.014178240745</v>
      </c>
      <c r="P1053" s="10">
        <f t="shared" si="49"/>
        <v>41878.014178240745</v>
      </c>
      <c r="Q1053">
        <f t="shared" si="50"/>
        <v>2014</v>
      </c>
      <c r="R1053" s="13" t="s">
        <v>8330</v>
      </c>
      <c r="S1053" t="s">
        <v>8331</v>
      </c>
    </row>
    <row r="1054" spans="1:19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0">
        <f t="shared" si="48"/>
        <v>42483.797395833331</v>
      </c>
      <c r="P1054" s="10">
        <f t="shared" si="49"/>
        <v>42527.839583333334</v>
      </c>
      <c r="Q1054">
        <f t="shared" si="50"/>
        <v>2016</v>
      </c>
      <c r="R1054" s="13" t="s">
        <v>8330</v>
      </c>
      <c r="S1054" t="s">
        <v>8331</v>
      </c>
    </row>
    <row r="1055" spans="1:19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0">
        <f t="shared" si="48"/>
        <v>42775.172824074078</v>
      </c>
      <c r="P1055" s="10">
        <f t="shared" si="49"/>
        <v>42800.172824074078</v>
      </c>
      <c r="Q1055">
        <f t="shared" si="50"/>
        <v>2017</v>
      </c>
      <c r="R1055" s="13" t="s">
        <v>8330</v>
      </c>
      <c r="S1055" t="s">
        <v>8331</v>
      </c>
    </row>
    <row r="1056" spans="1:19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0">
        <f t="shared" si="48"/>
        <v>41831.851840277777</v>
      </c>
      <c r="P1056" s="10">
        <f t="shared" si="49"/>
        <v>41861.916666666664</v>
      </c>
      <c r="Q1056">
        <f t="shared" si="50"/>
        <v>2014</v>
      </c>
      <c r="R1056" s="13" t="s">
        <v>8330</v>
      </c>
      <c r="S1056" t="s">
        <v>8331</v>
      </c>
    </row>
    <row r="1057" spans="1:19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0">
        <f t="shared" si="48"/>
        <v>42406.992418981477</v>
      </c>
      <c r="P1057" s="10">
        <f t="shared" si="49"/>
        <v>42436.992418981477</v>
      </c>
      <c r="Q1057">
        <f t="shared" si="50"/>
        <v>2016</v>
      </c>
      <c r="R1057" s="13" t="s">
        <v>8330</v>
      </c>
      <c r="S1057" t="s">
        <v>8331</v>
      </c>
    </row>
    <row r="1058" spans="1:19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0">
        <f t="shared" si="48"/>
        <v>42058.719641203701</v>
      </c>
      <c r="P1058" s="10">
        <f t="shared" si="49"/>
        <v>42118.677974537044</v>
      </c>
      <c r="Q1058">
        <f t="shared" si="50"/>
        <v>2015</v>
      </c>
      <c r="R1058" s="13" t="s">
        <v>8330</v>
      </c>
      <c r="S1058" t="s">
        <v>8331</v>
      </c>
    </row>
    <row r="1059" spans="1:19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0">
        <f t="shared" si="48"/>
        <v>42678.871331018512</v>
      </c>
      <c r="P1059" s="10">
        <f t="shared" si="49"/>
        <v>42708.912997685184</v>
      </c>
      <c r="Q1059">
        <f t="shared" si="50"/>
        <v>2016</v>
      </c>
      <c r="R1059" s="13" t="s">
        <v>8330</v>
      </c>
      <c r="S1059" t="s">
        <v>8331</v>
      </c>
    </row>
    <row r="1060" spans="1:19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0">
        <f t="shared" si="48"/>
        <v>42047.900960648149</v>
      </c>
      <c r="P1060" s="10">
        <f t="shared" si="49"/>
        <v>42089</v>
      </c>
      <c r="Q1060">
        <f t="shared" si="50"/>
        <v>2015</v>
      </c>
      <c r="R1060" s="13" t="s">
        <v>8330</v>
      </c>
      <c r="S1060" t="s">
        <v>8331</v>
      </c>
    </row>
    <row r="1061" spans="1:19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0">
        <f t="shared" si="48"/>
        <v>42046.79</v>
      </c>
      <c r="P1061" s="10">
        <f t="shared" si="49"/>
        <v>42076.748333333337</v>
      </c>
      <c r="Q1061">
        <f t="shared" si="50"/>
        <v>2015</v>
      </c>
      <c r="R1061" s="13" t="s">
        <v>8330</v>
      </c>
      <c r="S1061" t="s">
        <v>8331</v>
      </c>
    </row>
    <row r="1062" spans="1:19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0">
        <f t="shared" si="48"/>
        <v>42079.913113425922</v>
      </c>
      <c r="P1062" s="10">
        <f t="shared" si="49"/>
        <v>42109.913113425922</v>
      </c>
      <c r="Q1062">
        <f t="shared" si="50"/>
        <v>2015</v>
      </c>
      <c r="R1062" s="13" t="s">
        <v>8330</v>
      </c>
      <c r="S1062" t="s">
        <v>8331</v>
      </c>
    </row>
    <row r="1063" spans="1:19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0">
        <f t="shared" si="48"/>
        <v>42432.276712962965</v>
      </c>
      <c r="P1063" s="10">
        <f t="shared" si="49"/>
        <v>42492.041666666672</v>
      </c>
      <c r="Q1063">
        <f t="shared" si="50"/>
        <v>2016</v>
      </c>
      <c r="R1063" s="13" t="s">
        <v>8330</v>
      </c>
      <c r="S1063" t="s">
        <v>8331</v>
      </c>
    </row>
    <row r="1064" spans="1:19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0">
        <f t="shared" si="48"/>
        <v>42556.807187500002</v>
      </c>
      <c r="P1064" s="10">
        <f t="shared" si="49"/>
        <v>42563.807187500002</v>
      </c>
      <c r="Q1064">
        <f t="shared" si="50"/>
        <v>2016</v>
      </c>
      <c r="R1064" s="13" t="s">
        <v>8330</v>
      </c>
      <c r="S1064" t="s">
        <v>8331</v>
      </c>
    </row>
    <row r="1065" spans="1:19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0">
        <f t="shared" si="48"/>
        <v>42583.030810185184</v>
      </c>
      <c r="P1065" s="10">
        <f t="shared" si="49"/>
        <v>42613.030810185184</v>
      </c>
      <c r="Q1065">
        <f t="shared" si="50"/>
        <v>2016</v>
      </c>
      <c r="R1065" s="13" t="s">
        <v>8330</v>
      </c>
      <c r="S1065" t="s">
        <v>8331</v>
      </c>
    </row>
    <row r="1066" spans="1:19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>
        <f t="shared" si="48"/>
        <v>41417.228043981479</v>
      </c>
      <c r="P1066" s="10">
        <f t="shared" si="49"/>
        <v>41462.228043981479</v>
      </c>
      <c r="Q1066">
        <f t="shared" si="50"/>
        <v>2013</v>
      </c>
      <c r="R1066" s="13" t="s">
        <v>8332</v>
      </c>
      <c r="S1066" t="s">
        <v>8333</v>
      </c>
    </row>
    <row r="1067" spans="1:19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0">
        <f t="shared" si="48"/>
        <v>41661.381041666667</v>
      </c>
      <c r="P1067" s="10">
        <f t="shared" si="49"/>
        <v>41689.381041666667</v>
      </c>
      <c r="Q1067">
        <f t="shared" si="50"/>
        <v>2014</v>
      </c>
      <c r="R1067" s="13" t="s">
        <v>8332</v>
      </c>
      <c r="S1067" t="s">
        <v>8333</v>
      </c>
    </row>
    <row r="1068" spans="1:19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>
        <f t="shared" si="48"/>
        <v>41445.962754629632</v>
      </c>
      <c r="P1068" s="10">
        <f t="shared" si="49"/>
        <v>41490.962754629632</v>
      </c>
      <c r="Q1068">
        <f t="shared" si="50"/>
        <v>2013</v>
      </c>
      <c r="R1068" s="13" t="s">
        <v>8332</v>
      </c>
      <c r="S1068" t="s">
        <v>8333</v>
      </c>
    </row>
    <row r="1069" spans="1:19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>
        <f t="shared" si="48"/>
        <v>41599.855682870373</v>
      </c>
      <c r="P1069" s="10">
        <f t="shared" si="49"/>
        <v>41629.855682870373</v>
      </c>
      <c r="Q1069">
        <f t="shared" si="50"/>
        <v>2013</v>
      </c>
      <c r="R1069" s="13" t="s">
        <v>8332</v>
      </c>
      <c r="S1069" t="s">
        <v>8333</v>
      </c>
    </row>
    <row r="1070" spans="1:19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0">
        <f t="shared" si="48"/>
        <v>42440.371111111104</v>
      </c>
      <c r="P1070" s="10">
        <f t="shared" si="49"/>
        <v>42470.329444444447</v>
      </c>
      <c r="Q1070">
        <f t="shared" si="50"/>
        <v>2016</v>
      </c>
      <c r="R1070" s="13" t="s">
        <v>8332</v>
      </c>
      <c r="S1070" t="s">
        <v>8333</v>
      </c>
    </row>
    <row r="1071" spans="1:19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0">
        <f t="shared" si="48"/>
        <v>41572.229849537034</v>
      </c>
      <c r="P1071" s="10">
        <f t="shared" si="49"/>
        <v>41604.271516203706</v>
      </c>
      <c r="Q1071">
        <f t="shared" si="50"/>
        <v>2013</v>
      </c>
      <c r="R1071" s="13" t="s">
        <v>8332</v>
      </c>
      <c r="S1071" t="s">
        <v>8333</v>
      </c>
    </row>
    <row r="1072" spans="1:19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0">
        <f t="shared" si="48"/>
        <v>41163.011828703704</v>
      </c>
      <c r="P1072" s="10">
        <f t="shared" si="49"/>
        <v>41183.011828703704</v>
      </c>
      <c r="Q1072">
        <f t="shared" si="50"/>
        <v>2012</v>
      </c>
      <c r="R1072" s="13" t="s">
        <v>8332</v>
      </c>
      <c r="S1072" t="s">
        <v>8333</v>
      </c>
    </row>
    <row r="1073" spans="1:19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0">
        <f t="shared" si="48"/>
        <v>42295.753391203703</v>
      </c>
      <c r="P1073" s="10">
        <f t="shared" si="49"/>
        <v>42325.795057870375</v>
      </c>
      <c r="Q1073">
        <f t="shared" si="50"/>
        <v>2015</v>
      </c>
      <c r="R1073" s="13" t="s">
        <v>8332</v>
      </c>
      <c r="S1073" t="s">
        <v>8333</v>
      </c>
    </row>
    <row r="1074" spans="1:19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0">
        <f t="shared" si="48"/>
        <v>41645.832141203704</v>
      </c>
      <c r="P1074" s="10">
        <f t="shared" si="49"/>
        <v>41675.832141203704</v>
      </c>
      <c r="Q1074">
        <f t="shared" si="50"/>
        <v>2014</v>
      </c>
      <c r="R1074" s="13" t="s">
        <v>8332</v>
      </c>
      <c r="S1074" t="s">
        <v>8333</v>
      </c>
    </row>
    <row r="1075" spans="1:19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0">
        <f t="shared" si="48"/>
        <v>40802.964594907404</v>
      </c>
      <c r="P1075" s="10">
        <f t="shared" si="49"/>
        <v>40832.964594907404</v>
      </c>
      <c r="Q1075">
        <f t="shared" si="50"/>
        <v>2011</v>
      </c>
      <c r="R1075" s="13" t="s">
        <v>8332</v>
      </c>
      <c r="S1075" t="s">
        <v>8333</v>
      </c>
    </row>
    <row r="1076" spans="1:19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0">
        <f t="shared" si="48"/>
        <v>41613.172974537039</v>
      </c>
      <c r="P1076" s="10">
        <f t="shared" si="49"/>
        <v>41643.172974537039</v>
      </c>
      <c r="Q1076">
        <f t="shared" si="50"/>
        <v>2013</v>
      </c>
      <c r="R1076" s="13" t="s">
        <v>8332</v>
      </c>
      <c r="S1076" t="s">
        <v>8333</v>
      </c>
    </row>
    <row r="1077" spans="1:19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0">
        <f t="shared" si="48"/>
        <v>41005.904120370367</v>
      </c>
      <c r="P1077" s="10">
        <f t="shared" si="49"/>
        <v>41035.904120370367</v>
      </c>
      <c r="Q1077">
        <f t="shared" si="50"/>
        <v>2012</v>
      </c>
      <c r="R1077" s="13" t="s">
        <v>8332</v>
      </c>
      <c r="S1077" t="s">
        <v>8333</v>
      </c>
    </row>
    <row r="1078" spans="1:19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>
        <f t="shared" si="48"/>
        <v>41838.377893518518</v>
      </c>
      <c r="P1078" s="10">
        <f t="shared" si="49"/>
        <v>41893.377893518518</v>
      </c>
      <c r="Q1078">
        <f t="shared" si="50"/>
        <v>2014</v>
      </c>
      <c r="R1078" s="13" t="s">
        <v>8332</v>
      </c>
      <c r="S1078" t="s">
        <v>8333</v>
      </c>
    </row>
    <row r="1079" spans="1:19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>
        <f t="shared" si="48"/>
        <v>42353.16679398148</v>
      </c>
      <c r="P1079" s="10">
        <f t="shared" si="49"/>
        <v>42383.16679398148</v>
      </c>
      <c r="Q1079">
        <f t="shared" si="50"/>
        <v>2015</v>
      </c>
      <c r="R1079" s="13" t="s">
        <v>8332</v>
      </c>
      <c r="S1079" t="s">
        <v>8333</v>
      </c>
    </row>
    <row r="1080" spans="1:19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0">
        <f t="shared" si="48"/>
        <v>40701.195844907408</v>
      </c>
      <c r="P1080" s="10">
        <f t="shared" si="49"/>
        <v>40746.195844907408</v>
      </c>
      <c r="Q1080">
        <f t="shared" si="50"/>
        <v>2011</v>
      </c>
      <c r="R1080" s="13" t="s">
        <v>8332</v>
      </c>
      <c r="S1080" t="s">
        <v>8333</v>
      </c>
    </row>
    <row r="1081" spans="1:19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0">
        <f t="shared" si="48"/>
        <v>42479.566388888896</v>
      </c>
      <c r="P1081" s="10">
        <f t="shared" si="49"/>
        <v>42504.566388888896</v>
      </c>
      <c r="Q1081">
        <f t="shared" si="50"/>
        <v>2016</v>
      </c>
      <c r="R1081" s="13" t="s">
        <v>8332</v>
      </c>
      <c r="S1081" t="s">
        <v>8333</v>
      </c>
    </row>
    <row r="1082" spans="1:19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>
        <f t="shared" si="48"/>
        <v>41740.138113425928</v>
      </c>
      <c r="P1082" s="10">
        <f t="shared" si="49"/>
        <v>41770.138113425928</v>
      </c>
      <c r="Q1082">
        <f t="shared" si="50"/>
        <v>2014</v>
      </c>
      <c r="R1082" s="13" t="s">
        <v>8332</v>
      </c>
      <c r="S1082" t="s">
        <v>8333</v>
      </c>
    </row>
    <row r="1083" spans="1:19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0">
        <f t="shared" si="48"/>
        <v>42002.926990740743</v>
      </c>
      <c r="P1083" s="10">
        <f t="shared" si="49"/>
        <v>42032.926990740743</v>
      </c>
      <c r="Q1083">
        <f t="shared" si="50"/>
        <v>2014</v>
      </c>
      <c r="R1083" s="13" t="s">
        <v>8332</v>
      </c>
      <c r="S1083" t="s">
        <v>8333</v>
      </c>
    </row>
    <row r="1084" spans="1:19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0">
        <f t="shared" si="48"/>
        <v>41101.906111111115</v>
      </c>
      <c r="P1084" s="10">
        <f t="shared" si="49"/>
        <v>41131.906111111115</v>
      </c>
      <c r="Q1084">
        <f t="shared" si="50"/>
        <v>2012</v>
      </c>
      <c r="R1084" s="13" t="s">
        <v>8332</v>
      </c>
      <c r="S1084" t="s">
        <v>8333</v>
      </c>
    </row>
    <row r="1085" spans="1:19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0">
        <f t="shared" si="48"/>
        <v>41793.659525462965</v>
      </c>
      <c r="P1085" s="10">
        <f t="shared" si="49"/>
        <v>41853.659525462965</v>
      </c>
      <c r="Q1085">
        <f t="shared" si="50"/>
        <v>2014</v>
      </c>
      <c r="R1085" s="13" t="s">
        <v>8332</v>
      </c>
      <c r="S1085" t="s">
        <v>8333</v>
      </c>
    </row>
    <row r="1086" spans="1:19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0">
        <f t="shared" si="48"/>
        <v>41829.912083333329</v>
      </c>
      <c r="P1086" s="10">
        <f t="shared" si="49"/>
        <v>41859.912083333329</v>
      </c>
      <c r="Q1086">
        <f t="shared" si="50"/>
        <v>2014</v>
      </c>
      <c r="R1086" s="13" t="s">
        <v>8332</v>
      </c>
      <c r="S1086" t="s">
        <v>8333</v>
      </c>
    </row>
    <row r="1087" spans="1:19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0">
        <f t="shared" si="48"/>
        <v>42413.671006944445</v>
      </c>
      <c r="P1087" s="10">
        <f t="shared" si="49"/>
        <v>42443.629340277781</v>
      </c>
      <c r="Q1087">
        <f t="shared" si="50"/>
        <v>2016</v>
      </c>
      <c r="R1087" s="13" t="s">
        <v>8332</v>
      </c>
      <c r="S1087" t="s">
        <v>8333</v>
      </c>
    </row>
    <row r="1088" spans="1:19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0">
        <f t="shared" si="48"/>
        <v>41845.866793981484</v>
      </c>
      <c r="P1088" s="10">
        <f t="shared" si="49"/>
        <v>41875.866793981484</v>
      </c>
      <c r="Q1088">
        <f t="shared" si="50"/>
        <v>2014</v>
      </c>
      <c r="R1088" s="13" t="s">
        <v>8332</v>
      </c>
      <c r="S1088" t="s">
        <v>8333</v>
      </c>
    </row>
    <row r="1089" spans="1:19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0">
        <f t="shared" si="48"/>
        <v>41775.713969907411</v>
      </c>
      <c r="P1089" s="10">
        <f t="shared" si="49"/>
        <v>41805.713969907411</v>
      </c>
      <c r="Q1089">
        <f t="shared" si="50"/>
        <v>2014</v>
      </c>
      <c r="R1089" s="13" t="s">
        <v>8332</v>
      </c>
      <c r="S1089" t="s">
        <v>8333</v>
      </c>
    </row>
    <row r="1090" spans="1:19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>
        <f t="shared" si="48"/>
        <v>41723.799386574072</v>
      </c>
      <c r="P1090" s="10">
        <f t="shared" si="49"/>
        <v>41753.799386574072</v>
      </c>
      <c r="Q1090">
        <f t="shared" si="50"/>
        <v>2014</v>
      </c>
      <c r="R1090" s="13" t="s">
        <v>8332</v>
      </c>
      <c r="S1090" t="s">
        <v>8333</v>
      </c>
    </row>
    <row r="1091" spans="1:19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0">
        <f t="shared" ref="O1091:O1154" si="51">(((J1091/60)/60)/24)+DATE(1970,1,1)</f>
        <v>42151.189525462964</v>
      </c>
      <c r="P1091" s="10">
        <f t="shared" ref="P1091:P1154" si="52">(((I1091/60)/60)/24)+DATE(1970,1,1)</f>
        <v>42181.189525462964</v>
      </c>
      <c r="Q1091">
        <f t="shared" ref="Q1091:Q1154" si="53">YEAR(O1091)</f>
        <v>2015</v>
      </c>
      <c r="R1091" s="13" t="s">
        <v>8332</v>
      </c>
      <c r="S1091" t="s">
        <v>8333</v>
      </c>
    </row>
    <row r="1092" spans="1:19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0">
        <f t="shared" si="51"/>
        <v>42123.185798611114</v>
      </c>
      <c r="P1092" s="10">
        <f t="shared" si="52"/>
        <v>42153.185798611114</v>
      </c>
      <c r="Q1092">
        <f t="shared" si="53"/>
        <v>2015</v>
      </c>
      <c r="R1092" s="13" t="s">
        <v>8332</v>
      </c>
      <c r="S1092" t="s">
        <v>8333</v>
      </c>
    </row>
    <row r="1093" spans="1:19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0">
        <f t="shared" si="51"/>
        <v>42440.820277777777</v>
      </c>
      <c r="P1093" s="10">
        <f t="shared" si="52"/>
        <v>42470.778611111105</v>
      </c>
      <c r="Q1093">
        <f t="shared" si="53"/>
        <v>2016</v>
      </c>
      <c r="R1093" s="13" t="s">
        <v>8332</v>
      </c>
      <c r="S1093" t="s">
        <v>8333</v>
      </c>
    </row>
    <row r="1094" spans="1:19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0">
        <f t="shared" si="51"/>
        <v>41250.025902777779</v>
      </c>
      <c r="P1094" s="10">
        <f t="shared" si="52"/>
        <v>41280.025902777779</v>
      </c>
      <c r="Q1094">
        <f t="shared" si="53"/>
        <v>2012</v>
      </c>
      <c r="R1094" s="13" t="s">
        <v>8332</v>
      </c>
      <c r="S1094" t="s">
        <v>8333</v>
      </c>
    </row>
    <row r="1095" spans="1:19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0">
        <f t="shared" si="51"/>
        <v>42396.973807870367</v>
      </c>
      <c r="P1095" s="10">
        <f t="shared" si="52"/>
        <v>42411.973807870367</v>
      </c>
      <c r="Q1095">
        <f t="shared" si="53"/>
        <v>2016</v>
      </c>
      <c r="R1095" s="13" t="s">
        <v>8332</v>
      </c>
      <c r="S1095" t="s">
        <v>8333</v>
      </c>
    </row>
    <row r="1096" spans="1:19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0">
        <f t="shared" si="51"/>
        <v>40795.713344907403</v>
      </c>
      <c r="P1096" s="10">
        <f t="shared" si="52"/>
        <v>40825.713344907403</v>
      </c>
      <c r="Q1096">
        <f t="shared" si="53"/>
        <v>2011</v>
      </c>
      <c r="R1096" s="13" t="s">
        <v>8332</v>
      </c>
      <c r="S1096" t="s">
        <v>8333</v>
      </c>
    </row>
    <row r="1097" spans="1:19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0">
        <f t="shared" si="51"/>
        <v>41486.537268518521</v>
      </c>
      <c r="P1097" s="10">
        <f t="shared" si="52"/>
        <v>41516.537268518521</v>
      </c>
      <c r="Q1097">
        <f t="shared" si="53"/>
        <v>2013</v>
      </c>
      <c r="R1097" s="13" t="s">
        <v>8332</v>
      </c>
      <c r="S1097" t="s">
        <v>8333</v>
      </c>
    </row>
    <row r="1098" spans="1:19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0">
        <f t="shared" si="51"/>
        <v>41885.51798611111</v>
      </c>
      <c r="P1098" s="10">
        <f t="shared" si="52"/>
        <v>41916.145833333336</v>
      </c>
      <c r="Q1098">
        <f t="shared" si="53"/>
        <v>2014</v>
      </c>
      <c r="R1098" s="13" t="s">
        <v>8332</v>
      </c>
      <c r="S1098" t="s">
        <v>8333</v>
      </c>
    </row>
    <row r="1099" spans="1:19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0">
        <f t="shared" si="51"/>
        <v>41660.792557870373</v>
      </c>
      <c r="P1099" s="10">
        <f t="shared" si="52"/>
        <v>41700.792557870373</v>
      </c>
      <c r="Q1099">
        <f t="shared" si="53"/>
        <v>2014</v>
      </c>
      <c r="R1099" s="13" t="s">
        <v>8332</v>
      </c>
      <c r="S1099" t="s">
        <v>8333</v>
      </c>
    </row>
    <row r="1100" spans="1:19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>
        <f t="shared" si="51"/>
        <v>41712.762673611112</v>
      </c>
      <c r="P1100" s="10">
        <f t="shared" si="52"/>
        <v>41742.762673611112</v>
      </c>
      <c r="Q1100">
        <f t="shared" si="53"/>
        <v>2014</v>
      </c>
      <c r="R1100" s="13" t="s">
        <v>8332</v>
      </c>
      <c r="S1100" t="s">
        <v>8333</v>
      </c>
    </row>
    <row r="1101" spans="1:19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0">
        <f t="shared" si="51"/>
        <v>42107.836435185185</v>
      </c>
      <c r="P1101" s="10">
        <f t="shared" si="52"/>
        <v>42137.836435185185</v>
      </c>
      <c r="Q1101">
        <f t="shared" si="53"/>
        <v>2015</v>
      </c>
      <c r="R1101" s="13" t="s">
        <v>8332</v>
      </c>
      <c r="S1101" t="s">
        <v>8333</v>
      </c>
    </row>
    <row r="1102" spans="1:19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>
        <f t="shared" si="51"/>
        <v>42384.110775462963</v>
      </c>
      <c r="P1102" s="10">
        <f t="shared" si="52"/>
        <v>42414.110775462963</v>
      </c>
      <c r="Q1102">
        <f t="shared" si="53"/>
        <v>2016</v>
      </c>
      <c r="R1102" s="13" t="s">
        <v>8332</v>
      </c>
      <c r="S1102" t="s">
        <v>8333</v>
      </c>
    </row>
    <row r="1103" spans="1:19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0">
        <f t="shared" si="51"/>
        <v>42538.77243055556</v>
      </c>
      <c r="P1103" s="10">
        <f t="shared" si="52"/>
        <v>42565.758333333331</v>
      </c>
      <c r="Q1103">
        <f t="shared" si="53"/>
        <v>2016</v>
      </c>
      <c r="R1103" s="13" t="s">
        <v>8332</v>
      </c>
      <c r="S1103" t="s">
        <v>8333</v>
      </c>
    </row>
    <row r="1104" spans="1:19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0">
        <f t="shared" si="51"/>
        <v>41577.045428240745</v>
      </c>
      <c r="P1104" s="10">
        <f t="shared" si="52"/>
        <v>41617.249305555553</v>
      </c>
      <c r="Q1104">
        <f t="shared" si="53"/>
        <v>2013</v>
      </c>
      <c r="R1104" s="13" t="s">
        <v>8332</v>
      </c>
      <c r="S1104" t="s">
        <v>8333</v>
      </c>
    </row>
    <row r="1105" spans="1:19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0">
        <f t="shared" si="51"/>
        <v>42479.22210648148</v>
      </c>
      <c r="P1105" s="10">
        <f t="shared" si="52"/>
        <v>42539.22210648148</v>
      </c>
      <c r="Q1105">
        <f t="shared" si="53"/>
        <v>2016</v>
      </c>
      <c r="R1105" s="13" t="s">
        <v>8332</v>
      </c>
      <c r="S1105" t="s">
        <v>8333</v>
      </c>
    </row>
    <row r="1106" spans="1:19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0">
        <f t="shared" si="51"/>
        <v>41771.40996527778</v>
      </c>
      <c r="P1106" s="10">
        <f t="shared" si="52"/>
        <v>41801.40996527778</v>
      </c>
      <c r="Q1106">
        <f t="shared" si="53"/>
        <v>2014</v>
      </c>
      <c r="R1106" s="13" t="s">
        <v>8332</v>
      </c>
      <c r="S1106" t="s">
        <v>8333</v>
      </c>
    </row>
    <row r="1107" spans="1:19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>
        <f t="shared" si="51"/>
        <v>41692.135729166665</v>
      </c>
      <c r="P1107" s="10">
        <f t="shared" si="52"/>
        <v>41722.0940625</v>
      </c>
      <c r="Q1107">
        <f t="shared" si="53"/>
        <v>2014</v>
      </c>
      <c r="R1107" s="13" t="s">
        <v>8332</v>
      </c>
      <c r="S1107" t="s">
        <v>8333</v>
      </c>
    </row>
    <row r="1108" spans="1:19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0">
        <f t="shared" si="51"/>
        <v>40973.740451388891</v>
      </c>
      <c r="P1108" s="10">
        <f t="shared" si="52"/>
        <v>41003.698784722219</v>
      </c>
      <c r="Q1108">
        <f t="shared" si="53"/>
        <v>2012</v>
      </c>
      <c r="R1108" s="13" t="s">
        <v>8332</v>
      </c>
      <c r="S1108" t="s">
        <v>8333</v>
      </c>
    </row>
    <row r="1109" spans="1:19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0">
        <f t="shared" si="51"/>
        <v>41813.861388888887</v>
      </c>
      <c r="P1109" s="10">
        <f t="shared" si="52"/>
        <v>41843.861388888887</v>
      </c>
      <c r="Q1109">
        <f t="shared" si="53"/>
        <v>2014</v>
      </c>
      <c r="R1109" s="13" t="s">
        <v>8332</v>
      </c>
      <c r="S1109" t="s">
        <v>8333</v>
      </c>
    </row>
    <row r="1110" spans="1:19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>
        <f t="shared" si="51"/>
        <v>40952.636979166666</v>
      </c>
      <c r="P1110" s="10">
        <f t="shared" si="52"/>
        <v>41012.595312500001</v>
      </c>
      <c r="Q1110">
        <f t="shared" si="53"/>
        <v>2012</v>
      </c>
      <c r="R1110" s="13" t="s">
        <v>8332</v>
      </c>
      <c r="S1110" t="s">
        <v>8333</v>
      </c>
    </row>
    <row r="1111" spans="1:19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0">
        <f t="shared" si="51"/>
        <v>42662.752199074079</v>
      </c>
      <c r="P1111" s="10">
        <f t="shared" si="52"/>
        <v>42692.793865740736</v>
      </c>
      <c r="Q1111">
        <f t="shared" si="53"/>
        <v>2016</v>
      </c>
      <c r="R1111" s="13" t="s">
        <v>8332</v>
      </c>
      <c r="S1111" t="s">
        <v>8333</v>
      </c>
    </row>
    <row r="1112" spans="1:19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>
        <f t="shared" si="51"/>
        <v>41220.933124999996</v>
      </c>
      <c r="P1112" s="10">
        <f t="shared" si="52"/>
        <v>41250.933124999996</v>
      </c>
      <c r="Q1112">
        <f t="shared" si="53"/>
        <v>2012</v>
      </c>
      <c r="R1112" s="13" t="s">
        <v>8332</v>
      </c>
      <c r="S1112" t="s">
        <v>8333</v>
      </c>
    </row>
    <row r="1113" spans="1:19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0">
        <f t="shared" si="51"/>
        <v>42347.203587962969</v>
      </c>
      <c r="P1113" s="10">
        <f t="shared" si="52"/>
        <v>42377.203587962969</v>
      </c>
      <c r="Q1113">
        <f t="shared" si="53"/>
        <v>2015</v>
      </c>
      <c r="R1113" s="13" t="s">
        <v>8332</v>
      </c>
      <c r="S1113" t="s">
        <v>8333</v>
      </c>
    </row>
    <row r="1114" spans="1:19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>
        <f t="shared" si="51"/>
        <v>41963.759386574078</v>
      </c>
      <c r="P1114" s="10">
        <f t="shared" si="52"/>
        <v>42023.354166666672</v>
      </c>
      <c r="Q1114">
        <f t="shared" si="53"/>
        <v>2014</v>
      </c>
      <c r="R1114" s="13" t="s">
        <v>8332</v>
      </c>
      <c r="S1114" t="s">
        <v>8333</v>
      </c>
    </row>
    <row r="1115" spans="1:19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0">
        <f t="shared" si="51"/>
        <v>41835.977083333331</v>
      </c>
      <c r="P1115" s="10">
        <f t="shared" si="52"/>
        <v>41865.977083333331</v>
      </c>
      <c r="Q1115">
        <f t="shared" si="53"/>
        <v>2014</v>
      </c>
      <c r="R1115" s="13" t="s">
        <v>8332</v>
      </c>
      <c r="S1115" t="s">
        <v>8333</v>
      </c>
    </row>
    <row r="1116" spans="1:19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0">
        <f t="shared" si="51"/>
        <v>41526.345914351856</v>
      </c>
      <c r="P1116" s="10">
        <f t="shared" si="52"/>
        <v>41556.345914351856</v>
      </c>
      <c r="Q1116">
        <f t="shared" si="53"/>
        <v>2013</v>
      </c>
      <c r="R1116" s="13" t="s">
        <v>8332</v>
      </c>
      <c r="S1116" t="s">
        <v>8333</v>
      </c>
    </row>
    <row r="1117" spans="1:19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0">
        <f t="shared" si="51"/>
        <v>42429.695543981477</v>
      </c>
      <c r="P1117" s="10">
        <f t="shared" si="52"/>
        <v>42459.653877314813</v>
      </c>
      <c r="Q1117">
        <f t="shared" si="53"/>
        <v>2016</v>
      </c>
      <c r="R1117" s="13" t="s">
        <v>8332</v>
      </c>
      <c r="S1117" t="s">
        <v>8333</v>
      </c>
    </row>
    <row r="1118" spans="1:19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0">
        <f t="shared" si="51"/>
        <v>41009.847314814811</v>
      </c>
      <c r="P1118" s="10">
        <f t="shared" si="52"/>
        <v>41069.847314814811</v>
      </c>
      <c r="Q1118">
        <f t="shared" si="53"/>
        <v>2012</v>
      </c>
      <c r="R1118" s="13" t="s">
        <v>8332</v>
      </c>
      <c r="S1118" t="s">
        <v>8333</v>
      </c>
    </row>
    <row r="1119" spans="1:19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0">
        <f t="shared" si="51"/>
        <v>42333.598530092597</v>
      </c>
      <c r="P1119" s="10">
        <f t="shared" si="52"/>
        <v>42363.598530092597</v>
      </c>
      <c r="Q1119">
        <f t="shared" si="53"/>
        <v>2015</v>
      </c>
      <c r="R1119" s="13" t="s">
        <v>8332</v>
      </c>
      <c r="S1119" t="s">
        <v>8333</v>
      </c>
    </row>
    <row r="1120" spans="1:19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0">
        <f t="shared" si="51"/>
        <v>41704.16642361111</v>
      </c>
      <c r="P1120" s="10">
        <f t="shared" si="52"/>
        <v>41734.124756944446</v>
      </c>
      <c r="Q1120">
        <f t="shared" si="53"/>
        <v>2014</v>
      </c>
      <c r="R1120" s="13" t="s">
        <v>8332</v>
      </c>
      <c r="S1120" t="s">
        <v>8333</v>
      </c>
    </row>
    <row r="1121" spans="1:19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0">
        <f t="shared" si="51"/>
        <v>41722.792407407411</v>
      </c>
      <c r="P1121" s="10">
        <f t="shared" si="52"/>
        <v>41735.792407407411</v>
      </c>
      <c r="Q1121">
        <f t="shared" si="53"/>
        <v>2014</v>
      </c>
      <c r="R1121" s="13" t="s">
        <v>8332</v>
      </c>
      <c r="S1121" t="s">
        <v>8333</v>
      </c>
    </row>
    <row r="1122" spans="1:19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0">
        <f t="shared" si="51"/>
        <v>40799.872685185182</v>
      </c>
      <c r="P1122" s="10">
        <f t="shared" si="52"/>
        <v>40844.872685185182</v>
      </c>
      <c r="Q1122">
        <f t="shared" si="53"/>
        <v>2011</v>
      </c>
      <c r="R1122" s="13" t="s">
        <v>8332</v>
      </c>
      <c r="S1122" t="s">
        <v>8333</v>
      </c>
    </row>
    <row r="1123" spans="1:19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0">
        <f t="shared" si="51"/>
        <v>42412.934212962966</v>
      </c>
      <c r="P1123" s="10">
        <f t="shared" si="52"/>
        <v>42442.892546296294</v>
      </c>
      <c r="Q1123">
        <f t="shared" si="53"/>
        <v>2016</v>
      </c>
      <c r="R1123" s="13" t="s">
        <v>8332</v>
      </c>
      <c r="S1123" t="s">
        <v>8333</v>
      </c>
    </row>
    <row r="1124" spans="1:19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0">
        <f t="shared" si="51"/>
        <v>41410.703993055555</v>
      </c>
      <c r="P1124" s="10">
        <f t="shared" si="52"/>
        <v>41424.703993055555</v>
      </c>
      <c r="Q1124">
        <f t="shared" si="53"/>
        <v>2013</v>
      </c>
      <c r="R1124" s="13" t="s">
        <v>8332</v>
      </c>
      <c r="S1124" t="s">
        <v>8333</v>
      </c>
    </row>
    <row r="1125" spans="1:19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0">
        <f t="shared" si="51"/>
        <v>41718.5237037037</v>
      </c>
      <c r="P1125" s="10">
        <f t="shared" si="52"/>
        <v>41748.5237037037</v>
      </c>
      <c r="Q1125">
        <f t="shared" si="53"/>
        <v>2014</v>
      </c>
      <c r="R1125" s="13" t="s">
        <v>8332</v>
      </c>
      <c r="S1125" t="s">
        <v>8333</v>
      </c>
    </row>
    <row r="1126" spans="1:19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0">
        <f t="shared" si="51"/>
        <v>42094.667256944449</v>
      </c>
      <c r="P1126" s="10">
        <f t="shared" si="52"/>
        <v>42124.667256944449</v>
      </c>
      <c r="Q1126">
        <f t="shared" si="53"/>
        <v>2015</v>
      </c>
      <c r="R1126" s="13" t="s">
        <v>8332</v>
      </c>
      <c r="S1126" t="s">
        <v>8334</v>
      </c>
    </row>
    <row r="1127" spans="1:19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0">
        <f t="shared" si="51"/>
        <v>42212.624189814815</v>
      </c>
      <c r="P1127" s="10">
        <f t="shared" si="52"/>
        <v>42272.624189814815</v>
      </c>
      <c r="Q1127">
        <f t="shared" si="53"/>
        <v>2015</v>
      </c>
      <c r="R1127" s="13" t="s">
        <v>8332</v>
      </c>
      <c r="S1127" t="s">
        <v>8334</v>
      </c>
    </row>
    <row r="1128" spans="1:19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0">
        <f t="shared" si="51"/>
        <v>42535.327476851846</v>
      </c>
      <c r="P1128" s="10">
        <f t="shared" si="52"/>
        <v>42565.327476851846</v>
      </c>
      <c r="Q1128">
        <f t="shared" si="53"/>
        <v>2016</v>
      </c>
      <c r="R1128" s="13" t="s">
        <v>8332</v>
      </c>
      <c r="S1128" t="s">
        <v>8334</v>
      </c>
    </row>
    <row r="1129" spans="1:19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>
        <f t="shared" si="51"/>
        <v>41926.854166666664</v>
      </c>
      <c r="P1129" s="10">
        <f t="shared" si="52"/>
        <v>41957.895833333328</v>
      </c>
      <c r="Q1129">
        <f t="shared" si="53"/>
        <v>2014</v>
      </c>
      <c r="R1129" s="13" t="s">
        <v>8332</v>
      </c>
      <c r="S1129" t="s">
        <v>8334</v>
      </c>
    </row>
    <row r="1130" spans="1:19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0">
        <f t="shared" si="51"/>
        <v>41828.649502314816</v>
      </c>
      <c r="P1130" s="10">
        <f t="shared" si="52"/>
        <v>41858.649502314816</v>
      </c>
      <c r="Q1130">
        <f t="shared" si="53"/>
        <v>2014</v>
      </c>
      <c r="R1130" s="13" t="s">
        <v>8332</v>
      </c>
      <c r="S1130" t="s">
        <v>8334</v>
      </c>
    </row>
    <row r="1131" spans="1:19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0">
        <f t="shared" si="51"/>
        <v>42496.264965277776</v>
      </c>
      <c r="P1131" s="10">
        <f t="shared" si="52"/>
        <v>42526.264965277776</v>
      </c>
      <c r="Q1131">
        <f t="shared" si="53"/>
        <v>2016</v>
      </c>
      <c r="R1131" s="13" t="s">
        <v>8332</v>
      </c>
      <c r="S1131" t="s">
        <v>8334</v>
      </c>
    </row>
    <row r="1132" spans="1:19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0">
        <f t="shared" si="51"/>
        <v>41908.996527777781</v>
      </c>
      <c r="P1132" s="10">
        <f t="shared" si="52"/>
        <v>41969.038194444445</v>
      </c>
      <c r="Q1132">
        <f t="shared" si="53"/>
        <v>2014</v>
      </c>
      <c r="R1132" s="13" t="s">
        <v>8332</v>
      </c>
      <c r="S1132" t="s">
        <v>8334</v>
      </c>
    </row>
    <row r="1133" spans="1:19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0">
        <f t="shared" si="51"/>
        <v>42332.908194444448</v>
      </c>
      <c r="P1133" s="10">
        <f t="shared" si="52"/>
        <v>42362.908194444448</v>
      </c>
      <c r="Q1133">
        <f t="shared" si="53"/>
        <v>2015</v>
      </c>
      <c r="R1133" s="13" t="s">
        <v>8332</v>
      </c>
      <c r="S1133" t="s">
        <v>8334</v>
      </c>
    </row>
    <row r="1134" spans="1:19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0">
        <f t="shared" si="51"/>
        <v>42706.115405092598</v>
      </c>
      <c r="P1134" s="10">
        <f t="shared" si="52"/>
        <v>42736.115405092598</v>
      </c>
      <c r="Q1134">
        <f t="shared" si="53"/>
        <v>2016</v>
      </c>
      <c r="R1134" s="13" t="s">
        <v>8332</v>
      </c>
      <c r="S1134" t="s">
        <v>8334</v>
      </c>
    </row>
    <row r="1135" spans="1:19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0">
        <f t="shared" si="51"/>
        <v>41821.407187500001</v>
      </c>
      <c r="P1135" s="10">
        <f t="shared" si="52"/>
        <v>41851.407187500001</v>
      </c>
      <c r="Q1135">
        <f t="shared" si="53"/>
        <v>2014</v>
      </c>
      <c r="R1135" s="13" t="s">
        <v>8332</v>
      </c>
      <c r="S1135" t="s">
        <v>8334</v>
      </c>
    </row>
    <row r="1136" spans="1:19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0">
        <f t="shared" si="51"/>
        <v>41958.285046296296</v>
      </c>
      <c r="P1136" s="10">
        <f t="shared" si="52"/>
        <v>41972.189583333333</v>
      </c>
      <c r="Q1136">
        <f t="shared" si="53"/>
        <v>2014</v>
      </c>
      <c r="R1136" s="13" t="s">
        <v>8332</v>
      </c>
      <c r="S1136" t="s">
        <v>8334</v>
      </c>
    </row>
    <row r="1137" spans="1:19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0">
        <f t="shared" si="51"/>
        <v>42558.989513888882</v>
      </c>
      <c r="P1137" s="10">
        <f t="shared" si="52"/>
        <v>42588.989513888882</v>
      </c>
      <c r="Q1137">
        <f t="shared" si="53"/>
        <v>2016</v>
      </c>
      <c r="R1137" s="13" t="s">
        <v>8332</v>
      </c>
      <c r="S1137" t="s">
        <v>8334</v>
      </c>
    </row>
    <row r="1138" spans="1:19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0">
        <f t="shared" si="51"/>
        <v>42327.671631944439</v>
      </c>
      <c r="P1138" s="10">
        <f t="shared" si="52"/>
        <v>42357.671631944439</v>
      </c>
      <c r="Q1138">
        <f t="shared" si="53"/>
        <v>2015</v>
      </c>
      <c r="R1138" s="13" t="s">
        <v>8332</v>
      </c>
      <c r="S1138" t="s">
        <v>8334</v>
      </c>
    </row>
    <row r="1139" spans="1:19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>
        <f t="shared" si="51"/>
        <v>42453.819687499999</v>
      </c>
      <c r="P1139" s="10">
        <f t="shared" si="52"/>
        <v>42483.819687499999</v>
      </c>
      <c r="Q1139">
        <f t="shared" si="53"/>
        <v>2016</v>
      </c>
      <c r="R1139" s="13" t="s">
        <v>8332</v>
      </c>
      <c r="S1139" t="s">
        <v>8334</v>
      </c>
    </row>
    <row r="1140" spans="1:19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0">
        <f t="shared" si="51"/>
        <v>42736.9066087963</v>
      </c>
      <c r="P1140" s="10">
        <f t="shared" si="52"/>
        <v>42756.9066087963</v>
      </c>
      <c r="Q1140">
        <f t="shared" si="53"/>
        <v>2017</v>
      </c>
      <c r="R1140" s="13" t="s">
        <v>8332</v>
      </c>
      <c r="S1140" t="s">
        <v>8334</v>
      </c>
    </row>
    <row r="1141" spans="1:19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0">
        <f t="shared" si="51"/>
        <v>41975.347523148142</v>
      </c>
      <c r="P1141" s="10">
        <f t="shared" si="52"/>
        <v>42005.347523148142</v>
      </c>
      <c r="Q1141">
        <f t="shared" si="53"/>
        <v>2014</v>
      </c>
      <c r="R1141" s="13" t="s">
        <v>8332</v>
      </c>
      <c r="S1141" t="s">
        <v>8334</v>
      </c>
    </row>
    <row r="1142" spans="1:19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0">
        <f t="shared" si="51"/>
        <v>42192.462048611109</v>
      </c>
      <c r="P1142" s="10">
        <f t="shared" si="52"/>
        <v>42222.462048611109</v>
      </c>
      <c r="Q1142">
        <f t="shared" si="53"/>
        <v>2015</v>
      </c>
      <c r="R1142" s="13" t="s">
        <v>8332</v>
      </c>
      <c r="S1142" t="s">
        <v>8334</v>
      </c>
    </row>
    <row r="1143" spans="1:19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0">
        <f t="shared" si="51"/>
        <v>42164.699652777781</v>
      </c>
      <c r="P1143" s="10">
        <f t="shared" si="52"/>
        <v>42194.699652777781</v>
      </c>
      <c r="Q1143">
        <f t="shared" si="53"/>
        <v>2015</v>
      </c>
      <c r="R1143" s="13" t="s">
        <v>8332</v>
      </c>
      <c r="S1143" t="s">
        <v>8334</v>
      </c>
    </row>
    <row r="1144" spans="1:19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0">
        <f t="shared" si="51"/>
        <v>42022.006099537044</v>
      </c>
      <c r="P1144" s="10">
        <f t="shared" si="52"/>
        <v>42052.006099537044</v>
      </c>
      <c r="Q1144">
        <f t="shared" si="53"/>
        <v>2015</v>
      </c>
      <c r="R1144" s="13" t="s">
        <v>8332</v>
      </c>
      <c r="S1144" t="s">
        <v>8334</v>
      </c>
    </row>
    <row r="1145" spans="1:19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0">
        <f t="shared" si="51"/>
        <v>42325.19358796296</v>
      </c>
      <c r="P1145" s="10">
        <f t="shared" si="52"/>
        <v>42355.19358796296</v>
      </c>
      <c r="Q1145">
        <f t="shared" si="53"/>
        <v>2015</v>
      </c>
      <c r="R1145" s="13" t="s">
        <v>8332</v>
      </c>
      <c r="S1145" t="s">
        <v>8334</v>
      </c>
    </row>
    <row r="1146" spans="1:19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0">
        <f t="shared" si="51"/>
        <v>42093.181944444441</v>
      </c>
      <c r="P1146" s="10">
        <f t="shared" si="52"/>
        <v>42123.181944444441</v>
      </c>
      <c r="Q1146">
        <f t="shared" si="53"/>
        <v>2015</v>
      </c>
      <c r="R1146" s="13" t="s">
        <v>8335</v>
      </c>
      <c r="S1146" t="s">
        <v>8336</v>
      </c>
    </row>
    <row r="1147" spans="1:19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0">
        <f t="shared" si="51"/>
        <v>41854.747592592597</v>
      </c>
      <c r="P1147" s="10">
        <f t="shared" si="52"/>
        <v>41914.747592592597</v>
      </c>
      <c r="Q1147">
        <f t="shared" si="53"/>
        <v>2014</v>
      </c>
      <c r="R1147" s="13" t="s">
        <v>8335</v>
      </c>
      <c r="S1147" t="s">
        <v>8336</v>
      </c>
    </row>
    <row r="1148" spans="1:19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0">
        <f t="shared" si="51"/>
        <v>41723.9533912037</v>
      </c>
      <c r="P1148" s="10">
        <f t="shared" si="52"/>
        <v>41761.9533912037</v>
      </c>
      <c r="Q1148">
        <f t="shared" si="53"/>
        <v>2014</v>
      </c>
      <c r="R1148" s="13" t="s">
        <v>8335</v>
      </c>
      <c r="S1148" t="s">
        <v>8336</v>
      </c>
    </row>
    <row r="1149" spans="1:19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0">
        <f t="shared" si="51"/>
        <v>41871.972025462965</v>
      </c>
      <c r="P1149" s="10">
        <f t="shared" si="52"/>
        <v>41931.972025462965</v>
      </c>
      <c r="Q1149">
        <f t="shared" si="53"/>
        <v>2014</v>
      </c>
      <c r="R1149" s="13" t="s">
        <v>8335</v>
      </c>
      <c r="S1149" t="s">
        <v>8336</v>
      </c>
    </row>
    <row r="1150" spans="1:19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0">
        <f t="shared" si="51"/>
        <v>42675.171076388884</v>
      </c>
      <c r="P1150" s="10">
        <f t="shared" si="52"/>
        <v>42705.212743055556</v>
      </c>
      <c r="Q1150">
        <f t="shared" si="53"/>
        <v>2016</v>
      </c>
      <c r="R1150" s="13" t="s">
        <v>8335</v>
      </c>
      <c r="S1150" t="s">
        <v>8336</v>
      </c>
    </row>
    <row r="1151" spans="1:19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0">
        <f t="shared" si="51"/>
        <v>42507.71025462963</v>
      </c>
      <c r="P1151" s="10">
        <f t="shared" si="52"/>
        <v>42537.71025462963</v>
      </c>
      <c r="Q1151">
        <f t="shared" si="53"/>
        <v>2016</v>
      </c>
      <c r="R1151" s="13" t="s">
        <v>8335</v>
      </c>
      <c r="S1151" t="s">
        <v>8336</v>
      </c>
    </row>
    <row r="1152" spans="1:19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0">
        <f t="shared" si="51"/>
        <v>42317.954571759255</v>
      </c>
      <c r="P1152" s="10">
        <f t="shared" si="52"/>
        <v>42377.954571759255</v>
      </c>
      <c r="Q1152">
        <f t="shared" si="53"/>
        <v>2015</v>
      </c>
      <c r="R1152" s="13" t="s">
        <v>8335</v>
      </c>
      <c r="S1152" t="s">
        <v>8336</v>
      </c>
    </row>
    <row r="1153" spans="1:19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0">
        <f t="shared" si="51"/>
        <v>42224.102581018517</v>
      </c>
      <c r="P1153" s="10">
        <f t="shared" si="52"/>
        <v>42254.102581018517</v>
      </c>
      <c r="Q1153">
        <f t="shared" si="53"/>
        <v>2015</v>
      </c>
      <c r="R1153" s="13" t="s">
        <v>8335</v>
      </c>
      <c r="S1153" t="s">
        <v>8336</v>
      </c>
    </row>
    <row r="1154" spans="1:19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0">
        <f t="shared" si="51"/>
        <v>42109.709629629629</v>
      </c>
      <c r="P1154" s="10">
        <f t="shared" si="52"/>
        <v>42139.709629629629</v>
      </c>
      <c r="Q1154">
        <f t="shared" si="53"/>
        <v>2015</v>
      </c>
      <c r="R1154" s="13" t="s">
        <v>8335</v>
      </c>
      <c r="S1154" t="s">
        <v>8336</v>
      </c>
    </row>
    <row r="1155" spans="1:19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0">
        <f t="shared" ref="O1155:O1218" si="54">(((J1155/60)/60)/24)+DATE(1970,1,1)</f>
        <v>42143.714178240742</v>
      </c>
      <c r="P1155" s="10">
        <f t="shared" ref="P1155:P1218" si="55">(((I1155/60)/60)/24)+DATE(1970,1,1)</f>
        <v>42173.714178240742</v>
      </c>
      <c r="Q1155">
        <f t="shared" ref="Q1155:Q1218" si="56">YEAR(O1155)</f>
        <v>2015</v>
      </c>
      <c r="R1155" s="13" t="s">
        <v>8335</v>
      </c>
      <c r="S1155" t="s">
        <v>8336</v>
      </c>
    </row>
    <row r="1156" spans="1:19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0">
        <f t="shared" si="54"/>
        <v>42223.108865740738</v>
      </c>
      <c r="P1156" s="10">
        <f t="shared" si="55"/>
        <v>42253.108865740738</v>
      </c>
      <c r="Q1156">
        <f t="shared" si="56"/>
        <v>2015</v>
      </c>
      <c r="R1156" s="13" t="s">
        <v>8335</v>
      </c>
      <c r="S1156" t="s">
        <v>8336</v>
      </c>
    </row>
    <row r="1157" spans="1:19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0">
        <f t="shared" si="54"/>
        <v>41835.763981481483</v>
      </c>
      <c r="P1157" s="10">
        <f t="shared" si="55"/>
        <v>41865.763981481483</v>
      </c>
      <c r="Q1157">
        <f t="shared" si="56"/>
        <v>2014</v>
      </c>
      <c r="R1157" s="13" t="s">
        <v>8335</v>
      </c>
      <c r="S1157" t="s">
        <v>8336</v>
      </c>
    </row>
    <row r="1158" spans="1:19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0">
        <f t="shared" si="54"/>
        <v>42029.07131944444</v>
      </c>
      <c r="P1158" s="10">
        <f t="shared" si="55"/>
        <v>42059.07131944444</v>
      </c>
      <c r="Q1158">
        <f t="shared" si="56"/>
        <v>2015</v>
      </c>
      <c r="R1158" s="13" t="s">
        <v>8335</v>
      </c>
      <c r="S1158" t="s">
        <v>8336</v>
      </c>
    </row>
    <row r="1159" spans="1:19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0">
        <f t="shared" si="54"/>
        <v>41918.628240740742</v>
      </c>
      <c r="P1159" s="10">
        <f t="shared" si="55"/>
        <v>41978.669907407413</v>
      </c>
      <c r="Q1159">
        <f t="shared" si="56"/>
        <v>2014</v>
      </c>
      <c r="R1159" s="13" t="s">
        <v>8335</v>
      </c>
      <c r="S1159" t="s">
        <v>8336</v>
      </c>
    </row>
    <row r="1160" spans="1:19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0">
        <f t="shared" si="54"/>
        <v>41952.09175925926</v>
      </c>
      <c r="P1160" s="10">
        <f t="shared" si="55"/>
        <v>41982.09175925926</v>
      </c>
      <c r="Q1160">
        <f t="shared" si="56"/>
        <v>2014</v>
      </c>
      <c r="R1160" s="13" t="s">
        <v>8335</v>
      </c>
      <c r="S1160" t="s">
        <v>8336</v>
      </c>
    </row>
    <row r="1161" spans="1:19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0">
        <f t="shared" si="54"/>
        <v>42154.726446759261</v>
      </c>
      <c r="P1161" s="10">
        <f t="shared" si="55"/>
        <v>42185.65625</v>
      </c>
      <c r="Q1161">
        <f t="shared" si="56"/>
        <v>2015</v>
      </c>
      <c r="R1161" s="13" t="s">
        <v>8335</v>
      </c>
      <c r="S1161" t="s">
        <v>8336</v>
      </c>
    </row>
    <row r="1162" spans="1:19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>
        <f t="shared" si="54"/>
        <v>42061.154930555553</v>
      </c>
      <c r="P1162" s="10">
        <f t="shared" si="55"/>
        <v>42091.113263888896</v>
      </c>
      <c r="Q1162">
        <f t="shared" si="56"/>
        <v>2015</v>
      </c>
      <c r="R1162" s="13" t="s">
        <v>8335</v>
      </c>
      <c r="S1162" t="s">
        <v>8336</v>
      </c>
    </row>
    <row r="1163" spans="1:19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0">
        <f t="shared" si="54"/>
        <v>42122.629502314812</v>
      </c>
      <c r="P1163" s="10">
        <f t="shared" si="55"/>
        <v>42143.629502314812</v>
      </c>
      <c r="Q1163">
        <f t="shared" si="56"/>
        <v>2015</v>
      </c>
      <c r="R1163" s="13" t="s">
        <v>8335</v>
      </c>
      <c r="S1163" t="s">
        <v>8336</v>
      </c>
    </row>
    <row r="1164" spans="1:19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0">
        <f t="shared" si="54"/>
        <v>41876.683611111112</v>
      </c>
      <c r="P1164" s="10">
        <f t="shared" si="55"/>
        <v>41907.683611111112</v>
      </c>
      <c r="Q1164">
        <f t="shared" si="56"/>
        <v>2014</v>
      </c>
      <c r="R1164" s="13" t="s">
        <v>8335</v>
      </c>
      <c r="S1164" t="s">
        <v>8336</v>
      </c>
    </row>
    <row r="1165" spans="1:19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0">
        <f t="shared" si="54"/>
        <v>41830.723611111112</v>
      </c>
      <c r="P1165" s="10">
        <f t="shared" si="55"/>
        <v>41860.723611111112</v>
      </c>
      <c r="Q1165">
        <f t="shared" si="56"/>
        <v>2014</v>
      </c>
      <c r="R1165" s="13" t="s">
        <v>8335</v>
      </c>
      <c r="S1165" t="s">
        <v>8336</v>
      </c>
    </row>
    <row r="1166" spans="1:19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0">
        <f t="shared" si="54"/>
        <v>42509.724328703705</v>
      </c>
      <c r="P1166" s="10">
        <f t="shared" si="55"/>
        <v>42539.724328703705</v>
      </c>
      <c r="Q1166">
        <f t="shared" si="56"/>
        <v>2016</v>
      </c>
      <c r="R1166" s="13" t="s">
        <v>8335</v>
      </c>
      <c r="S1166" t="s">
        <v>8336</v>
      </c>
    </row>
    <row r="1167" spans="1:19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0">
        <f t="shared" si="54"/>
        <v>41792.214467592588</v>
      </c>
      <c r="P1167" s="10">
        <f t="shared" si="55"/>
        <v>41826.214467592588</v>
      </c>
      <c r="Q1167">
        <f t="shared" si="56"/>
        <v>2014</v>
      </c>
      <c r="R1167" s="13" t="s">
        <v>8335</v>
      </c>
      <c r="S1167" t="s">
        <v>8336</v>
      </c>
    </row>
    <row r="1168" spans="1:19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0">
        <f t="shared" si="54"/>
        <v>42150.485439814816</v>
      </c>
      <c r="P1168" s="10">
        <f t="shared" si="55"/>
        <v>42181.166666666672</v>
      </c>
      <c r="Q1168">
        <f t="shared" si="56"/>
        <v>2015</v>
      </c>
      <c r="R1168" s="13" t="s">
        <v>8335</v>
      </c>
      <c r="S1168" t="s">
        <v>8336</v>
      </c>
    </row>
    <row r="1169" spans="1:19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>
        <f t="shared" si="54"/>
        <v>41863.734895833331</v>
      </c>
      <c r="P1169" s="10">
        <f t="shared" si="55"/>
        <v>41894.734895833331</v>
      </c>
      <c r="Q1169">
        <f t="shared" si="56"/>
        <v>2014</v>
      </c>
      <c r="R1169" s="13" t="s">
        <v>8335</v>
      </c>
      <c r="S1169" t="s">
        <v>8336</v>
      </c>
    </row>
    <row r="1170" spans="1:19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0">
        <f t="shared" si="54"/>
        <v>42605.053993055553</v>
      </c>
      <c r="P1170" s="10">
        <f t="shared" si="55"/>
        <v>42635.053993055553</v>
      </c>
      <c r="Q1170">
        <f t="shared" si="56"/>
        <v>2016</v>
      </c>
      <c r="R1170" s="13" t="s">
        <v>8335</v>
      </c>
      <c r="S1170" t="s">
        <v>8336</v>
      </c>
    </row>
    <row r="1171" spans="1:19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0">
        <f t="shared" si="54"/>
        <v>42027.353738425925</v>
      </c>
      <c r="P1171" s="10">
        <f t="shared" si="55"/>
        <v>42057.353738425925</v>
      </c>
      <c r="Q1171">
        <f t="shared" si="56"/>
        <v>2015</v>
      </c>
      <c r="R1171" s="13" t="s">
        <v>8335</v>
      </c>
      <c r="S1171" t="s">
        <v>8336</v>
      </c>
    </row>
    <row r="1172" spans="1:19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0">
        <f t="shared" si="54"/>
        <v>42124.893182870372</v>
      </c>
      <c r="P1172" s="10">
        <f t="shared" si="55"/>
        <v>42154.893182870372</v>
      </c>
      <c r="Q1172">
        <f t="shared" si="56"/>
        <v>2015</v>
      </c>
      <c r="R1172" s="13" t="s">
        <v>8335</v>
      </c>
      <c r="S1172" t="s">
        <v>8336</v>
      </c>
    </row>
    <row r="1173" spans="1:19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0">
        <f t="shared" si="54"/>
        <v>41938.804710648146</v>
      </c>
      <c r="P1173" s="10">
        <f t="shared" si="55"/>
        <v>41956.846377314811</v>
      </c>
      <c r="Q1173">
        <f t="shared" si="56"/>
        <v>2014</v>
      </c>
      <c r="R1173" s="13" t="s">
        <v>8335</v>
      </c>
      <c r="S1173" t="s">
        <v>8336</v>
      </c>
    </row>
    <row r="1174" spans="1:19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0">
        <f t="shared" si="54"/>
        <v>41841.682314814818</v>
      </c>
      <c r="P1174" s="10">
        <f t="shared" si="55"/>
        <v>41871.682314814818</v>
      </c>
      <c r="Q1174">
        <f t="shared" si="56"/>
        <v>2014</v>
      </c>
      <c r="R1174" s="13" t="s">
        <v>8335</v>
      </c>
      <c r="S1174" t="s">
        <v>8336</v>
      </c>
    </row>
    <row r="1175" spans="1:19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0">
        <f t="shared" si="54"/>
        <v>42184.185844907406</v>
      </c>
      <c r="P1175" s="10">
        <f t="shared" si="55"/>
        <v>42219.185844907406</v>
      </c>
      <c r="Q1175">
        <f t="shared" si="56"/>
        <v>2015</v>
      </c>
      <c r="R1175" s="13" t="s">
        <v>8335</v>
      </c>
      <c r="S1175" t="s">
        <v>8336</v>
      </c>
    </row>
    <row r="1176" spans="1:19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>
        <f t="shared" si="54"/>
        <v>42468.84174768519</v>
      </c>
      <c r="P1176" s="10">
        <f t="shared" si="55"/>
        <v>42498.84174768519</v>
      </c>
      <c r="Q1176">
        <f t="shared" si="56"/>
        <v>2016</v>
      </c>
      <c r="R1176" s="13" t="s">
        <v>8335</v>
      </c>
      <c r="S1176" t="s">
        <v>8336</v>
      </c>
    </row>
    <row r="1177" spans="1:19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0">
        <f t="shared" si="54"/>
        <v>42170.728460648148</v>
      </c>
      <c r="P1177" s="10">
        <f t="shared" si="55"/>
        <v>42200.728460648148</v>
      </c>
      <c r="Q1177">
        <f t="shared" si="56"/>
        <v>2015</v>
      </c>
      <c r="R1177" s="13" t="s">
        <v>8335</v>
      </c>
      <c r="S1177" t="s">
        <v>8336</v>
      </c>
    </row>
    <row r="1178" spans="1:19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0">
        <f t="shared" si="54"/>
        <v>42746.019652777773</v>
      </c>
      <c r="P1178" s="10">
        <f t="shared" si="55"/>
        <v>42800.541666666672</v>
      </c>
      <c r="Q1178">
        <f t="shared" si="56"/>
        <v>2017</v>
      </c>
      <c r="R1178" s="13" t="s">
        <v>8335</v>
      </c>
      <c r="S1178" t="s">
        <v>8336</v>
      </c>
    </row>
    <row r="1179" spans="1:19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0">
        <f t="shared" si="54"/>
        <v>41897.660833333335</v>
      </c>
      <c r="P1179" s="10">
        <f t="shared" si="55"/>
        <v>41927.660833333335</v>
      </c>
      <c r="Q1179">
        <f t="shared" si="56"/>
        <v>2014</v>
      </c>
      <c r="R1179" s="13" t="s">
        <v>8335</v>
      </c>
      <c r="S1179" t="s">
        <v>8336</v>
      </c>
    </row>
    <row r="1180" spans="1:19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0">
        <f t="shared" si="54"/>
        <v>41837.905694444446</v>
      </c>
      <c r="P1180" s="10">
        <f t="shared" si="55"/>
        <v>41867.905694444446</v>
      </c>
      <c r="Q1180">
        <f t="shared" si="56"/>
        <v>2014</v>
      </c>
      <c r="R1180" s="13" t="s">
        <v>8335</v>
      </c>
      <c r="S1180" t="s">
        <v>8336</v>
      </c>
    </row>
    <row r="1181" spans="1:19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0">
        <f t="shared" si="54"/>
        <v>42275.720219907409</v>
      </c>
      <c r="P1181" s="10">
        <f t="shared" si="55"/>
        <v>42305.720219907409</v>
      </c>
      <c r="Q1181">
        <f t="shared" si="56"/>
        <v>2015</v>
      </c>
      <c r="R1181" s="13" t="s">
        <v>8335</v>
      </c>
      <c r="S1181" t="s">
        <v>8336</v>
      </c>
    </row>
    <row r="1182" spans="1:19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>
        <f t="shared" si="54"/>
        <v>41781.806875000002</v>
      </c>
      <c r="P1182" s="10">
        <f t="shared" si="55"/>
        <v>41818.806875000002</v>
      </c>
      <c r="Q1182">
        <f t="shared" si="56"/>
        <v>2014</v>
      </c>
      <c r="R1182" s="13" t="s">
        <v>8335</v>
      </c>
      <c r="S1182" t="s">
        <v>8336</v>
      </c>
    </row>
    <row r="1183" spans="1:19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0">
        <f t="shared" si="54"/>
        <v>42034.339363425926</v>
      </c>
      <c r="P1183" s="10">
        <f t="shared" si="55"/>
        <v>42064.339363425926</v>
      </c>
      <c r="Q1183">
        <f t="shared" si="56"/>
        <v>2015</v>
      </c>
      <c r="R1183" s="13" t="s">
        <v>8335</v>
      </c>
      <c r="S1183" t="s">
        <v>8336</v>
      </c>
    </row>
    <row r="1184" spans="1:19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0">
        <f t="shared" si="54"/>
        <v>42728.827407407407</v>
      </c>
      <c r="P1184" s="10">
        <f t="shared" si="55"/>
        <v>42747.695833333331</v>
      </c>
      <c r="Q1184">
        <f t="shared" si="56"/>
        <v>2016</v>
      </c>
      <c r="R1184" s="13" t="s">
        <v>8335</v>
      </c>
      <c r="S1184" t="s">
        <v>8336</v>
      </c>
    </row>
    <row r="1185" spans="1:19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0">
        <f t="shared" si="54"/>
        <v>42656.86137731481</v>
      </c>
      <c r="P1185" s="10">
        <f t="shared" si="55"/>
        <v>42676.165972222225</v>
      </c>
      <c r="Q1185">
        <f t="shared" si="56"/>
        <v>2016</v>
      </c>
      <c r="R1185" s="13" t="s">
        <v>8335</v>
      </c>
      <c r="S1185" t="s">
        <v>8336</v>
      </c>
    </row>
    <row r="1186" spans="1:19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>
        <f t="shared" si="54"/>
        <v>42741.599664351852</v>
      </c>
      <c r="P1186" s="10">
        <f t="shared" si="55"/>
        <v>42772.599664351852</v>
      </c>
      <c r="Q1186">
        <f t="shared" si="56"/>
        <v>2017</v>
      </c>
      <c r="R1186" s="13" t="s">
        <v>8337</v>
      </c>
      <c r="S1186" t="s">
        <v>8338</v>
      </c>
    </row>
    <row r="1187" spans="1:19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>
        <f t="shared" si="54"/>
        <v>42130.865150462967</v>
      </c>
      <c r="P1187" s="10">
        <f t="shared" si="55"/>
        <v>42163.166666666672</v>
      </c>
      <c r="Q1187">
        <f t="shared" si="56"/>
        <v>2015</v>
      </c>
      <c r="R1187" s="13" t="s">
        <v>8337</v>
      </c>
      <c r="S1187" t="s">
        <v>8338</v>
      </c>
    </row>
    <row r="1188" spans="1:19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>
        <f t="shared" si="54"/>
        <v>42123.86336805555</v>
      </c>
      <c r="P1188" s="10">
        <f t="shared" si="55"/>
        <v>42156.945833333331</v>
      </c>
      <c r="Q1188">
        <f t="shared" si="56"/>
        <v>2015</v>
      </c>
      <c r="R1188" s="13" t="s">
        <v>8337</v>
      </c>
      <c r="S1188" t="s">
        <v>8338</v>
      </c>
    </row>
    <row r="1189" spans="1:19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0">
        <f t="shared" si="54"/>
        <v>42109.894942129627</v>
      </c>
      <c r="P1189" s="10">
        <f t="shared" si="55"/>
        <v>42141.75</v>
      </c>
      <c r="Q1189">
        <f t="shared" si="56"/>
        <v>2015</v>
      </c>
      <c r="R1189" s="13" t="s">
        <v>8337</v>
      </c>
      <c r="S1189" t="s">
        <v>8338</v>
      </c>
    </row>
    <row r="1190" spans="1:19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0">
        <f t="shared" si="54"/>
        <v>42711.700694444444</v>
      </c>
      <c r="P1190" s="10">
        <f t="shared" si="55"/>
        <v>42732.700694444444</v>
      </c>
      <c r="Q1190">
        <f t="shared" si="56"/>
        <v>2016</v>
      </c>
      <c r="R1190" s="13" t="s">
        <v>8337</v>
      </c>
      <c r="S1190" t="s">
        <v>8338</v>
      </c>
    </row>
    <row r="1191" spans="1:19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0">
        <f t="shared" si="54"/>
        <v>42529.979108796295</v>
      </c>
      <c r="P1191" s="10">
        <f t="shared" si="55"/>
        <v>42550.979108796295</v>
      </c>
      <c r="Q1191">
        <f t="shared" si="56"/>
        <v>2016</v>
      </c>
      <c r="R1191" s="13" t="s">
        <v>8337</v>
      </c>
      <c r="S1191" t="s">
        <v>8338</v>
      </c>
    </row>
    <row r="1192" spans="1:19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>
        <f t="shared" si="54"/>
        <v>41852.665798611109</v>
      </c>
      <c r="P1192" s="10">
        <f t="shared" si="55"/>
        <v>41882.665798611109</v>
      </c>
      <c r="Q1192">
        <f t="shared" si="56"/>
        <v>2014</v>
      </c>
      <c r="R1192" s="13" t="s">
        <v>8337</v>
      </c>
      <c r="S1192" t="s">
        <v>8338</v>
      </c>
    </row>
    <row r="1193" spans="1:19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0">
        <f t="shared" si="54"/>
        <v>42419.603703703702</v>
      </c>
      <c r="P1193" s="10">
        <f t="shared" si="55"/>
        <v>42449.562037037031</v>
      </c>
      <c r="Q1193">
        <f t="shared" si="56"/>
        <v>2016</v>
      </c>
      <c r="R1193" s="13" t="s">
        <v>8337</v>
      </c>
      <c r="S1193" t="s">
        <v>8338</v>
      </c>
    </row>
    <row r="1194" spans="1:19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0">
        <f t="shared" si="54"/>
        <v>42747.506689814814</v>
      </c>
      <c r="P1194" s="10">
        <f t="shared" si="55"/>
        <v>42777.506689814814</v>
      </c>
      <c r="Q1194">
        <f t="shared" si="56"/>
        <v>2017</v>
      </c>
      <c r="R1194" s="13" t="s">
        <v>8337</v>
      </c>
      <c r="S1194" t="s">
        <v>8338</v>
      </c>
    </row>
    <row r="1195" spans="1:19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>
        <f t="shared" si="54"/>
        <v>42409.776076388895</v>
      </c>
      <c r="P1195" s="10">
        <f t="shared" si="55"/>
        <v>42469.734409722223</v>
      </c>
      <c r="Q1195">
        <f t="shared" si="56"/>
        <v>2016</v>
      </c>
      <c r="R1195" s="13" t="s">
        <v>8337</v>
      </c>
      <c r="S1195" t="s">
        <v>8338</v>
      </c>
    </row>
    <row r="1196" spans="1:19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>
        <f t="shared" si="54"/>
        <v>42072.488182870366</v>
      </c>
      <c r="P1196" s="10">
        <f t="shared" si="55"/>
        <v>42102.488182870366</v>
      </c>
      <c r="Q1196">
        <f t="shared" si="56"/>
        <v>2015</v>
      </c>
      <c r="R1196" s="13" t="s">
        <v>8337</v>
      </c>
      <c r="S1196" t="s">
        <v>8338</v>
      </c>
    </row>
    <row r="1197" spans="1:19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>
        <f t="shared" si="54"/>
        <v>42298.34783564815</v>
      </c>
      <c r="P1197" s="10">
        <f t="shared" si="55"/>
        <v>42358.375</v>
      </c>
      <c r="Q1197">
        <f t="shared" si="56"/>
        <v>2015</v>
      </c>
      <c r="R1197" s="13" t="s">
        <v>8337</v>
      </c>
      <c r="S1197" t="s">
        <v>8338</v>
      </c>
    </row>
    <row r="1198" spans="1:19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>
        <f t="shared" si="54"/>
        <v>42326.818738425922</v>
      </c>
      <c r="P1198" s="10">
        <f t="shared" si="55"/>
        <v>42356.818738425922</v>
      </c>
      <c r="Q1198">
        <f t="shared" si="56"/>
        <v>2015</v>
      </c>
      <c r="R1198" s="13" t="s">
        <v>8337</v>
      </c>
      <c r="S1198" t="s">
        <v>8338</v>
      </c>
    </row>
    <row r="1199" spans="1:19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>
        <f t="shared" si="54"/>
        <v>42503.66474537037</v>
      </c>
      <c r="P1199" s="10">
        <f t="shared" si="55"/>
        <v>42534.249305555553</v>
      </c>
      <c r="Q1199">
        <f t="shared" si="56"/>
        <v>2016</v>
      </c>
      <c r="R1199" s="13" t="s">
        <v>8337</v>
      </c>
      <c r="S1199" t="s">
        <v>8338</v>
      </c>
    </row>
    <row r="1200" spans="1:19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>
        <f t="shared" si="54"/>
        <v>42333.619050925925</v>
      </c>
      <c r="P1200" s="10">
        <f t="shared" si="55"/>
        <v>42369.125</v>
      </c>
      <c r="Q1200">
        <f t="shared" si="56"/>
        <v>2015</v>
      </c>
      <c r="R1200" s="13" t="s">
        <v>8337</v>
      </c>
      <c r="S1200" t="s">
        <v>8338</v>
      </c>
    </row>
    <row r="1201" spans="1:19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0">
        <f t="shared" si="54"/>
        <v>42161.770833333328</v>
      </c>
      <c r="P1201" s="10">
        <f t="shared" si="55"/>
        <v>42193.770833333328</v>
      </c>
      <c r="Q1201">
        <f t="shared" si="56"/>
        <v>2015</v>
      </c>
      <c r="R1201" s="13" t="s">
        <v>8337</v>
      </c>
      <c r="S1201" t="s">
        <v>8338</v>
      </c>
    </row>
    <row r="1202" spans="1:19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>
        <f t="shared" si="54"/>
        <v>42089.477500000001</v>
      </c>
      <c r="P1202" s="10">
        <f t="shared" si="55"/>
        <v>42110.477500000001</v>
      </c>
      <c r="Q1202">
        <f t="shared" si="56"/>
        <v>2015</v>
      </c>
      <c r="R1202" s="13" t="s">
        <v>8337</v>
      </c>
      <c r="S1202" t="s">
        <v>8338</v>
      </c>
    </row>
    <row r="1203" spans="1:19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>
        <f t="shared" si="54"/>
        <v>42536.60701388889</v>
      </c>
      <c r="P1203" s="10">
        <f t="shared" si="55"/>
        <v>42566.60701388889</v>
      </c>
      <c r="Q1203">
        <f t="shared" si="56"/>
        <v>2016</v>
      </c>
      <c r="R1203" s="13" t="s">
        <v>8337</v>
      </c>
      <c r="S1203" t="s">
        <v>8338</v>
      </c>
    </row>
    <row r="1204" spans="1:19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>
        <f t="shared" si="54"/>
        <v>42152.288819444439</v>
      </c>
      <c r="P1204" s="10">
        <f t="shared" si="55"/>
        <v>42182.288819444439</v>
      </c>
      <c r="Q1204">
        <f t="shared" si="56"/>
        <v>2015</v>
      </c>
      <c r="R1204" s="13" t="s">
        <v>8337</v>
      </c>
      <c r="S1204" t="s">
        <v>8338</v>
      </c>
    </row>
    <row r="1205" spans="1:19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>
        <f t="shared" si="54"/>
        <v>42125.614895833336</v>
      </c>
      <c r="P1205" s="10">
        <f t="shared" si="55"/>
        <v>42155.614895833336</v>
      </c>
      <c r="Q1205">
        <f t="shared" si="56"/>
        <v>2015</v>
      </c>
      <c r="R1205" s="13" t="s">
        <v>8337</v>
      </c>
      <c r="S1205" t="s">
        <v>8338</v>
      </c>
    </row>
    <row r="1206" spans="1:19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0">
        <f t="shared" si="54"/>
        <v>42297.748067129629</v>
      </c>
      <c r="P1206" s="10">
        <f t="shared" si="55"/>
        <v>42342.208333333328</v>
      </c>
      <c r="Q1206">
        <f t="shared" si="56"/>
        <v>2015</v>
      </c>
      <c r="R1206" s="13" t="s">
        <v>8337</v>
      </c>
      <c r="S1206" t="s">
        <v>8338</v>
      </c>
    </row>
    <row r="1207" spans="1:19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0">
        <f t="shared" si="54"/>
        <v>42138.506377314814</v>
      </c>
      <c r="P1207" s="10">
        <f t="shared" si="55"/>
        <v>42168.506377314814</v>
      </c>
      <c r="Q1207">
        <f t="shared" si="56"/>
        <v>2015</v>
      </c>
      <c r="R1207" s="13" t="s">
        <v>8337</v>
      </c>
      <c r="S1207" t="s">
        <v>8338</v>
      </c>
    </row>
    <row r="1208" spans="1:19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0">
        <f t="shared" si="54"/>
        <v>42772.776076388895</v>
      </c>
      <c r="P1208" s="10">
        <f t="shared" si="55"/>
        <v>42805.561805555553</v>
      </c>
      <c r="Q1208">
        <f t="shared" si="56"/>
        <v>2017</v>
      </c>
      <c r="R1208" s="13" t="s">
        <v>8337</v>
      </c>
      <c r="S1208" t="s">
        <v>8338</v>
      </c>
    </row>
    <row r="1209" spans="1:19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>
        <f t="shared" si="54"/>
        <v>42430.430243055554</v>
      </c>
      <c r="P1209" s="10">
        <f t="shared" si="55"/>
        <v>42460.416666666672</v>
      </c>
      <c r="Q1209">
        <f t="shared" si="56"/>
        <v>2016</v>
      </c>
      <c r="R1209" s="13" t="s">
        <v>8337</v>
      </c>
      <c r="S1209" t="s">
        <v>8338</v>
      </c>
    </row>
    <row r="1210" spans="1:19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0">
        <f t="shared" si="54"/>
        <v>42423.709074074075</v>
      </c>
      <c r="P1210" s="10">
        <f t="shared" si="55"/>
        <v>42453.667407407411</v>
      </c>
      <c r="Q1210">
        <f t="shared" si="56"/>
        <v>2016</v>
      </c>
      <c r="R1210" s="13" t="s">
        <v>8337</v>
      </c>
      <c r="S1210" t="s">
        <v>8338</v>
      </c>
    </row>
    <row r="1211" spans="1:19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0">
        <f t="shared" si="54"/>
        <v>42761.846122685187</v>
      </c>
      <c r="P1211" s="10">
        <f t="shared" si="55"/>
        <v>42791.846122685187</v>
      </c>
      <c r="Q1211">
        <f t="shared" si="56"/>
        <v>2017</v>
      </c>
      <c r="R1211" s="13" t="s">
        <v>8337</v>
      </c>
      <c r="S1211" t="s">
        <v>8338</v>
      </c>
    </row>
    <row r="1212" spans="1:19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>
        <f t="shared" si="54"/>
        <v>42132.941805555558</v>
      </c>
      <c r="P1212" s="10">
        <f t="shared" si="55"/>
        <v>42155.875</v>
      </c>
      <c r="Q1212">
        <f t="shared" si="56"/>
        <v>2015</v>
      </c>
      <c r="R1212" s="13" t="s">
        <v>8337</v>
      </c>
      <c r="S1212" t="s">
        <v>8338</v>
      </c>
    </row>
    <row r="1213" spans="1:19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0">
        <f t="shared" si="54"/>
        <v>42515.866446759261</v>
      </c>
      <c r="P1213" s="10">
        <f t="shared" si="55"/>
        <v>42530.866446759261</v>
      </c>
      <c r="Q1213">
        <f t="shared" si="56"/>
        <v>2016</v>
      </c>
      <c r="R1213" s="13" t="s">
        <v>8337</v>
      </c>
      <c r="S1213" t="s">
        <v>8338</v>
      </c>
    </row>
    <row r="1214" spans="1:19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0">
        <f t="shared" si="54"/>
        <v>42318.950173611112</v>
      </c>
      <c r="P1214" s="10">
        <f t="shared" si="55"/>
        <v>42335.041666666672</v>
      </c>
      <c r="Q1214">
        <f t="shared" si="56"/>
        <v>2015</v>
      </c>
      <c r="R1214" s="13" t="s">
        <v>8337</v>
      </c>
      <c r="S1214" t="s">
        <v>8338</v>
      </c>
    </row>
    <row r="1215" spans="1:19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>
        <f t="shared" si="54"/>
        <v>42731.755787037036</v>
      </c>
      <c r="P1215" s="10">
        <f t="shared" si="55"/>
        <v>42766.755787037036</v>
      </c>
      <c r="Q1215">
        <f t="shared" si="56"/>
        <v>2016</v>
      </c>
      <c r="R1215" s="13" t="s">
        <v>8337</v>
      </c>
      <c r="S1215" t="s">
        <v>8338</v>
      </c>
    </row>
    <row r="1216" spans="1:19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0">
        <f t="shared" si="54"/>
        <v>42104.840335648143</v>
      </c>
      <c r="P1216" s="10">
        <f t="shared" si="55"/>
        <v>42164.840335648143</v>
      </c>
      <c r="Q1216">
        <f t="shared" si="56"/>
        <v>2015</v>
      </c>
      <c r="R1216" s="13" t="s">
        <v>8337</v>
      </c>
      <c r="S1216" t="s">
        <v>8338</v>
      </c>
    </row>
    <row r="1217" spans="1:19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>
        <f t="shared" si="54"/>
        <v>41759.923101851848</v>
      </c>
      <c r="P1217" s="10">
        <f t="shared" si="55"/>
        <v>41789.923101851848</v>
      </c>
      <c r="Q1217">
        <f t="shared" si="56"/>
        <v>2014</v>
      </c>
      <c r="R1217" s="13" t="s">
        <v>8337</v>
      </c>
      <c r="S1217" t="s">
        <v>8338</v>
      </c>
    </row>
    <row r="1218" spans="1:19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>
        <f t="shared" si="54"/>
        <v>42247.616400462968</v>
      </c>
      <c r="P1218" s="10">
        <f t="shared" si="55"/>
        <v>42279.960416666669</v>
      </c>
      <c r="Q1218">
        <f t="shared" si="56"/>
        <v>2015</v>
      </c>
      <c r="R1218" s="13" t="s">
        <v>8337</v>
      </c>
      <c r="S1218" t="s">
        <v>8338</v>
      </c>
    </row>
    <row r="1219" spans="1:19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>
        <f t="shared" ref="O1219:O1282" si="57">(((J1219/60)/60)/24)+DATE(1970,1,1)</f>
        <v>42535.809490740736</v>
      </c>
      <c r="P1219" s="10">
        <f t="shared" ref="P1219:P1282" si="58">(((I1219/60)/60)/24)+DATE(1970,1,1)</f>
        <v>42565.809490740736</v>
      </c>
      <c r="Q1219">
        <f t="shared" ref="Q1219:Q1282" si="59">YEAR(O1219)</f>
        <v>2016</v>
      </c>
      <c r="R1219" s="13" t="s">
        <v>8337</v>
      </c>
      <c r="S1219" t="s">
        <v>8338</v>
      </c>
    </row>
    <row r="1220" spans="1:19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0">
        <f t="shared" si="57"/>
        <v>42278.662037037036</v>
      </c>
      <c r="P1220" s="10">
        <f t="shared" si="58"/>
        <v>42309.125</v>
      </c>
      <c r="Q1220">
        <f t="shared" si="59"/>
        <v>2015</v>
      </c>
      <c r="R1220" s="13" t="s">
        <v>8337</v>
      </c>
      <c r="S1220" t="s">
        <v>8338</v>
      </c>
    </row>
    <row r="1221" spans="1:19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>
        <f t="shared" si="57"/>
        <v>42633.461956018517</v>
      </c>
      <c r="P1221" s="10">
        <f t="shared" si="58"/>
        <v>42663.461956018517</v>
      </c>
      <c r="Q1221">
        <f t="shared" si="59"/>
        <v>2016</v>
      </c>
      <c r="R1221" s="13" t="s">
        <v>8337</v>
      </c>
      <c r="S1221" t="s">
        <v>8338</v>
      </c>
    </row>
    <row r="1222" spans="1:19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>
        <f t="shared" si="57"/>
        <v>42211.628611111111</v>
      </c>
      <c r="P1222" s="10">
        <f t="shared" si="58"/>
        <v>42241.628611111111</v>
      </c>
      <c r="Q1222">
        <f t="shared" si="59"/>
        <v>2015</v>
      </c>
      <c r="R1222" s="13" t="s">
        <v>8337</v>
      </c>
      <c r="S1222" t="s">
        <v>8338</v>
      </c>
    </row>
    <row r="1223" spans="1:19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>
        <f t="shared" si="57"/>
        <v>42680.47555555556</v>
      </c>
      <c r="P1223" s="10">
        <f t="shared" si="58"/>
        <v>42708</v>
      </c>
      <c r="Q1223">
        <f t="shared" si="59"/>
        <v>2016</v>
      </c>
      <c r="R1223" s="13" t="s">
        <v>8337</v>
      </c>
      <c r="S1223" t="s">
        <v>8338</v>
      </c>
    </row>
    <row r="1224" spans="1:19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>
        <f t="shared" si="57"/>
        <v>42430.720451388886</v>
      </c>
      <c r="P1224" s="10">
        <f t="shared" si="58"/>
        <v>42461.166666666672</v>
      </c>
      <c r="Q1224">
        <f t="shared" si="59"/>
        <v>2016</v>
      </c>
      <c r="R1224" s="13" t="s">
        <v>8337</v>
      </c>
      <c r="S1224" t="s">
        <v>8338</v>
      </c>
    </row>
    <row r="1225" spans="1:19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>
        <f t="shared" si="57"/>
        <v>42654.177187499998</v>
      </c>
      <c r="P1225" s="10">
        <f t="shared" si="58"/>
        <v>42684.218854166669</v>
      </c>
      <c r="Q1225">
        <f t="shared" si="59"/>
        <v>2016</v>
      </c>
      <c r="R1225" s="13" t="s">
        <v>8337</v>
      </c>
      <c r="S1225" t="s">
        <v>8338</v>
      </c>
    </row>
    <row r="1226" spans="1:19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0">
        <f t="shared" si="57"/>
        <v>41736.549791666665</v>
      </c>
      <c r="P1226" s="10">
        <f t="shared" si="58"/>
        <v>41796.549791666665</v>
      </c>
      <c r="Q1226">
        <f t="shared" si="59"/>
        <v>2014</v>
      </c>
      <c r="R1226" s="13" t="s">
        <v>8324</v>
      </c>
      <c r="S1226" t="s">
        <v>8339</v>
      </c>
    </row>
    <row r="1227" spans="1:19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0">
        <f t="shared" si="57"/>
        <v>41509.905995370369</v>
      </c>
      <c r="P1227" s="10">
        <f t="shared" si="58"/>
        <v>41569.905995370369</v>
      </c>
      <c r="Q1227">
        <f t="shared" si="59"/>
        <v>2013</v>
      </c>
      <c r="R1227" s="13" t="s">
        <v>8324</v>
      </c>
      <c r="S1227" t="s">
        <v>8339</v>
      </c>
    </row>
    <row r="1228" spans="1:19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0">
        <f t="shared" si="57"/>
        <v>41715.874780092592</v>
      </c>
      <c r="P1228" s="10">
        <f t="shared" si="58"/>
        <v>41750.041666666664</v>
      </c>
      <c r="Q1228">
        <f t="shared" si="59"/>
        <v>2014</v>
      </c>
      <c r="R1228" s="13" t="s">
        <v>8324</v>
      </c>
      <c r="S1228" t="s">
        <v>8339</v>
      </c>
    </row>
    <row r="1229" spans="1:19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0">
        <f t="shared" si="57"/>
        <v>41827.919166666667</v>
      </c>
      <c r="P1229" s="10">
        <f t="shared" si="58"/>
        <v>41858.291666666664</v>
      </c>
      <c r="Q1229">
        <f t="shared" si="59"/>
        <v>2014</v>
      </c>
      <c r="R1229" s="13" t="s">
        <v>8324</v>
      </c>
      <c r="S1229" t="s">
        <v>8339</v>
      </c>
    </row>
    <row r="1230" spans="1:19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>
        <f t="shared" si="57"/>
        <v>40754.729259259257</v>
      </c>
      <c r="P1230" s="10">
        <f t="shared" si="58"/>
        <v>40814.729259259257</v>
      </c>
      <c r="Q1230">
        <f t="shared" si="59"/>
        <v>2011</v>
      </c>
      <c r="R1230" s="13" t="s">
        <v>8324</v>
      </c>
      <c r="S1230" t="s">
        <v>8339</v>
      </c>
    </row>
    <row r="1231" spans="1:19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0">
        <f t="shared" si="57"/>
        <v>40985.459803240738</v>
      </c>
      <c r="P1231" s="10">
        <f t="shared" si="58"/>
        <v>41015.666666666664</v>
      </c>
      <c r="Q1231">
        <f t="shared" si="59"/>
        <v>2012</v>
      </c>
      <c r="R1231" s="13" t="s">
        <v>8324</v>
      </c>
      <c r="S1231" t="s">
        <v>8339</v>
      </c>
    </row>
    <row r="1232" spans="1:19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0">
        <f t="shared" si="57"/>
        <v>40568.972569444442</v>
      </c>
      <c r="P1232" s="10">
        <f t="shared" si="58"/>
        <v>40598.972569444442</v>
      </c>
      <c r="Q1232">
        <f t="shared" si="59"/>
        <v>2011</v>
      </c>
      <c r="R1232" s="13" t="s">
        <v>8324</v>
      </c>
      <c r="S1232" t="s">
        <v>8339</v>
      </c>
    </row>
    <row r="1233" spans="1:19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0">
        <f t="shared" si="57"/>
        <v>42193.941759259258</v>
      </c>
      <c r="P1233" s="10">
        <f t="shared" si="58"/>
        <v>42244.041666666672</v>
      </c>
      <c r="Q1233">
        <f t="shared" si="59"/>
        <v>2015</v>
      </c>
      <c r="R1233" s="13" t="s">
        <v>8324</v>
      </c>
      <c r="S1233" t="s">
        <v>8339</v>
      </c>
    </row>
    <row r="1234" spans="1:19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0">
        <f t="shared" si="57"/>
        <v>41506.848032407412</v>
      </c>
      <c r="P1234" s="10">
        <f t="shared" si="58"/>
        <v>41553.848032407412</v>
      </c>
      <c r="Q1234">
        <f t="shared" si="59"/>
        <v>2013</v>
      </c>
      <c r="R1234" s="13" t="s">
        <v>8324</v>
      </c>
      <c r="S1234" t="s">
        <v>8339</v>
      </c>
    </row>
    <row r="1235" spans="1:19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0">
        <f t="shared" si="57"/>
        <v>40939.948773148149</v>
      </c>
      <c r="P1235" s="10">
        <f t="shared" si="58"/>
        <v>40960.948773148149</v>
      </c>
      <c r="Q1235">
        <f t="shared" si="59"/>
        <v>2012</v>
      </c>
      <c r="R1235" s="13" t="s">
        <v>8324</v>
      </c>
      <c r="S1235" t="s">
        <v>8339</v>
      </c>
    </row>
    <row r="1236" spans="1:19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0">
        <f t="shared" si="57"/>
        <v>42007.788680555561</v>
      </c>
      <c r="P1236" s="10">
        <f t="shared" si="58"/>
        <v>42037.788680555561</v>
      </c>
      <c r="Q1236">
        <f t="shared" si="59"/>
        <v>2015</v>
      </c>
      <c r="R1236" s="13" t="s">
        <v>8324</v>
      </c>
      <c r="S1236" t="s">
        <v>8339</v>
      </c>
    </row>
    <row r="1237" spans="1:19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0">
        <f t="shared" si="57"/>
        <v>41583.135405092595</v>
      </c>
      <c r="P1237" s="10">
        <f t="shared" si="58"/>
        <v>41623.135405092595</v>
      </c>
      <c r="Q1237">
        <f t="shared" si="59"/>
        <v>2013</v>
      </c>
      <c r="R1237" s="13" t="s">
        <v>8324</v>
      </c>
      <c r="S1237" t="s">
        <v>8339</v>
      </c>
    </row>
    <row r="1238" spans="1:19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0">
        <f t="shared" si="57"/>
        <v>41110.680138888885</v>
      </c>
      <c r="P1238" s="10">
        <f t="shared" si="58"/>
        <v>41118.666666666664</v>
      </c>
      <c r="Q1238">
        <f t="shared" si="59"/>
        <v>2012</v>
      </c>
      <c r="R1238" s="13" t="s">
        <v>8324</v>
      </c>
      <c r="S1238" t="s">
        <v>8339</v>
      </c>
    </row>
    <row r="1239" spans="1:19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0">
        <f t="shared" si="57"/>
        <v>41125.283159722225</v>
      </c>
      <c r="P1239" s="10">
        <f t="shared" si="58"/>
        <v>41145.283159722225</v>
      </c>
      <c r="Q1239">
        <f t="shared" si="59"/>
        <v>2012</v>
      </c>
      <c r="R1239" s="13" t="s">
        <v>8324</v>
      </c>
      <c r="S1239" t="s">
        <v>8339</v>
      </c>
    </row>
    <row r="1240" spans="1:19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0">
        <f t="shared" si="57"/>
        <v>40731.61037037037</v>
      </c>
      <c r="P1240" s="10">
        <f t="shared" si="58"/>
        <v>40761.61037037037</v>
      </c>
      <c r="Q1240">
        <f t="shared" si="59"/>
        <v>2011</v>
      </c>
      <c r="R1240" s="13" t="s">
        <v>8324</v>
      </c>
      <c r="S1240" t="s">
        <v>8339</v>
      </c>
    </row>
    <row r="1241" spans="1:19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0">
        <f t="shared" si="57"/>
        <v>40883.962581018517</v>
      </c>
      <c r="P1241" s="10">
        <f t="shared" si="58"/>
        <v>40913.962581018517</v>
      </c>
      <c r="Q1241">
        <f t="shared" si="59"/>
        <v>2011</v>
      </c>
      <c r="R1241" s="13" t="s">
        <v>8324</v>
      </c>
      <c r="S1241" t="s">
        <v>8339</v>
      </c>
    </row>
    <row r="1242" spans="1:19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0">
        <f t="shared" si="57"/>
        <v>41409.040011574078</v>
      </c>
      <c r="P1242" s="10">
        <f t="shared" si="58"/>
        <v>41467.910416666666</v>
      </c>
      <c r="Q1242">
        <f t="shared" si="59"/>
        <v>2013</v>
      </c>
      <c r="R1242" s="13" t="s">
        <v>8324</v>
      </c>
      <c r="S1242" t="s">
        <v>8339</v>
      </c>
    </row>
    <row r="1243" spans="1:19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0">
        <f t="shared" si="57"/>
        <v>41923.837731481479</v>
      </c>
      <c r="P1243" s="10">
        <f t="shared" si="58"/>
        <v>41946.249305555553</v>
      </c>
      <c r="Q1243">
        <f t="shared" si="59"/>
        <v>2014</v>
      </c>
      <c r="R1243" s="13" t="s">
        <v>8324</v>
      </c>
      <c r="S1243" t="s">
        <v>8339</v>
      </c>
    </row>
    <row r="1244" spans="1:19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0">
        <f t="shared" si="57"/>
        <v>40782.165532407409</v>
      </c>
      <c r="P1244" s="10">
        <f t="shared" si="58"/>
        <v>40797.554166666669</v>
      </c>
      <c r="Q1244">
        <f t="shared" si="59"/>
        <v>2011</v>
      </c>
      <c r="R1244" s="13" t="s">
        <v>8324</v>
      </c>
      <c r="S1244" t="s">
        <v>8339</v>
      </c>
    </row>
    <row r="1245" spans="1:19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0">
        <f t="shared" si="57"/>
        <v>40671.879293981481</v>
      </c>
      <c r="P1245" s="10">
        <f t="shared" si="58"/>
        <v>40732.875</v>
      </c>
      <c r="Q1245">
        <f t="shared" si="59"/>
        <v>2011</v>
      </c>
      <c r="R1245" s="13" t="s">
        <v>8324</v>
      </c>
      <c r="S1245" t="s">
        <v>8339</v>
      </c>
    </row>
    <row r="1246" spans="1:19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>
        <f t="shared" si="57"/>
        <v>41355.825497685182</v>
      </c>
      <c r="P1246" s="10">
        <f t="shared" si="58"/>
        <v>41386.875</v>
      </c>
      <c r="Q1246">
        <f t="shared" si="59"/>
        <v>2013</v>
      </c>
      <c r="R1246" s="13" t="s">
        <v>8324</v>
      </c>
      <c r="S1246" t="s">
        <v>8325</v>
      </c>
    </row>
    <row r="1247" spans="1:19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0">
        <f t="shared" si="57"/>
        <v>41774.599930555552</v>
      </c>
      <c r="P1247" s="10">
        <f t="shared" si="58"/>
        <v>41804.599930555552</v>
      </c>
      <c r="Q1247">
        <f t="shared" si="59"/>
        <v>2014</v>
      </c>
      <c r="R1247" s="13" t="s">
        <v>8324</v>
      </c>
      <c r="S1247" t="s">
        <v>8325</v>
      </c>
    </row>
    <row r="1248" spans="1:19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0">
        <f t="shared" si="57"/>
        <v>40838.043391203704</v>
      </c>
      <c r="P1248" s="10">
        <f t="shared" si="58"/>
        <v>40883.085057870368</v>
      </c>
      <c r="Q1248">
        <f t="shared" si="59"/>
        <v>2011</v>
      </c>
      <c r="R1248" s="13" t="s">
        <v>8324</v>
      </c>
      <c r="S1248" t="s">
        <v>8325</v>
      </c>
    </row>
    <row r="1249" spans="1:19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>
        <f t="shared" si="57"/>
        <v>41370.292303240742</v>
      </c>
      <c r="P1249" s="10">
        <f t="shared" si="58"/>
        <v>41400.292303240742</v>
      </c>
      <c r="Q1249">
        <f t="shared" si="59"/>
        <v>2013</v>
      </c>
      <c r="R1249" s="13" t="s">
        <v>8324</v>
      </c>
      <c r="S1249" t="s">
        <v>8325</v>
      </c>
    </row>
    <row r="1250" spans="1:19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0">
        <f t="shared" si="57"/>
        <v>41767.656863425924</v>
      </c>
      <c r="P1250" s="10">
        <f t="shared" si="58"/>
        <v>41803.290972222225</v>
      </c>
      <c r="Q1250">
        <f t="shared" si="59"/>
        <v>2014</v>
      </c>
      <c r="R1250" s="13" t="s">
        <v>8324</v>
      </c>
      <c r="S1250" t="s">
        <v>8325</v>
      </c>
    </row>
    <row r="1251" spans="1:19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0">
        <f t="shared" si="57"/>
        <v>41067.74086805556</v>
      </c>
      <c r="P1251" s="10">
        <f t="shared" si="58"/>
        <v>41097.74086805556</v>
      </c>
      <c r="Q1251">
        <f t="shared" si="59"/>
        <v>2012</v>
      </c>
      <c r="R1251" s="13" t="s">
        <v>8324</v>
      </c>
      <c r="S1251" t="s">
        <v>8325</v>
      </c>
    </row>
    <row r="1252" spans="1:19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>
        <f t="shared" si="57"/>
        <v>41843.64271990741</v>
      </c>
      <c r="P1252" s="10">
        <f t="shared" si="58"/>
        <v>41888.64271990741</v>
      </c>
      <c r="Q1252">
        <f t="shared" si="59"/>
        <v>2014</v>
      </c>
      <c r="R1252" s="13" t="s">
        <v>8324</v>
      </c>
      <c r="S1252" t="s">
        <v>8325</v>
      </c>
    </row>
    <row r="1253" spans="1:19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0">
        <f t="shared" si="57"/>
        <v>40751.814432870371</v>
      </c>
      <c r="P1253" s="10">
        <f t="shared" si="58"/>
        <v>40811.814432870371</v>
      </c>
      <c r="Q1253">
        <f t="shared" si="59"/>
        <v>2011</v>
      </c>
      <c r="R1253" s="13" t="s">
        <v>8324</v>
      </c>
      <c r="S1253" t="s">
        <v>8325</v>
      </c>
    </row>
    <row r="1254" spans="1:19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>
        <f t="shared" si="57"/>
        <v>41543.988067129627</v>
      </c>
      <c r="P1254" s="10">
        <f t="shared" si="58"/>
        <v>41571.988067129627</v>
      </c>
      <c r="Q1254">
        <f t="shared" si="59"/>
        <v>2013</v>
      </c>
      <c r="R1254" s="13" t="s">
        <v>8324</v>
      </c>
      <c r="S1254" t="s">
        <v>8325</v>
      </c>
    </row>
    <row r="1255" spans="1:19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>
        <f t="shared" si="57"/>
        <v>41855.783645833333</v>
      </c>
      <c r="P1255" s="10">
        <f t="shared" si="58"/>
        <v>41885.783645833333</v>
      </c>
      <c r="Q1255">
        <f t="shared" si="59"/>
        <v>2014</v>
      </c>
      <c r="R1255" s="13" t="s">
        <v>8324</v>
      </c>
      <c r="S1255" t="s">
        <v>8325</v>
      </c>
    </row>
    <row r="1256" spans="1:19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>
        <f t="shared" si="57"/>
        <v>40487.621365740742</v>
      </c>
      <c r="P1256" s="10">
        <f t="shared" si="58"/>
        <v>40544.207638888889</v>
      </c>
      <c r="Q1256">
        <f t="shared" si="59"/>
        <v>2010</v>
      </c>
      <c r="R1256" s="13" t="s">
        <v>8324</v>
      </c>
      <c r="S1256" t="s">
        <v>8325</v>
      </c>
    </row>
    <row r="1257" spans="1:19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>
        <f t="shared" si="57"/>
        <v>41579.845509259263</v>
      </c>
      <c r="P1257" s="10">
        <f t="shared" si="58"/>
        <v>41609.887175925927</v>
      </c>
      <c r="Q1257">
        <f t="shared" si="59"/>
        <v>2013</v>
      </c>
      <c r="R1257" s="13" t="s">
        <v>8324</v>
      </c>
      <c r="S1257" t="s">
        <v>8325</v>
      </c>
    </row>
    <row r="1258" spans="1:19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>
        <f t="shared" si="57"/>
        <v>40921.919340277782</v>
      </c>
      <c r="P1258" s="10">
        <f t="shared" si="58"/>
        <v>40951.919340277782</v>
      </c>
      <c r="Q1258">
        <f t="shared" si="59"/>
        <v>2012</v>
      </c>
      <c r="R1258" s="13" t="s">
        <v>8324</v>
      </c>
      <c r="S1258" t="s">
        <v>8325</v>
      </c>
    </row>
    <row r="1259" spans="1:19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>
        <f t="shared" si="57"/>
        <v>40587.085532407407</v>
      </c>
      <c r="P1259" s="10">
        <f t="shared" si="58"/>
        <v>40636.043865740743</v>
      </c>
      <c r="Q1259">
        <f t="shared" si="59"/>
        <v>2011</v>
      </c>
      <c r="R1259" s="13" t="s">
        <v>8324</v>
      </c>
      <c r="S1259" t="s">
        <v>8325</v>
      </c>
    </row>
    <row r="1260" spans="1:19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>
        <f t="shared" si="57"/>
        <v>41487.611250000002</v>
      </c>
      <c r="P1260" s="10">
        <f t="shared" si="58"/>
        <v>41517.611250000002</v>
      </c>
      <c r="Q1260">
        <f t="shared" si="59"/>
        <v>2013</v>
      </c>
      <c r="R1260" s="13" t="s">
        <v>8324</v>
      </c>
      <c r="S1260" t="s">
        <v>8325</v>
      </c>
    </row>
    <row r="1261" spans="1:19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0">
        <f t="shared" si="57"/>
        <v>41766.970648148148</v>
      </c>
      <c r="P1261" s="10">
        <f t="shared" si="58"/>
        <v>41799.165972222225</v>
      </c>
      <c r="Q1261">
        <f t="shared" si="59"/>
        <v>2014</v>
      </c>
      <c r="R1261" s="13" t="s">
        <v>8324</v>
      </c>
      <c r="S1261" t="s">
        <v>8325</v>
      </c>
    </row>
    <row r="1262" spans="1:19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>
        <f t="shared" si="57"/>
        <v>41666.842824074076</v>
      </c>
      <c r="P1262" s="10">
        <f t="shared" si="58"/>
        <v>41696.842824074076</v>
      </c>
      <c r="Q1262">
        <f t="shared" si="59"/>
        <v>2014</v>
      </c>
      <c r="R1262" s="13" t="s">
        <v>8324</v>
      </c>
      <c r="S1262" t="s">
        <v>8325</v>
      </c>
    </row>
    <row r="1263" spans="1:19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0">
        <f t="shared" si="57"/>
        <v>41638.342905092592</v>
      </c>
      <c r="P1263" s="10">
        <f t="shared" si="58"/>
        <v>41668.342905092592</v>
      </c>
      <c r="Q1263">
        <f t="shared" si="59"/>
        <v>2013</v>
      </c>
      <c r="R1263" s="13" t="s">
        <v>8324</v>
      </c>
      <c r="S1263" t="s">
        <v>8325</v>
      </c>
    </row>
    <row r="1264" spans="1:19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>
        <f t="shared" si="57"/>
        <v>41656.762638888889</v>
      </c>
      <c r="P1264" s="10">
        <f t="shared" si="58"/>
        <v>41686.762638888889</v>
      </c>
      <c r="Q1264">
        <f t="shared" si="59"/>
        <v>2014</v>
      </c>
      <c r="R1264" s="13" t="s">
        <v>8324</v>
      </c>
      <c r="S1264" t="s">
        <v>8325</v>
      </c>
    </row>
    <row r="1265" spans="1:19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0">
        <f t="shared" si="57"/>
        <v>41692.084143518521</v>
      </c>
      <c r="P1265" s="10">
        <f t="shared" si="58"/>
        <v>41727.041666666664</v>
      </c>
      <c r="Q1265">
        <f t="shared" si="59"/>
        <v>2014</v>
      </c>
      <c r="R1265" s="13" t="s">
        <v>8324</v>
      </c>
      <c r="S1265" t="s">
        <v>8325</v>
      </c>
    </row>
    <row r="1266" spans="1:19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>
        <f t="shared" si="57"/>
        <v>41547.662997685184</v>
      </c>
      <c r="P1266" s="10">
        <f t="shared" si="58"/>
        <v>41576.662997685184</v>
      </c>
      <c r="Q1266">
        <f t="shared" si="59"/>
        <v>2013</v>
      </c>
      <c r="R1266" s="13" t="s">
        <v>8324</v>
      </c>
      <c r="S1266" t="s">
        <v>8325</v>
      </c>
    </row>
    <row r="1267" spans="1:19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0">
        <f t="shared" si="57"/>
        <v>40465.655266203699</v>
      </c>
      <c r="P1267" s="10">
        <f t="shared" si="58"/>
        <v>40512.655266203699</v>
      </c>
      <c r="Q1267">
        <f t="shared" si="59"/>
        <v>2010</v>
      </c>
      <c r="R1267" s="13" t="s">
        <v>8324</v>
      </c>
      <c r="S1267" t="s">
        <v>8325</v>
      </c>
    </row>
    <row r="1268" spans="1:19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0">
        <f t="shared" si="57"/>
        <v>41620.87667824074</v>
      </c>
      <c r="P1268" s="10">
        <f t="shared" si="58"/>
        <v>41650.87667824074</v>
      </c>
      <c r="Q1268">
        <f t="shared" si="59"/>
        <v>2013</v>
      </c>
      <c r="R1268" s="13" t="s">
        <v>8324</v>
      </c>
      <c r="S1268" t="s">
        <v>8325</v>
      </c>
    </row>
    <row r="1269" spans="1:19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>
        <f t="shared" si="57"/>
        <v>41449.585162037038</v>
      </c>
      <c r="P1269" s="10">
        <f t="shared" si="58"/>
        <v>41479.585162037038</v>
      </c>
      <c r="Q1269">
        <f t="shared" si="59"/>
        <v>2013</v>
      </c>
      <c r="R1269" s="13" t="s">
        <v>8324</v>
      </c>
      <c r="S1269" t="s">
        <v>8325</v>
      </c>
    </row>
    <row r="1270" spans="1:19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>
        <f t="shared" si="57"/>
        <v>41507.845451388886</v>
      </c>
      <c r="P1270" s="10">
        <f t="shared" si="58"/>
        <v>41537.845451388886</v>
      </c>
      <c r="Q1270">
        <f t="shared" si="59"/>
        <v>2013</v>
      </c>
      <c r="R1270" s="13" t="s">
        <v>8324</v>
      </c>
      <c r="S1270" t="s">
        <v>8325</v>
      </c>
    </row>
    <row r="1271" spans="1:19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>
        <f t="shared" si="57"/>
        <v>42445.823055555549</v>
      </c>
      <c r="P1271" s="10">
        <f t="shared" si="58"/>
        <v>42476</v>
      </c>
      <c r="Q1271">
        <f t="shared" si="59"/>
        <v>2016</v>
      </c>
      <c r="R1271" s="13" t="s">
        <v>8324</v>
      </c>
      <c r="S1271" t="s">
        <v>8325</v>
      </c>
    </row>
    <row r="1272" spans="1:19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>
        <f t="shared" si="57"/>
        <v>40933.856967592597</v>
      </c>
      <c r="P1272" s="10">
        <f t="shared" si="58"/>
        <v>40993.815300925926</v>
      </c>
      <c r="Q1272">
        <f t="shared" si="59"/>
        <v>2012</v>
      </c>
      <c r="R1272" s="13" t="s">
        <v>8324</v>
      </c>
      <c r="S1272" t="s">
        <v>8325</v>
      </c>
    </row>
    <row r="1273" spans="1:19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0">
        <f t="shared" si="57"/>
        <v>41561.683553240742</v>
      </c>
      <c r="P1273" s="10">
        <f t="shared" si="58"/>
        <v>41591.725219907406</v>
      </c>
      <c r="Q1273">
        <f t="shared" si="59"/>
        <v>2013</v>
      </c>
      <c r="R1273" s="13" t="s">
        <v>8324</v>
      </c>
      <c r="S1273" t="s">
        <v>8325</v>
      </c>
    </row>
    <row r="1274" spans="1:19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0">
        <f t="shared" si="57"/>
        <v>40274.745127314818</v>
      </c>
      <c r="P1274" s="10">
        <f t="shared" si="58"/>
        <v>40344.166666666664</v>
      </c>
      <c r="Q1274">
        <f t="shared" si="59"/>
        <v>2010</v>
      </c>
      <c r="R1274" s="13" t="s">
        <v>8324</v>
      </c>
      <c r="S1274" t="s">
        <v>8325</v>
      </c>
    </row>
    <row r="1275" spans="1:19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0">
        <f t="shared" si="57"/>
        <v>41852.730219907404</v>
      </c>
      <c r="P1275" s="10">
        <f t="shared" si="58"/>
        <v>41882.730219907404</v>
      </c>
      <c r="Q1275">
        <f t="shared" si="59"/>
        <v>2014</v>
      </c>
      <c r="R1275" s="13" t="s">
        <v>8324</v>
      </c>
      <c r="S1275" t="s">
        <v>8325</v>
      </c>
    </row>
    <row r="1276" spans="1:19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>
        <f t="shared" si="57"/>
        <v>41116.690104166664</v>
      </c>
      <c r="P1276" s="10">
        <f t="shared" si="58"/>
        <v>41151.690104166664</v>
      </c>
      <c r="Q1276">
        <f t="shared" si="59"/>
        <v>2012</v>
      </c>
      <c r="R1276" s="13" t="s">
        <v>8324</v>
      </c>
      <c r="S1276" t="s">
        <v>8325</v>
      </c>
    </row>
    <row r="1277" spans="1:19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>
        <f t="shared" si="57"/>
        <v>41458.867905092593</v>
      </c>
      <c r="P1277" s="10">
        <f t="shared" si="58"/>
        <v>41493.867905092593</v>
      </c>
      <c r="Q1277">
        <f t="shared" si="59"/>
        <v>2013</v>
      </c>
      <c r="R1277" s="13" t="s">
        <v>8324</v>
      </c>
      <c r="S1277" t="s">
        <v>8325</v>
      </c>
    </row>
    <row r="1278" spans="1:19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0">
        <f t="shared" si="57"/>
        <v>40007.704247685186</v>
      </c>
      <c r="P1278" s="10">
        <f t="shared" si="58"/>
        <v>40057.166666666664</v>
      </c>
      <c r="Q1278">
        <f t="shared" si="59"/>
        <v>2009</v>
      </c>
      <c r="R1278" s="13" t="s">
        <v>8324</v>
      </c>
      <c r="S1278" t="s">
        <v>8325</v>
      </c>
    </row>
    <row r="1279" spans="1:19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>
        <f t="shared" si="57"/>
        <v>41121.561886574076</v>
      </c>
      <c r="P1279" s="10">
        <f t="shared" si="58"/>
        <v>41156.561886574076</v>
      </c>
      <c r="Q1279">
        <f t="shared" si="59"/>
        <v>2012</v>
      </c>
      <c r="R1279" s="13" t="s">
        <v>8324</v>
      </c>
      <c r="S1279" t="s">
        <v>8325</v>
      </c>
    </row>
    <row r="1280" spans="1:19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>
        <f t="shared" si="57"/>
        <v>41786.555162037039</v>
      </c>
      <c r="P1280" s="10">
        <f t="shared" si="58"/>
        <v>41815.083333333336</v>
      </c>
      <c r="Q1280">
        <f t="shared" si="59"/>
        <v>2014</v>
      </c>
      <c r="R1280" s="13" t="s">
        <v>8324</v>
      </c>
      <c r="S1280" t="s">
        <v>8325</v>
      </c>
    </row>
    <row r="1281" spans="1:19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>
        <f t="shared" si="57"/>
        <v>41682.099189814813</v>
      </c>
      <c r="P1281" s="10">
        <f t="shared" si="58"/>
        <v>41722.057523148149</v>
      </c>
      <c r="Q1281">
        <f t="shared" si="59"/>
        <v>2014</v>
      </c>
      <c r="R1281" s="13" t="s">
        <v>8324</v>
      </c>
      <c r="S1281" t="s">
        <v>8325</v>
      </c>
    </row>
    <row r="1282" spans="1:19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>
        <f t="shared" si="57"/>
        <v>40513.757569444446</v>
      </c>
      <c r="P1282" s="10">
        <f t="shared" si="58"/>
        <v>40603.757569444446</v>
      </c>
      <c r="Q1282">
        <f t="shared" si="59"/>
        <v>2010</v>
      </c>
      <c r="R1282" s="13" t="s">
        <v>8324</v>
      </c>
      <c r="S1282" t="s">
        <v>8325</v>
      </c>
    </row>
    <row r="1283" spans="1:19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0">
        <f t="shared" ref="O1283:O1346" si="60">(((J1283/60)/60)/24)+DATE(1970,1,1)</f>
        <v>41463.743472222224</v>
      </c>
      <c r="P1283" s="10">
        <f t="shared" ref="P1283:P1346" si="61">(((I1283/60)/60)/24)+DATE(1970,1,1)</f>
        <v>41483.743472222224</v>
      </c>
      <c r="Q1283">
        <f t="shared" ref="Q1283:Q1346" si="62">YEAR(O1283)</f>
        <v>2013</v>
      </c>
      <c r="R1283" s="13" t="s">
        <v>8324</v>
      </c>
      <c r="S1283" t="s">
        <v>8325</v>
      </c>
    </row>
    <row r="1284" spans="1:19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>
        <f t="shared" si="60"/>
        <v>41586.475173611114</v>
      </c>
      <c r="P1284" s="10">
        <f t="shared" si="61"/>
        <v>41617.207638888889</v>
      </c>
      <c r="Q1284">
        <f t="shared" si="62"/>
        <v>2013</v>
      </c>
      <c r="R1284" s="13" t="s">
        <v>8324</v>
      </c>
      <c r="S1284" t="s">
        <v>8325</v>
      </c>
    </row>
    <row r="1285" spans="1:19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>
        <f t="shared" si="60"/>
        <v>41320.717465277776</v>
      </c>
      <c r="P1285" s="10">
        <f t="shared" si="61"/>
        <v>41344.166666666664</v>
      </c>
      <c r="Q1285">
        <f t="shared" si="62"/>
        <v>2013</v>
      </c>
      <c r="R1285" s="13" t="s">
        <v>8324</v>
      </c>
      <c r="S1285" t="s">
        <v>8325</v>
      </c>
    </row>
    <row r="1286" spans="1:19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0">
        <f t="shared" si="60"/>
        <v>42712.23474537037</v>
      </c>
      <c r="P1286" s="10">
        <f t="shared" si="61"/>
        <v>42735.707638888889</v>
      </c>
      <c r="Q1286">
        <f t="shared" si="62"/>
        <v>2016</v>
      </c>
      <c r="R1286" s="13" t="s">
        <v>8316</v>
      </c>
      <c r="S1286" t="s">
        <v>8317</v>
      </c>
    </row>
    <row r="1287" spans="1:19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0">
        <f t="shared" si="60"/>
        <v>42160.583043981482</v>
      </c>
      <c r="P1287" s="10">
        <f t="shared" si="61"/>
        <v>42175.583043981482</v>
      </c>
      <c r="Q1287">
        <f t="shared" si="62"/>
        <v>2015</v>
      </c>
      <c r="R1287" s="13" t="s">
        <v>8316</v>
      </c>
      <c r="S1287" t="s">
        <v>8317</v>
      </c>
    </row>
    <row r="1288" spans="1:19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0">
        <f t="shared" si="60"/>
        <v>42039.384571759263</v>
      </c>
      <c r="P1288" s="10">
        <f t="shared" si="61"/>
        <v>42052.583333333328</v>
      </c>
      <c r="Q1288">
        <f t="shared" si="62"/>
        <v>2015</v>
      </c>
      <c r="R1288" s="13" t="s">
        <v>8316</v>
      </c>
      <c r="S1288" t="s">
        <v>8317</v>
      </c>
    </row>
    <row r="1289" spans="1:19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0">
        <f t="shared" si="60"/>
        <v>42107.621018518519</v>
      </c>
      <c r="P1289" s="10">
        <f t="shared" si="61"/>
        <v>42167.621018518519</v>
      </c>
      <c r="Q1289">
        <f t="shared" si="62"/>
        <v>2015</v>
      </c>
      <c r="R1289" s="13" t="s">
        <v>8316</v>
      </c>
      <c r="S1289" t="s">
        <v>8317</v>
      </c>
    </row>
    <row r="1290" spans="1:19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0">
        <f t="shared" si="60"/>
        <v>42561.154664351852</v>
      </c>
      <c r="P1290" s="10">
        <f t="shared" si="61"/>
        <v>42592.166666666672</v>
      </c>
      <c r="Q1290">
        <f t="shared" si="62"/>
        <v>2016</v>
      </c>
      <c r="R1290" s="13" t="s">
        <v>8316</v>
      </c>
      <c r="S1290" t="s">
        <v>8317</v>
      </c>
    </row>
    <row r="1291" spans="1:19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0">
        <f t="shared" si="60"/>
        <v>42709.134780092587</v>
      </c>
      <c r="P1291" s="10">
        <f t="shared" si="61"/>
        <v>42739.134780092587</v>
      </c>
      <c r="Q1291">
        <f t="shared" si="62"/>
        <v>2016</v>
      </c>
      <c r="R1291" s="13" t="s">
        <v>8316</v>
      </c>
      <c r="S1291" t="s">
        <v>8317</v>
      </c>
    </row>
    <row r="1292" spans="1:19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0">
        <f t="shared" si="60"/>
        <v>42086.614942129629</v>
      </c>
      <c r="P1292" s="10">
        <f t="shared" si="61"/>
        <v>42117.290972222225</v>
      </c>
      <c r="Q1292">
        <f t="shared" si="62"/>
        <v>2015</v>
      </c>
      <c r="R1292" s="13" t="s">
        <v>8316</v>
      </c>
      <c r="S1292" t="s">
        <v>8317</v>
      </c>
    </row>
    <row r="1293" spans="1:19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0">
        <f t="shared" si="60"/>
        <v>42064.652673611112</v>
      </c>
      <c r="P1293" s="10">
        <f t="shared" si="61"/>
        <v>42101.291666666672</v>
      </c>
      <c r="Q1293">
        <f t="shared" si="62"/>
        <v>2015</v>
      </c>
      <c r="R1293" s="13" t="s">
        <v>8316</v>
      </c>
      <c r="S1293" t="s">
        <v>8317</v>
      </c>
    </row>
    <row r="1294" spans="1:19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0">
        <f t="shared" si="60"/>
        <v>42256.764212962968</v>
      </c>
      <c r="P1294" s="10">
        <f t="shared" si="61"/>
        <v>42283.957638888889</v>
      </c>
      <c r="Q1294">
        <f t="shared" si="62"/>
        <v>2015</v>
      </c>
      <c r="R1294" s="13" t="s">
        <v>8316</v>
      </c>
      <c r="S1294" t="s">
        <v>8317</v>
      </c>
    </row>
    <row r="1295" spans="1:19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>
        <f t="shared" si="60"/>
        <v>42292.701053240744</v>
      </c>
      <c r="P1295" s="10">
        <f t="shared" si="61"/>
        <v>42322.742719907401</v>
      </c>
      <c r="Q1295">
        <f t="shared" si="62"/>
        <v>2015</v>
      </c>
      <c r="R1295" s="13" t="s">
        <v>8316</v>
      </c>
      <c r="S1295" t="s">
        <v>8317</v>
      </c>
    </row>
    <row r="1296" spans="1:19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0">
        <f t="shared" si="60"/>
        <v>42278.453668981485</v>
      </c>
      <c r="P1296" s="10">
        <f t="shared" si="61"/>
        <v>42296.458333333328</v>
      </c>
      <c r="Q1296">
        <f t="shared" si="62"/>
        <v>2015</v>
      </c>
      <c r="R1296" s="13" t="s">
        <v>8316</v>
      </c>
      <c r="S1296" t="s">
        <v>8317</v>
      </c>
    </row>
    <row r="1297" spans="1:19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0">
        <f t="shared" si="60"/>
        <v>42184.572881944448</v>
      </c>
      <c r="P1297" s="10">
        <f t="shared" si="61"/>
        <v>42214.708333333328</v>
      </c>
      <c r="Q1297">
        <f t="shared" si="62"/>
        <v>2015</v>
      </c>
      <c r="R1297" s="13" t="s">
        <v>8316</v>
      </c>
      <c r="S1297" t="s">
        <v>8317</v>
      </c>
    </row>
    <row r="1298" spans="1:19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0">
        <f t="shared" si="60"/>
        <v>42423.050613425927</v>
      </c>
      <c r="P1298" s="10">
        <f t="shared" si="61"/>
        <v>42443.008946759262</v>
      </c>
      <c r="Q1298">
        <f t="shared" si="62"/>
        <v>2016</v>
      </c>
      <c r="R1298" s="13" t="s">
        <v>8316</v>
      </c>
      <c r="S1298" t="s">
        <v>8317</v>
      </c>
    </row>
    <row r="1299" spans="1:19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>
        <f t="shared" si="60"/>
        <v>42461.747199074074</v>
      </c>
      <c r="P1299" s="10">
        <f t="shared" si="61"/>
        <v>42491.747199074074</v>
      </c>
      <c r="Q1299">
        <f t="shared" si="62"/>
        <v>2016</v>
      </c>
      <c r="R1299" s="13" t="s">
        <v>8316</v>
      </c>
      <c r="S1299" t="s">
        <v>8317</v>
      </c>
    </row>
    <row r="1300" spans="1:19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0">
        <f t="shared" si="60"/>
        <v>42458.680925925932</v>
      </c>
      <c r="P1300" s="10">
        <f t="shared" si="61"/>
        <v>42488.680925925932</v>
      </c>
      <c r="Q1300">
        <f t="shared" si="62"/>
        <v>2016</v>
      </c>
      <c r="R1300" s="13" t="s">
        <v>8316</v>
      </c>
      <c r="S1300" t="s">
        <v>8317</v>
      </c>
    </row>
    <row r="1301" spans="1:19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0">
        <f t="shared" si="60"/>
        <v>42169.814340277779</v>
      </c>
      <c r="P1301" s="10">
        <f t="shared" si="61"/>
        <v>42199.814340277779</v>
      </c>
      <c r="Q1301">
        <f t="shared" si="62"/>
        <v>2015</v>
      </c>
      <c r="R1301" s="13" t="s">
        <v>8316</v>
      </c>
      <c r="S1301" t="s">
        <v>8317</v>
      </c>
    </row>
    <row r="1302" spans="1:19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0">
        <f t="shared" si="60"/>
        <v>42483.675208333334</v>
      </c>
      <c r="P1302" s="10">
        <f t="shared" si="61"/>
        <v>42522.789583333331</v>
      </c>
      <c r="Q1302">
        <f t="shared" si="62"/>
        <v>2016</v>
      </c>
      <c r="R1302" s="13" t="s">
        <v>8316</v>
      </c>
      <c r="S1302" t="s">
        <v>8317</v>
      </c>
    </row>
    <row r="1303" spans="1:19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0">
        <f t="shared" si="60"/>
        <v>42195.749745370369</v>
      </c>
      <c r="P1303" s="10">
        <f t="shared" si="61"/>
        <v>42206.125</v>
      </c>
      <c r="Q1303">
        <f t="shared" si="62"/>
        <v>2015</v>
      </c>
      <c r="R1303" s="13" t="s">
        <v>8316</v>
      </c>
      <c r="S1303" t="s">
        <v>8317</v>
      </c>
    </row>
    <row r="1304" spans="1:19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0">
        <f t="shared" si="60"/>
        <v>42675.057997685188</v>
      </c>
      <c r="P1304" s="10">
        <f t="shared" si="61"/>
        <v>42705.099664351852</v>
      </c>
      <c r="Q1304">
        <f t="shared" si="62"/>
        <v>2016</v>
      </c>
      <c r="R1304" s="13" t="s">
        <v>8316</v>
      </c>
      <c r="S1304" t="s">
        <v>8317</v>
      </c>
    </row>
    <row r="1305" spans="1:19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>
        <f t="shared" si="60"/>
        <v>42566.441203703704</v>
      </c>
      <c r="P1305" s="10">
        <f t="shared" si="61"/>
        <v>42582.458333333328</v>
      </c>
      <c r="Q1305">
        <f t="shared" si="62"/>
        <v>2016</v>
      </c>
      <c r="R1305" s="13" t="s">
        <v>8316</v>
      </c>
      <c r="S1305" t="s">
        <v>8317</v>
      </c>
    </row>
    <row r="1306" spans="1:19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>
        <f t="shared" si="60"/>
        <v>42747.194502314815</v>
      </c>
      <c r="P1306" s="10">
        <f t="shared" si="61"/>
        <v>42807.152835648143</v>
      </c>
      <c r="Q1306">
        <f t="shared" si="62"/>
        <v>2017</v>
      </c>
      <c r="R1306" s="13" t="s">
        <v>8318</v>
      </c>
      <c r="S1306" t="s">
        <v>8320</v>
      </c>
    </row>
    <row r="1307" spans="1:19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0">
        <f t="shared" si="60"/>
        <v>42543.665601851855</v>
      </c>
      <c r="P1307" s="10">
        <f t="shared" si="61"/>
        <v>42572.729166666672</v>
      </c>
      <c r="Q1307">
        <f t="shared" si="62"/>
        <v>2016</v>
      </c>
      <c r="R1307" s="13" t="s">
        <v>8318</v>
      </c>
      <c r="S1307" t="s">
        <v>8320</v>
      </c>
    </row>
    <row r="1308" spans="1:19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>
        <f t="shared" si="60"/>
        <v>41947.457569444443</v>
      </c>
      <c r="P1308" s="10">
        <f t="shared" si="61"/>
        <v>41977.457569444443</v>
      </c>
      <c r="Q1308">
        <f t="shared" si="62"/>
        <v>2014</v>
      </c>
      <c r="R1308" s="13" t="s">
        <v>8318</v>
      </c>
      <c r="S1308" t="s">
        <v>8320</v>
      </c>
    </row>
    <row r="1309" spans="1:19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>
        <f t="shared" si="60"/>
        <v>42387.503229166665</v>
      </c>
      <c r="P1309" s="10">
        <f t="shared" si="61"/>
        <v>42417.503229166665</v>
      </c>
      <c r="Q1309">
        <f t="shared" si="62"/>
        <v>2016</v>
      </c>
      <c r="R1309" s="13" t="s">
        <v>8318</v>
      </c>
      <c r="S1309" t="s">
        <v>8320</v>
      </c>
    </row>
    <row r="1310" spans="1:19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>
        <f t="shared" si="60"/>
        <v>42611.613564814819</v>
      </c>
      <c r="P1310" s="10">
        <f t="shared" si="61"/>
        <v>42651.613564814819</v>
      </c>
      <c r="Q1310">
        <f t="shared" si="62"/>
        <v>2016</v>
      </c>
      <c r="R1310" s="13" t="s">
        <v>8318</v>
      </c>
      <c r="S1310" t="s">
        <v>8320</v>
      </c>
    </row>
    <row r="1311" spans="1:19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0">
        <f t="shared" si="60"/>
        <v>42257.882731481484</v>
      </c>
      <c r="P1311" s="10">
        <f t="shared" si="61"/>
        <v>42292.882731481484</v>
      </c>
      <c r="Q1311">
        <f t="shared" si="62"/>
        <v>2015</v>
      </c>
      <c r="R1311" s="13" t="s">
        <v>8318</v>
      </c>
      <c r="S1311" t="s">
        <v>8320</v>
      </c>
    </row>
    <row r="1312" spans="1:19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>
        <f t="shared" si="60"/>
        <v>42556.667245370365</v>
      </c>
      <c r="P1312" s="10">
        <f t="shared" si="61"/>
        <v>42601.667245370365</v>
      </c>
      <c r="Q1312">
        <f t="shared" si="62"/>
        <v>2016</v>
      </c>
      <c r="R1312" s="13" t="s">
        <v>8318</v>
      </c>
      <c r="S1312" t="s">
        <v>8320</v>
      </c>
    </row>
    <row r="1313" spans="1:19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>
        <f t="shared" si="60"/>
        <v>42669.802303240736</v>
      </c>
      <c r="P1313" s="10">
        <f t="shared" si="61"/>
        <v>42704.843969907408</v>
      </c>
      <c r="Q1313">
        <f t="shared" si="62"/>
        <v>2016</v>
      </c>
      <c r="R1313" s="13" t="s">
        <v>8318</v>
      </c>
      <c r="S1313" t="s">
        <v>8320</v>
      </c>
    </row>
    <row r="1314" spans="1:19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0">
        <f t="shared" si="60"/>
        <v>42082.702800925923</v>
      </c>
      <c r="P1314" s="10">
        <f t="shared" si="61"/>
        <v>42112.702800925923</v>
      </c>
      <c r="Q1314">
        <f t="shared" si="62"/>
        <v>2015</v>
      </c>
      <c r="R1314" s="13" t="s">
        <v>8318</v>
      </c>
      <c r="S1314" t="s">
        <v>8320</v>
      </c>
    </row>
    <row r="1315" spans="1:19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>
        <f t="shared" si="60"/>
        <v>42402.709652777776</v>
      </c>
      <c r="P1315" s="10">
        <f t="shared" si="61"/>
        <v>42432.709652777776</v>
      </c>
      <c r="Q1315">
        <f t="shared" si="62"/>
        <v>2016</v>
      </c>
      <c r="R1315" s="13" t="s">
        <v>8318</v>
      </c>
      <c r="S1315" t="s">
        <v>8320</v>
      </c>
    </row>
    <row r="1316" spans="1:19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0">
        <f t="shared" si="60"/>
        <v>42604.669675925921</v>
      </c>
      <c r="P1316" s="10">
        <f t="shared" si="61"/>
        <v>42664.669675925921</v>
      </c>
      <c r="Q1316">
        <f t="shared" si="62"/>
        <v>2016</v>
      </c>
      <c r="R1316" s="13" t="s">
        <v>8318</v>
      </c>
      <c r="S1316" t="s">
        <v>8320</v>
      </c>
    </row>
    <row r="1317" spans="1:19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>
        <f t="shared" si="60"/>
        <v>42278.498240740737</v>
      </c>
      <c r="P1317" s="10">
        <f t="shared" si="61"/>
        <v>42314.041666666672</v>
      </c>
      <c r="Q1317">
        <f t="shared" si="62"/>
        <v>2015</v>
      </c>
      <c r="R1317" s="13" t="s">
        <v>8318</v>
      </c>
      <c r="S1317" t="s">
        <v>8320</v>
      </c>
    </row>
    <row r="1318" spans="1:19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0">
        <f t="shared" si="60"/>
        <v>42393.961909722217</v>
      </c>
      <c r="P1318" s="10">
        <f t="shared" si="61"/>
        <v>42428.961909722217</v>
      </c>
      <c r="Q1318">
        <f t="shared" si="62"/>
        <v>2016</v>
      </c>
      <c r="R1318" s="13" t="s">
        <v>8318</v>
      </c>
      <c r="S1318" t="s">
        <v>8320</v>
      </c>
    </row>
    <row r="1319" spans="1:19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>
        <f t="shared" si="60"/>
        <v>42520.235486111109</v>
      </c>
      <c r="P1319" s="10">
        <f t="shared" si="61"/>
        <v>42572.583333333328</v>
      </c>
      <c r="Q1319">
        <f t="shared" si="62"/>
        <v>2016</v>
      </c>
      <c r="R1319" s="13" t="s">
        <v>8318</v>
      </c>
      <c r="S1319" t="s">
        <v>8320</v>
      </c>
    </row>
    <row r="1320" spans="1:19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>
        <f t="shared" si="60"/>
        <v>41985.043657407412</v>
      </c>
      <c r="P1320" s="10">
        <f t="shared" si="61"/>
        <v>42015.043657407412</v>
      </c>
      <c r="Q1320">
        <f t="shared" si="62"/>
        <v>2014</v>
      </c>
      <c r="R1320" s="13" t="s">
        <v>8318</v>
      </c>
      <c r="S1320" t="s">
        <v>8320</v>
      </c>
    </row>
    <row r="1321" spans="1:19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0">
        <f t="shared" si="60"/>
        <v>41816.812094907407</v>
      </c>
      <c r="P1321" s="10">
        <f t="shared" si="61"/>
        <v>41831.666666666664</v>
      </c>
      <c r="Q1321">
        <f t="shared" si="62"/>
        <v>2014</v>
      </c>
      <c r="R1321" s="13" t="s">
        <v>8318</v>
      </c>
      <c r="S1321" t="s">
        <v>8320</v>
      </c>
    </row>
    <row r="1322" spans="1:19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0">
        <f t="shared" si="60"/>
        <v>42705.690347222218</v>
      </c>
      <c r="P1322" s="10">
        <f t="shared" si="61"/>
        <v>42734.958333333328</v>
      </c>
      <c r="Q1322">
        <f t="shared" si="62"/>
        <v>2016</v>
      </c>
      <c r="R1322" s="13" t="s">
        <v>8318</v>
      </c>
      <c r="S1322" t="s">
        <v>8320</v>
      </c>
    </row>
    <row r="1323" spans="1:19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>
        <f t="shared" si="60"/>
        <v>42697.74927083333</v>
      </c>
      <c r="P1323" s="10">
        <f t="shared" si="61"/>
        <v>42727.74927083333</v>
      </c>
      <c r="Q1323">
        <f t="shared" si="62"/>
        <v>2016</v>
      </c>
      <c r="R1323" s="13" t="s">
        <v>8318</v>
      </c>
      <c r="S1323" t="s">
        <v>8320</v>
      </c>
    </row>
    <row r="1324" spans="1:19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0">
        <f t="shared" si="60"/>
        <v>42115.656539351854</v>
      </c>
      <c r="P1324" s="10">
        <f t="shared" si="61"/>
        <v>42145.656539351854</v>
      </c>
      <c r="Q1324">
        <f t="shared" si="62"/>
        <v>2015</v>
      </c>
      <c r="R1324" s="13" t="s">
        <v>8318</v>
      </c>
      <c r="S1324" t="s">
        <v>8320</v>
      </c>
    </row>
    <row r="1325" spans="1:19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0">
        <f t="shared" si="60"/>
        <v>42451.698449074072</v>
      </c>
      <c r="P1325" s="10">
        <f t="shared" si="61"/>
        <v>42486.288194444445</v>
      </c>
      <c r="Q1325">
        <f t="shared" si="62"/>
        <v>2016</v>
      </c>
      <c r="R1325" s="13" t="s">
        <v>8318</v>
      </c>
      <c r="S1325" t="s">
        <v>8320</v>
      </c>
    </row>
    <row r="1326" spans="1:19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0">
        <f t="shared" si="60"/>
        <v>42626.633703703701</v>
      </c>
      <c r="P1326" s="10">
        <f t="shared" si="61"/>
        <v>42656.633703703701</v>
      </c>
      <c r="Q1326">
        <f t="shared" si="62"/>
        <v>2016</v>
      </c>
      <c r="R1326" s="13" t="s">
        <v>8318</v>
      </c>
      <c r="S1326" t="s">
        <v>8320</v>
      </c>
    </row>
    <row r="1327" spans="1:19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0">
        <f t="shared" si="60"/>
        <v>42704.086053240739</v>
      </c>
      <c r="P1327" s="10">
        <f t="shared" si="61"/>
        <v>42734.086053240739</v>
      </c>
      <c r="Q1327">
        <f t="shared" si="62"/>
        <v>2016</v>
      </c>
      <c r="R1327" s="13" t="s">
        <v>8318</v>
      </c>
      <c r="S1327" t="s">
        <v>8320</v>
      </c>
    </row>
    <row r="1328" spans="1:19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0">
        <f t="shared" si="60"/>
        <v>41974.791990740734</v>
      </c>
      <c r="P1328" s="10">
        <f t="shared" si="61"/>
        <v>42019.791990740734</v>
      </c>
      <c r="Q1328">
        <f t="shared" si="62"/>
        <v>2014</v>
      </c>
      <c r="R1328" s="13" t="s">
        <v>8318</v>
      </c>
      <c r="S1328" t="s">
        <v>8320</v>
      </c>
    </row>
    <row r="1329" spans="1:19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>
        <f t="shared" si="60"/>
        <v>42123.678645833337</v>
      </c>
      <c r="P1329" s="10">
        <f t="shared" si="61"/>
        <v>42153.678645833337</v>
      </c>
      <c r="Q1329">
        <f t="shared" si="62"/>
        <v>2015</v>
      </c>
      <c r="R1329" s="13" t="s">
        <v>8318</v>
      </c>
      <c r="S1329" t="s">
        <v>8320</v>
      </c>
    </row>
    <row r="1330" spans="1:19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>
        <f t="shared" si="60"/>
        <v>42612.642754629633</v>
      </c>
      <c r="P1330" s="10">
        <f t="shared" si="61"/>
        <v>42657.642754629633</v>
      </c>
      <c r="Q1330">
        <f t="shared" si="62"/>
        <v>2016</v>
      </c>
      <c r="R1330" s="13" t="s">
        <v>8318</v>
      </c>
      <c r="S1330" t="s">
        <v>8320</v>
      </c>
    </row>
    <row r="1331" spans="1:19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0">
        <f t="shared" si="60"/>
        <v>41935.221585648149</v>
      </c>
      <c r="P1331" s="10">
        <f t="shared" si="61"/>
        <v>41975.263252314813</v>
      </c>
      <c r="Q1331">
        <f t="shared" si="62"/>
        <v>2014</v>
      </c>
      <c r="R1331" s="13" t="s">
        <v>8318</v>
      </c>
      <c r="S1331" t="s">
        <v>8320</v>
      </c>
    </row>
    <row r="1332" spans="1:19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>
        <f t="shared" si="60"/>
        <v>42522.276724537034</v>
      </c>
      <c r="P1332" s="10">
        <f t="shared" si="61"/>
        <v>42553.166666666672</v>
      </c>
      <c r="Q1332">
        <f t="shared" si="62"/>
        <v>2016</v>
      </c>
      <c r="R1332" s="13" t="s">
        <v>8318</v>
      </c>
      <c r="S1332" t="s">
        <v>8320</v>
      </c>
    </row>
    <row r="1333" spans="1:19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0">
        <f t="shared" si="60"/>
        <v>42569.50409722222</v>
      </c>
      <c r="P1333" s="10">
        <f t="shared" si="61"/>
        <v>42599.50409722222</v>
      </c>
      <c r="Q1333">
        <f t="shared" si="62"/>
        <v>2016</v>
      </c>
      <c r="R1333" s="13" t="s">
        <v>8318</v>
      </c>
      <c r="S1333" t="s">
        <v>8320</v>
      </c>
    </row>
    <row r="1334" spans="1:19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0">
        <f t="shared" si="60"/>
        <v>42732.060277777782</v>
      </c>
      <c r="P1334" s="10">
        <f t="shared" si="61"/>
        <v>42762.060277777782</v>
      </c>
      <c r="Q1334">
        <f t="shared" si="62"/>
        <v>2016</v>
      </c>
      <c r="R1334" s="13" t="s">
        <v>8318</v>
      </c>
      <c r="S1334" t="s">
        <v>8320</v>
      </c>
    </row>
    <row r="1335" spans="1:19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0">
        <f t="shared" si="60"/>
        <v>41806.106770833336</v>
      </c>
      <c r="P1335" s="10">
        <f t="shared" si="61"/>
        <v>41836.106770833336</v>
      </c>
      <c r="Q1335">
        <f t="shared" si="62"/>
        <v>2014</v>
      </c>
      <c r="R1335" s="13" t="s">
        <v>8318</v>
      </c>
      <c r="S1335" t="s">
        <v>8320</v>
      </c>
    </row>
    <row r="1336" spans="1:19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>
        <f t="shared" si="60"/>
        <v>42410.774155092593</v>
      </c>
      <c r="P1336" s="10">
        <f t="shared" si="61"/>
        <v>42440.774155092593</v>
      </c>
      <c r="Q1336">
        <f t="shared" si="62"/>
        <v>2016</v>
      </c>
      <c r="R1336" s="13" t="s">
        <v>8318</v>
      </c>
      <c r="S1336" t="s">
        <v>8320</v>
      </c>
    </row>
    <row r="1337" spans="1:19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0">
        <f t="shared" si="60"/>
        <v>42313.936365740738</v>
      </c>
      <c r="P1337" s="10">
        <f t="shared" si="61"/>
        <v>42343.936365740738</v>
      </c>
      <c r="Q1337">
        <f t="shared" si="62"/>
        <v>2015</v>
      </c>
      <c r="R1337" s="13" t="s">
        <v>8318</v>
      </c>
      <c r="S1337" t="s">
        <v>8320</v>
      </c>
    </row>
    <row r="1338" spans="1:19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>
        <f t="shared" si="60"/>
        <v>41955.863750000004</v>
      </c>
      <c r="P1338" s="10">
        <f t="shared" si="61"/>
        <v>41990.863750000004</v>
      </c>
      <c r="Q1338">
        <f t="shared" si="62"/>
        <v>2014</v>
      </c>
      <c r="R1338" s="13" t="s">
        <v>8318</v>
      </c>
      <c r="S1338" t="s">
        <v>8320</v>
      </c>
    </row>
    <row r="1339" spans="1:19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>
        <f t="shared" si="60"/>
        <v>42767.577303240745</v>
      </c>
      <c r="P1339" s="10">
        <f t="shared" si="61"/>
        <v>42797.577303240745</v>
      </c>
      <c r="Q1339">
        <f t="shared" si="62"/>
        <v>2017</v>
      </c>
      <c r="R1339" s="13" t="s">
        <v>8318</v>
      </c>
      <c r="S1339" t="s">
        <v>8320</v>
      </c>
    </row>
    <row r="1340" spans="1:19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>
        <f t="shared" si="60"/>
        <v>42188.803622685184</v>
      </c>
      <c r="P1340" s="10">
        <f t="shared" si="61"/>
        <v>42218.803622685184</v>
      </c>
      <c r="Q1340">
        <f t="shared" si="62"/>
        <v>2015</v>
      </c>
      <c r="R1340" s="13" t="s">
        <v>8318</v>
      </c>
      <c r="S1340" t="s">
        <v>8320</v>
      </c>
    </row>
    <row r="1341" spans="1:19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0">
        <f t="shared" si="60"/>
        <v>41936.647164351853</v>
      </c>
      <c r="P1341" s="10">
        <f t="shared" si="61"/>
        <v>41981.688831018517</v>
      </c>
      <c r="Q1341">
        <f t="shared" si="62"/>
        <v>2014</v>
      </c>
      <c r="R1341" s="13" t="s">
        <v>8318</v>
      </c>
      <c r="S1341" t="s">
        <v>8320</v>
      </c>
    </row>
    <row r="1342" spans="1:19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0">
        <f t="shared" si="60"/>
        <v>41836.595520833333</v>
      </c>
      <c r="P1342" s="10">
        <f t="shared" si="61"/>
        <v>41866.595520833333</v>
      </c>
      <c r="Q1342">
        <f t="shared" si="62"/>
        <v>2014</v>
      </c>
      <c r="R1342" s="13" t="s">
        <v>8318</v>
      </c>
      <c r="S1342" t="s">
        <v>8320</v>
      </c>
    </row>
    <row r="1343" spans="1:19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0">
        <f t="shared" si="60"/>
        <v>42612.624039351853</v>
      </c>
      <c r="P1343" s="10">
        <f t="shared" si="61"/>
        <v>42644.624039351853</v>
      </c>
      <c r="Q1343">
        <f t="shared" si="62"/>
        <v>2016</v>
      </c>
      <c r="R1343" s="13" t="s">
        <v>8318</v>
      </c>
      <c r="S1343" t="s">
        <v>8320</v>
      </c>
    </row>
    <row r="1344" spans="1:19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0">
        <f t="shared" si="60"/>
        <v>42172.816423611104</v>
      </c>
      <c r="P1344" s="10">
        <f t="shared" si="61"/>
        <v>42202.816423611104</v>
      </c>
      <c r="Q1344">
        <f t="shared" si="62"/>
        <v>2015</v>
      </c>
      <c r="R1344" s="13" t="s">
        <v>8318</v>
      </c>
      <c r="S1344" t="s">
        <v>8320</v>
      </c>
    </row>
    <row r="1345" spans="1:19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>
        <f t="shared" si="60"/>
        <v>42542.526423611111</v>
      </c>
      <c r="P1345" s="10">
        <f t="shared" si="61"/>
        <v>42601.165972222225</v>
      </c>
      <c r="Q1345">
        <f t="shared" si="62"/>
        <v>2016</v>
      </c>
      <c r="R1345" s="13" t="s">
        <v>8318</v>
      </c>
      <c r="S1345" t="s">
        <v>8320</v>
      </c>
    </row>
    <row r="1346" spans="1:19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>
        <f t="shared" si="60"/>
        <v>42522.789803240739</v>
      </c>
      <c r="P1346" s="10">
        <f t="shared" si="61"/>
        <v>42551.789803240739</v>
      </c>
      <c r="Q1346">
        <f t="shared" si="62"/>
        <v>2016</v>
      </c>
      <c r="R1346" s="13" t="s">
        <v>8321</v>
      </c>
      <c r="S1346" t="s">
        <v>8322</v>
      </c>
    </row>
    <row r="1347" spans="1:19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0">
        <f t="shared" ref="O1347:O1410" si="63">(((J1347/60)/60)/24)+DATE(1970,1,1)</f>
        <v>41799.814340277779</v>
      </c>
      <c r="P1347" s="10">
        <f t="shared" ref="P1347:P1410" si="64">(((I1347/60)/60)/24)+DATE(1970,1,1)</f>
        <v>41834.814340277779</v>
      </c>
      <c r="Q1347">
        <f t="shared" ref="Q1347:Q1410" si="65">YEAR(O1347)</f>
        <v>2014</v>
      </c>
      <c r="R1347" s="13" t="s">
        <v>8321</v>
      </c>
      <c r="S1347" t="s">
        <v>8322</v>
      </c>
    </row>
    <row r="1348" spans="1:19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>
        <f t="shared" si="63"/>
        <v>41422.075821759259</v>
      </c>
      <c r="P1348" s="10">
        <f t="shared" si="64"/>
        <v>41452.075821759259</v>
      </c>
      <c r="Q1348">
        <f t="shared" si="65"/>
        <v>2013</v>
      </c>
      <c r="R1348" s="13" t="s">
        <v>8321</v>
      </c>
      <c r="S1348" t="s">
        <v>8322</v>
      </c>
    </row>
    <row r="1349" spans="1:19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0">
        <f t="shared" si="63"/>
        <v>42040.638020833328</v>
      </c>
      <c r="P1349" s="10">
        <f t="shared" si="64"/>
        <v>42070.638020833328</v>
      </c>
      <c r="Q1349">
        <f t="shared" si="65"/>
        <v>2015</v>
      </c>
      <c r="R1349" s="13" t="s">
        <v>8321</v>
      </c>
      <c r="S1349" t="s">
        <v>8322</v>
      </c>
    </row>
    <row r="1350" spans="1:19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0">
        <f t="shared" si="63"/>
        <v>41963.506168981476</v>
      </c>
      <c r="P1350" s="10">
        <f t="shared" si="64"/>
        <v>41991.506168981476</v>
      </c>
      <c r="Q1350">
        <f t="shared" si="65"/>
        <v>2014</v>
      </c>
      <c r="R1350" s="13" t="s">
        <v>8321</v>
      </c>
      <c r="S1350" t="s">
        <v>8322</v>
      </c>
    </row>
    <row r="1351" spans="1:19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>
        <f t="shared" si="63"/>
        <v>42317.33258101852</v>
      </c>
      <c r="P1351" s="10">
        <f t="shared" si="64"/>
        <v>42354.290972222225</v>
      </c>
      <c r="Q1351">
        <f t="shared" si="65"/>
        <v>2015</v>
      </c>
      <c r="R1351" s="13" t="s">
        <v>8321</v>
      </c>
      <c r="S1351" t="s">
        <v>8322</v>
      </c>
    </row>
    <row r="1352" spans="1:19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>
        <f t="shared" si="63"/>
        <v>42334.013124999998</v>
      </c>
      <c r="P1352" s="10">
        <f t="shared" si="64"/>
        <v>42364.013124999998</v>
      </c>
      <c r="Q1352">
        <f t="shared" si="65"/>
        <v>2015</v>
      </c>
      <c r="R1352" s="13" t="s">
        <v>8321</v>
      </c>
      <c r="S1352" t="s">
        <v>8322</v>
      </c>
    </row>
    <row r="1353" spans="1:19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>
        <f t="shared" si="63"/>
        <v>42382.74009259259</v>
      </c>
      <c r="P1353" s="10">
        <f t="shared" si="64"/>
        <v>42412.74009259259</v>
      </c>
      <c r="Q1353">
        <f t="shared" si="65"/>
        <v>2016</v>
      </c>
      <c r="R1353" s="13" t="s">
        <v>8321</v>
      </c>
      <c r="S1353" t="s">
        <v>8322</v>
      </c>
    </row>
    <row r="1354" spans="1:19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>
        <f t="shared" si="63"/>
        <v>42200.578310185185</v>
      </c>
      <c r="P1354" s="10">
        <f t="shared" si="64"/>
        <v>42252.165972222225</v>
      </c>
      <c r="Q1354">
        <f t="shared" si="65"/>
        <v>2015</v>
      </c>
      <c r="R1354" s="13" t="s">
        <v>8321</v>
      </c>
      <c r="S1354" t="s">
        <v>8322</v>
      </c>
    </row>
    <row r="1355" spans="1:19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0">
        <f t="shared" si="63"/>
        <v>41309.11791666667</v>
      </c>
      <c r="P1355" s="10">
        <f t="shared" si="64"/>
        <v>41344</v>
      </c>
      <c r="Q1355">
        <f t="shared" si="65"/>
        <v>2013</v>
      </c>
      <c r="R1355" s="13" t="s">
        <v>8321</v>
      </c>
      <c r="S1355" t="s">
        <v>8322</v>
      </c>
    </row>
    <row r="1356" spans="1:19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0">
        <f t="shared" si="63"/>
        <v>42502.807627314818</v>
      </c>
      <c r="P1356" s="10">
        <f t="shared" si="64"/>
        <v>42532.807627314818</v>
      </c>
      <c r="Q1356">
        <f t="shared" si="65"/>
        <v>2016</v>
      </c>
      <c r="R1356" s="13" t="s">
        <v>8321</v>
      </c>
      <c r="S1356" t="s">
        <v>8322</v>
      </c>
    </row>
    <row r="1357" spans="1:19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>
        <f t="shared" si="63"/>
        <v>41213.254687499997</v>
      </c>
      <c r="P1357" s="10">
        <f t="shared" si="64"/>
        <v>41243.416666666664</v>
      </c>
      <c r="Q1357">
        <f t="shared" si="65"/>
        <v>2012</v>
      </c>
      <c r="R1357" s="13" t="s">
        <v>8321</v>
      </c>
      <c r="S1357" t="s">
        <v>8322</v>
      </c>
    </row>
    <row r="1358" spans="1:19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0">
        <f t="shared" si="63"/>
        <v>41430.038888888892</v>
      </c>
      <c r="P1358" s="10">
        <f t="shared" si="64"/>
        <v>41460.038888888892</v>
      </c>
      <c r="Q1358">
        <f t="shared" si="65"/>
        <v>2013</v>
      </c>
      <c r="R1358" s="13" t="s">
        <v>8321</v>
      </c>
      <c r="S1358" t="s">
        <v>8322</v>
      </c>
    </row>
    <row r="1359" spans="1:19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0">
        <f t="shared" si="63"/>
        <v>41304.962233796294</v>
      </c>
      <c r="P1359" s="10">
        <f t="shared" si="64"/>
        <v>41334.249305555553</v>
      </c>
      <c r="Q1359">
        <f t="shared" si="65"/>
        <v>2013</v>
      </c>
      <c r="R1359" s="13" t="s">
        <v>8321</v>
      </c>
      <c r="S1359" t="s">
        <v>8322</v>
      </c>
    </row>
    <row r="1360" spans="1:19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0">
        <f t="shared" si="63"/>
        <v>40689.570868055554</v>
      </c>
      <c r="P1360" s="10">
        <f t="shared" si="64"/>
        <v>40719.570868055554</v>
      </c>
      <c r="Q1360">
        <f t="shared" si="65"/>
        <v>2011</v>
      </c>
      <c r="R1360" s="13" t="s">
        <v>8321</v>
      </c>
      <c r="S1360" t="s">
        <v>8322</v>
      </c>
    </row>
    <row r="1361" spans="1:19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0">
        <f t="shared" si="63"/>
        <v>40668.814699074072</v>
      </c>
      <c r="P1361" s="10">
        <f t="shared" si="64"/>
        <v>40730.814699074072</v>
      </c>
      <c r="Q1361">
        <f t="shared" si="65"/>
        <v>2011</v>
      </c>
      <c r="R1361" s="13" t="s">
        <v>8321</v>
      </c>
      <c r="S1361" t="s">
        <v>8322</v>
      </c>
    </row>
    <row r="1362" spans="1:19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>
        <f t="shared" si="63"/>
        <v>41095.900694444441</v>
      </c>
      <c r="P1362" s="10">
        <f t="shared" si="64"/>
        <v>41123.900694444441</v>
      </c>
      <c r="Q1362">
        <f t="shared" si="65"/>
        <v>2012</v>
      </c>
      <c r="R1362" s="13" t="s">
        <v>8321</v>
      </c>
      <c r="S1362" t="s">
        <v>8322</v>
      </c>
    </row>
    <row r="1363" spans="1:19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>
        <f t="shared" si="63"/>
        <v>41781.717268518521</v>
      </c>
      <c r="P1363" s="10">
        <f t="shared" si="64"/>
        <v>41811.717268518521</v>
      </c>
      <c r="Q1363">
        <f t="shared" si="65"/>
        <v>2014</v>
      </c>
      <c r="R1363" s="13" t="s">
        <v>8321</v>
      </c>
      <c r="S1363" t="s">
        <v>8322</v>
      </c>
    </row>
    <row r="1364" spans="1:19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0">
        <f t="shared" si="63"/>
        <v>41464.934386574074</v>
      </c>
      <c r="P1364" s="10">
        <f t="shared" si="64"/>
        <v>41524.934386574074</v>
      </c>
      <c r="Q1364">
        <f t="shared" si="65"/>
        <v>2013</v>
      </c>
      <c r="R1364" s="13" t="s">
        <v>8321</v>
      </c>
      <c r="S1364" t="s">
        <v>8322</v>
      </c>
    </row>
    <row r="1365" spans="1:19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0">
        <f t="shared" si="63"/>
        <v>42396.8440625</v>
      </c>
      <c r="P1365" s="10">
        <f t="shared" si="64"/>
        <v>42415.332638888889</v>
      </c>
      <c r="Q1365">
        <f t="shared" si="65"/>
        <v>2016</v>
      </c>
      <c r="R1365" s="13" t="s">
        <v>8321</v>
      </c>
      <c r="S1365" t="s">
        <v>8322</v>
      </c>
    </row>
    <row r="1366" spans="1:19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>
        <f t="shared" si="63"/>
        <v>41951.695671296293</v>
      </c>
      <c r="P1366" s="10">
        <f t="shared" si="64"/>
        <v>42011.6956712963</v>
      </c>
      <c r="Q1366">
        <f t="shared" si="65"/>
        <v>2014</v>
      </c>
      <c r="R1366" s="13" t="s">
        <v>8324</v>
      </c>
      <c r="S1366" t="s">
        <v>8325</v>
      </c>
    </row>
    <row r="1367" spans="1:19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0">
        <f t="shared" si="63"/>
        <v>42049.733240740738</v>
      </c>
      <c r="P1367" s="10">
        <f t="shared" si="64"/>
        <v>42079.691574074073</v>
      </c>
      <c r="Q1367">
        <f t="shared" si="65"/>
        <v>2015</v>
      </c>
      <c r="R1367" s="13" t="s">
        <v>8324</v>
      </c>
      <c r="S1367" t="s">
        <v>8325</v>
      </c>
    </row>
    <row r="1368" spans="1:19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>
        <f t="shared" si="63"/>
        <v>41924.996099537035</v>
      </c>
      <c r="P1368" s="10">
        <f t="shared" si="64"/>
        <v>41970.037766203706</v>
      </c>
      <c r="Q1368">
        <f t="shared" si="65"/>
        <v>2014</v>
      </c>
      <c r="R1368" s="13" t="s">
        <v>8324</v>
      </c>
      <c r="S1368" t="s">
        <v>8325</v>
      </c>
    </row>
    <row r="1369" spans="1:19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0">
        <f t="shared" si="63"/>
        <v>42292.002893518518</v>
      </c>
      <c r="P1369" s="10">
        <f t="shared" si="64"/>
        <v>42322.044560185182</v>
      </c>
      <c r="Q1369">
        <f t="shared" si="65"/>
        <v>2015</v>
      </c>
      <c r="R1369" s="13" t="s">
        <v>8324</v>
      </c>
      <c r="S1369" t="s">
        <v>8325</v>
      </c>
    </row>
    <row r="1370" spans="1:19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0">
        <f t="shared" si="63"/>
        <v>42146.190902777773</v>
      </c>
      <c r="P1370" s="10">
        <f t="shared" si="64"/>
        <v>42170.190902777773</v>
      </c>
      <c r="Q1370">
        <f t="shared" si="65"/>
        <v>2015</v>
      </c>
      <c r="R1370" s="13" t="s">
        <v>8324</v>
      </c>
      <c r="S1370" t="s">
        <v>8325</v>
      </c>
    </row>
    <row r="1371" spans="1:19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>
        <f t="shared" si="63"/>
        <v>41710.594282407408</v>
      </c>
      <c r="P1371" s="10">
        <f t="shared" si="64"/>
        <v>41740.594282407408</v>
      </c>
      <c r="Q1371">
        <f t="shared" si="65"/>
        <v>2014</v>
      </c>
      <c r="R1371" s="13" t="s">
        <v>8324</v>
      </c>
      <c r="S1371" t="s">
        <v>8325</v>
      </c>
    </row>
    <row r="1372" spans="1:19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>
        <f t="shared" si="63"/>
        <v>41548.00335648148</v>
      </c>
      <c r="P1372" s="10">
        <f t="shared" si="64"/>
        <v>41563.00335648148</v>
      </c>
      <c r="Q1372">
        <f t="shared" si="65"/>
        <v>2013</v>
      </c>
      <c r="R1372" s="13" t="s">
        <v>8324</v>
      </c>
      <c r="S1372" t="s">
        <v>8325</v>
      </c>
    </row>
    <row r="1373" spans="1:19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0">
        <f t="shared" si="63"/>
        <v>42101.758587962962</v>
      </c>
      <c r="P1373" s="10">
        <f t="shared" si="64"/>
        <v>42131.758587962962</v>
      </c>
      <c r="Q1373">
        <f t="shared" si="65"/>
        <v>2015</v>
      </c>
      <c r="R1373" s="13" t="s">
        <v>8324</v>
      </c>
      <c r="S1373" t="s">
        <v>8325</v>
      </c>
    </row>
    <row r="1374" spans="1:19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0">
        <f t="shared" si="63"/>
        <v>41072.739953703705</v>
      </c>
      <c r="P1374" s="10">
        <f t="shared" si="64"/>
        <v>41102.739953703705</v>
      </c>
      <c r="Q1374">
        <f t="shared" si="65"/>
        <v>2012</v>
      </c>
      <c r="R1374" s="13" t="s">
        <v>8324</v>
      </c>
      <c r="S1374" t="s">
        <v>8325</v>
      </c>
    </row>
    <row r="1375" spans="1:19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0">
        <f t="shared" si="63"/>
        <v>42704.95177083333</v>
      </c>
      <c r="P1375" s="10">
        <f t="shared" si="64"/>
        <v>42734.95177083333</v>
      </c>
      <c r="Q1375">
        <f t="shared" si="65"/>
        <v>2016</v>
      </c>
      <c r="R1375" s="13" t="s">
        <v>8324</v>
      </c>
      <c r="S1375" t="s">
        <v>8325</v>
      </c>
    </row>
    <row r="1376" spans="1:19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0">
        <f t="shared" si="63"/>
        <v>42424.161898148144</v>
      </c>
      <c r="P1376" s="10">
        <f t="shared" si="64"/>
        <v>42454.12023148148</v>
      </c>
      <c r="Q1376">
        <f t="shared" si="65"/>
        <v>2016</v>
      </c>
      <c r="R1376" s="13" t="s">
        <v>8324</v>
      </c>
      <c r="S1376" t="s">
        <v>8325</v>
      </c>
    </row>
    <row r="1377" spans="1:19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>
        <f t="shared" si="63"/>
        <v>42720.066192129627</v>
      </c>
      <c r="P1377" s="10">
        <f t="shared" si="64"/>
        <v>42750.066192129627</v>
      </c>
      <c r="Q1377">
        <f t="shared" si="65"/>
        <v>2016</v>
      </c>
      <c r="R1377" s="13" t="s">
        <v>8324</v>
      </c>
      <c r="S1377" t="s">
        <v>8325</v>
      </c>
    </row>
    <row r="1378" spans="1:19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>
        <f t="shared" si="63"/>
        <v>42677.669050925921</v>
      </c>
      <c r="P1378" s="10">
        <f t="shared" si="64"/>
        <v>42707.710717592592</v>
      </c>
      <c r="Q1378">
        <f t="shared" si="65"/>
        <v>2016</v>
      </c>
      <c r="R1378" s="13" t="s">
        <v>8324</v>
      </c>
      <c r="S1378" t="s">
        <v>8325</v>
      </c>
    </row>
    <row r="1379" spans="1:19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0">
        <f t="shared" si="63"/>
        <v>42747.219560185185</v>
      </c>
      <c r="P1379" s="10">
        <f t="shared" si="64"/>
        <v>42769.174305555556</v>
      </c>
      <c r="Q1379">
        <f t="shared" si="65"/>
        <v>2017</v>
      </c>
      <c r="R1379" s="13" t="s">
        <v>8324</v>
      </c>
      <c r="S1379" t="s">
        <v>8325</v>
      </c>
    </row>
    <row r="1380" spans="1:19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>
        <f t="shared" si="63"/>
        <v>42568.759374999994</v>
      </c>
      <c r="P1380" s="10">
        <f t="shared" si="64"/>
        <v>42583.759374999994</v>
      </c>
      <c r="Q1380">
        <f t="shared" si="65"/>
        <v>2016</v>
      </c>
      <c r="R1380" s="13" t="s">
        <v>8324</v>
      </c>
      <c r="S1380" t="s">
        <v>8325</v>
      </c>
    </row>
    <row r="1381" spans="1:19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>
        <f t="shared" si="63"/>
        <v>42130.491620370376</v>
      </c>
      <c r="P1381" s="10">
        <f t="shared" si="64"/>
        <v>42160.491620370376</v>
      </c>
      <c r="Q1381">
        <f t="shared" si="65"/>
        <v>2015</v>
      </c>
      <c r="R1381" s="13" t="s">
        <v>8324</v>
      </c>
      <c r="S1381" t="s">
        <v>8325</v>
      </c>
    </row>
    <row r="1382" spans="1:19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0">
        <f t="shared" si="63"/>
        <v>42141.762800925921</v>
      </c>
      <c r="P1382" s="10">
        <f t="shared" si="64"/>
        <v>42164.083333333328</v>
      </c>
      <c r="Q1382">
        <f t="shared" si="65"/>
        <v>2015</v>
      </c>
      <c r="R1382" s="13" t="s">
        <v>8324</v>
      </c>
      <c r="S1382" t="s">
        <v>8325</v>
      </c>
    </row>
    <row r="1383" spans="1:19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0">
        <f t="shared" si="63"/>
        <v>42703.214409722219</v>
      </c>
      <c r="P1383" s="10">
        <f t="shared" si="64"/>
        <v>42733.214409722219</v>
      </c>
      <c r="Q1383">
        <f t="shared" si="65"/>
        <v>2016</v>
      </c>
      <c r="R1383" s="13" t="s">
        <v>8324</v>
      </c>
      <c r="S1383" t="s">
        <v>8325</v>
      </c>
    </row>
    <row r="1384" spans="1:19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>
        <f t="shared" si="63"/>
        <v>41370.800185185188</v>
      </c>
      <c r="P1384" s="10">
        <f t="shared" si="64"/>
        <v>41400.800185185188</v>
      </c>
      <c r="Q1384">
        <f t="shared" si="65"/>
        <v>2013</v>
      </c>
      <c r="R1384" s="13" t="s">
        <v>8324</v>
      </c>
      <c r="S1384" t="s">
        <v>8325</v>
      </c>
    </row>
    <row r="1385" spans="1:19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0">
        <f t="shared" si="63"/>
        <v>42707.074976851851</v>
      </c>
      <c r="P1385" s="10">
        <f t="shared" si="64"/>
        <v>42727.074976851851</v>
      </c>
      <c r="Q1385">
        <f t="shared" si="65"/>
        <v>2016</v>
      </c>
      <c r="R1385" s="13" t="s">
        <v>8324</v>
      </c>
      <c r="S1385" t="s">
        <v>8325</v>
      </c>
    </row>
    <row r="1386" spans="1:19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>
        <f t="shared" si="63"/>
        <v>42160.735208333332</v>
      </c>
      <c r="P1386" s="10">
        <f t="shared" si="64"/>
        <v>42190.735208333332</v>
      </c>
      <c r="Q1386">
        <f t="shared" si="65"/>
        <v>2015</v>
      </c>
      <c r="R1386" s="13" t="s">
        <v>8324</v>
      </c>
      <c r="S1386" t="s">
        <v>8325</v>
      </c>
    </row>
    <row r="1387" spans="1:19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>
        <f t="shared" si="63"/>
        <v>42433.688900462963</v>
      </c>
      <c r="P1387" s="10">
        <f t="shared" si="64"/>
        <v>42489.507638888885</v>
      </c>
      <c r="Q1387">
        <f t="shared" si="65"/>
        <v>2016</v>
      </c>
      <c r="R1387" s="13" t="s">
        <v>8324</v>
      </c>
      <c r="S1387" t="s">
        <v>8325</v>
      </c>
    </row>
    <row r="1388" spans="1:19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0">
        <f t="shared" si="63"/>
        <v>42184.646863425922</v>
      </c>
      <c r="P1388" s="10">
        <f t="shared" si="64"/>
        <v>42214.646863425922</v>
      </c>
      <c r="Q1388">
        <f t="shared" si="65"/>
        <v>2015</v>
      </c>
      <c r="R1388" s="13" t="s">
        <v>8324</v>
      </c>
      <c r="S1388" t="s">
        <v>8325</v>
      </c>
    </row>
    <row r="1389" spans="1:19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0">
        <f t="shared" si="63"/>
        <v>42126.92123842593</v>
      </c>
      <c r="P1389" s="10">
        <f t="shared" si="64"/>
        <v>42158.1875</v>
      </c>
      <c r="Q1389">
        <f t="shared" si="65"/>
        <v>2015</v>
      </c>
      <c r="R1389" s="13" t="s">
        <v>8324</v>
      </c>
      <c r="S1389" t="s">
        <v>8325</v>
      </c>
    </row>
    <row r="1390" spans="1:19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>
        <f t="shared" si="63"/>
        <v>42634.614780092597</v>
      </c>
      <c r="P1390" s="10">
        <f t="shared" si="64"/>
        <v>42660.676388888889</v>
      </c>
      <c r="Q1390">
        <f t="shared" si="65"/>
        <v>2016</v>
      </c>
      <c r="R1390" s="13" t="s">
        <v>8324</v>
      </c>
      <c r="S1390" t="s">
        <v>8325</v>
      </c>
    </row>
    <row r="1391" spans="1:19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0">
        <f t="shared" si="63"/>
        <v>42565.480983796297</v>
      </c>
      <c r="P1391" s="10">
        <f t="shared" si="64"/>
        <v>42595.480983796297</v>
      </c>
      <c r="Q1391">
        <f t="shared" si="65"/>
        <v>2016</v>
      </c>
      <c r="R1391" s="13" t="s">
        <v>8324</v>
      </c>
      <c r="S1391" t="s">
        <v>8325</v>
      </c>
    </row>
    <row r="1392" spans="1:19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>
        <f t="shared" si="63"/>
        <v>42087.803310185183</v>
      </c>
      <c r="P1392" s="10">
        <f t="shared" si="64"/>
        <v>42121.716666666667</v>
      </c>
      <c r="Q1392">
        <f t="shared" si="65"/>
        <v>2015</v>
      </c>
      <c r="R1392" s="13" t="s">
        <v>8324</v>
      </c>
      <c r="S1392" t="s">
        <v>8325</v>
      </c>
    </row>
    <row r="1393" spans="1:19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0">
        <f t="shared" si="63"/>
        <v>42193.650671296295</v>
      </c>
      <c r="P1393" s="10">
        <f t="shared" si="64"/>
        <v>42238.207638888889</v>
      </c>
      <c r="Q1393">
        <f t="shared" si="65"/>
        <v>2015</v>
      </c>
      <c r="R1393" s="13" t="s">
        <v>8324</v>
      </c>
      <c r="S1393" t="s">
        <v>8325</v>
      </c>
    </row>
    <row r="1394" spans="1:19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>
        <f t="shared" si="63"/>
        <v>42401.154930555553</v>
      </c>
      <c r="P1394" s="10">
        <f t="shared" si="64"/>
        <v>42432.154930555553</v>
      </c>
      <c r="Q1394">
        <f t="shared" si="65"/>
        <v>2016</v>
      </c>
      <c r="R1394" s="13" t="s">
        <v>8324</v>
      </c>
      <c r="S1394" t="s">
        <v>8325</v>
      </c>
    </row>
    <row r="1395" spans="1:19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0">
        <f t="shared" si="63"/>
        <v>42553.681979166664</v>
      </c>
      <c r="P1395" s="10">
        <f t="shared" si="64"/>
        <v>42583.681979166664</v>
      </c>
      <c r="Q1395">
        <f t="shared" si="65"/>
        <v>2016</v>
      </c>
      <c r="R1395" s="13" t="s">
        <v>8324</v>
      </c>
      <c r="S1395" t="s">
        <v>8325</v>
      </c>
    </row>
    <row r="1396" spans="1:19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0">
        <f t="shared" si="63"/>
        <v>42752.144976851851</v>
      </c>
      <c r="P1396" s="10">
        <f t="shared" si="64"/>
        <v>42795.125</v>
      </c>
      <c r="Q1396">
        <f t="shared" si="65"/>
        <v>2017</v>
      </c>
      <c r="R1396" s="13" t="s">
        <v>8324</v>
      </c>
      <c r="S1396" t="s">
        <v>8325</v>
      </c>
    </row>
    <row r="1397" spans="1:19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0">
        <f t="shared" si="63"/>
        <v>42719.90834490741</v>
      </c>
      <c r="P1397" s="10">
        <f t="shared" si="64"/>
        <v>42749.90834490741</v>
      </c>
      <c r="Q1397">
        <f t="shared" si="65"/>
        <v>2016</v>
      </c>
      <c r="R1397" s="13" t="s">
        <v>8324</v>
      </c>
      <c r="S1397" t="s">
        <v>8325</v>
      </c>
    </row>
    <row r="1398" spans="1:19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0">
        <f t="shared" si="63"/>
        <v>42018.99863425926</v>
      </c>
      <c r="P1398" s="10">
        <f t="shared" si="64"/>
        <v>42048.99863425926</v>
      </c>
      <c r="Q1398">
        <f t="shared" si="65"/>
        <v>2015</v>
      </c>
      <c r="R1398" s="13" t="s">
        <v>8324</v>
      </c>
      <c r="S1398" t="s">
        <v>8325</v>
      </c>
    </row>
    <row r="1399" spans="1:19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>
        <f t="shared" si="63"/>
        <v>42640.917939814812</v>
      </c>
      <c r="P1399" s="10">
        <f t="shared" si="64"/>
        <v>42670.888194444444</v>
      </c>
      <c r="Q1399">
        <f t="shared" si="65"/>
        <v>2016</v>
      </c>
      <c r="R1399" s="13" t="s">
        <v>8324</v>
      </c>
      <c r="S1399" t="s">
        <v>8325</v>
      </c>
    </row>
    <row r="1400" spans="1:19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0">
        <f t="shared" si="63"/>
        <v>42526.874236111107</v>
      </c>
      <c r="P1400" s="10">
        <f t="shared" si="64"/>
        <v>42556.874236111107</v>
      </c>
      <c r="Q1400">
        <f t="shared" si="65"/>
        <v>2016</v>
      </c>
      <c r="R1400" s="13" t="s">
        <v>8324</v>
      </c>
      <c r="S1400" t="s">
        <v>8325</v>
      </c>
    </row>
    <row r="1401" spans="1:19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>
        <f t="shared" si="63"/>
        <v>41889.004317129627</v>
      </c>
      <c r="P1401" s="10">
        <f t="shared" si="64"/>
        <v>41919.004317129627</v>
      </c>
      <c r="Q1401">
        <f t="shared" si="65"/>
        <v>2014</v>
      </c>
      <c r="R1401" s="13" t="s">
        <v>8324</v>
      </c>
      <c r="S1401" t="s">
        <v>8325</v>
      </c>
    </row>
    <row r="1402" spans="1:19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>
        <f t="shared" si="63"/>
        <v>42498.341122685189</v>
      </c>
      <c r="P1402" s="10">
        <f t="shared" si="64"/>
        <v>42533.229166666672</v>
      </c>
      <c r="Q1402">
        <f t="shared" si="65"/>
        <v>2016</v>
      </c>
      <c r="R1402" s="13" t="s">
        <v>8324</v>
      </c>
      <c r="S1402" t="s">
        <v>8325</v>
      </c>
    </row>
    <row r="1403" spans="1:19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>
        <f t="shared" si="63"/>
        <v>41399.99622685185</v>
      </c>
      <c r="P1403" s="10">
        <f t="shared" si="64"/>
        <v>41420.99622685185</v>
      </c>
      <c r="Q1403">
        <f t="shared" si="65"/>
        <v>2013</v>
      </c>
      <c r="R1403" s="13" t="s">
        <v>8324</v>
      </c>
      <c r="S1403" t="s">
        <v>8325</v>
      </c>
    </row>
    <row r="1404" spans="1:19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>
        <f t="shared" si="63"/>
        <v>42065.053368055553</v>
      </c>
      <c r="P1404" s="10">
        <f t="shared" si="64"/>
        <v>42125.011701388896</v>
      </c>
      <c r="Q1404">
        <f t="shared" si="65"/>
        <v>2015</v>
      </c>
      <c r="R1404" s="13" t="s">
        <v>8324</v>
      </c>
      <c r="S1404" t="s">
        <v>8325</v>
      </c>
    </row>
    <row r="1405" spans="1:19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0">
        <f t="shared" si="63"/>
        <v>41451.062905092593</v>
      </c>
      <c r="P1405" s="10">
        <f t="shared" si="64"/>
        <v>41481.062905092593</v>
      </c>
      <c r="Q1405">
        <f t="shared" si="65"/>
        <v>2013</v>
      </c>
      <c r="R1405" s="13" t="s">
        <v>8324</v>
      </c>
      <c r="S1405" t="s">
        <v>8325</v>
      </c>
    </row>
    <row r="1406" spans="1:19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0">
        <f t="shared" si="63"/>
        <v>42032.510243055556</v>
      </c>
      <c r="P1406" s="10">
        <f t="shared" si="64"/>
        <v>42057.510243055556</v>
      </c>
      <c r="Q1406">
        <f t="shared" si="65"/>
        <v>2015</v>
      </c>
      <c r="R1406" s="13" t="s">
        <v>8321</v>
      </c>
      <c r="S1406" t="s">
        <v>8340</v>
      </c>
    </row>
    <row r="1407" spans="1:19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0">
        <f t="shared" si="63"/>
        <v>41941.680567129632</v>
      </c>
      <c r="P1407" s="10">
        <f t="shared" si="64"/>
        <v>41971.722233796296</v>
      </c>
      <c r="Q1407">
        <f t="shared" si="65"/>
        <v>2014</v>
      </c>
      <c r="R1407" s="13" t="s">
        <v>8321</v>
      </c>
      <c r="S1407" t="s">
        <v>8340</v>
      </c>
    </row>
    <row r="1408" spans="1:19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0">
        <f t="shared" si="63"/>
        <v>42297.432951388888</v>
      </c>
      <c r="P1408" s="10">
        <f t="shared" si="64"/>
        <v>42350.416666666672</v>
      </c>
      <c r="Q1408">
        <f t="shared" si="65"/>
        <v>2015</v>
      </c>
      <c r="R1408" s="13" t="s">
        <v>8321</v>
      </c>
      <c r="S1408" t="s">
        <v>8340</v>
      </c>
    </row>
    <row r="1409" spans="1:19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0">
        <f t="shared" si="63"/>
        <v>41838.536782407406</v>
      </c>
      <c r="P1409" s="10">
        <f t="shared" si="64"/>
        <v>41863.536782407406</v>
      </c>
      <c r="Q1409">
        <f t="shared" si="65"/>
        <v>2014</v>
      </c>
      <c r="R1409" s="13" t="s">
        <v>8321</v>
      </c>
      <c r="S1409" t="s">
        <v>8340</v>
      </c>
    </row>
    <row r="1410" spans="1:19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>
        <f t="shared" si="63"/>
        <v>42291.872175925921</v>
      </c>
      <c r="P1410" s="10">
        <f t="shared" si="64"/>
        <v>42321.913842592592</v>
      </c>
      <c r="Q1410">
        <f t="shared" si="65"/>
        <v>2015</v>
      </c>
      <c r="R1410" s="13" t="s">
        <v>8321</v>
      </c>
      <c r="S1410" t="s">
        <v>8340</v>
      </c>
    </row>
    <row r="1411" spans="1:19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0">
        <f t="shared" ref="O1411:O1474" si="66">(((J1411/60)/60)/24)+DATE(1970,1,1)</f>
        <v>41945.133506944447</v>
      </c>
      <c r="P1411" s="10">
        <f t="shared" ref="P1411:P1474" si="67">(((I1411/60)/60)/24)+DATE(1970,1,1)</f>
        <v>42005.175173611111</v>
      </c>
      <c r="Q1411">
        <f t="shared" ref="Q1411:Q1474" si="68">YEAR(O1411)</f>
        <v>2014</v>
      </c>
      <c r="R1411" s="13" t="s">
        <v>8321</v>
      </c>
      <c r="S1411" t="s">
        <v>8340</v>
      </c>
    </row>
    <row r="1412" spans="1:19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>
        <f t="shared" si="66"/>
        <v>42479.318518518514</v>
      </c>
      <c r="P1412" s="10">
        <f t="shared" si="67"/>
        <v>42524.318518518514</v>
      </c>
      <c r="Q1412">
        <f t="shared" si="68"/>
        <v>2016</v>
      </c>
      <c r="R1412" s="13" t="s">
        <v>8321</v>
      </c>
      <c r="S1412" t="s">
        <v>8340</v>
      </c>
    </row>
    <row r="1413" spans="1:19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0">
        <f t="shared" si="66"/>
        <v>42013.059027777781</v>
      </c>
      <c r="P1413" s="10">
        <f t="shared" si="67"/>
        <v>42041.059027777781</v>
      </c>
      <c r="Q1413">
        <f t="shared" si="68"/>
        <v>2015</v>
      </c>
      <c r="R1413" s="13" t="s">
        <v>8321</v>
      </c>
      <c r="S1413" t="s">
        <v>8340</v>
      </c>
    </row>
    <row r="1414" spans="1:19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0">
        <f t="shared" si="66"/>
        <v>41947.063645833332</v>
      </c>
      <c r="P1414" s="10">
        <f t="shared" si="67"/>
        <v>41977.063645833332</v>
      </c>
      <c r="Q1414">
        <f t="shared" si="68"/>
        <v>2014</v>
      </c>
      <c r="R1414" s="13" t="s">
        <v>8321</v>
      </c>
      <c r="S1414" t="s">
        <v>8340</v>
      </c>
    </row>
    <row r="1415" spans="1:19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0">
        <f t="shared" si="66"/>
        <v>42360.437152777777</v>
      </c>
      <c r="P1415" s="10">
        <f t="shared" si="67"/>
        <v>42420.437152777777</v>
      </c>
      <c r="Q1415">
        <f t="shared" si="68"/>
        <v>2015</v>
      </c>
      <c r="R1415" s="13" t="s">
        <v>8321</v>
      </c>
      <c r="S1415" t="s">
        <v>8340</v>
      </c>
    </row>
    <row r="1416" spans="1:19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0">
        <f t="shared" si="66"/>
        <v>42708.25309027778</v>
      </c>
      <c r="P1416" s="10">
        <f t="shared" si="67"/>
        <v>42738.25309027778</v>
      </c>
      <c r="Q1416">
        <f t="shared" si="68"/>
        <v>2016</v>
      </c>
      <c r="R1416" s="13" t="s">
        <v>8321</v>
      </c>
      <c r="S1416" t="s">
        <v>8340</v>
      </c>
    </row>
    <row r="1417" spans="1:19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0">
        <f t="shared" si="66"/>
        <v>42192.675821759258</v>
      </c>
      <c r="P1417" s="10">
        <f t="shared" si="67"/>
        <v>42232.675821759258</v>
      </c>
      <c r="Q1417">
        <f t="shared" si="68"/>
        <v>2015</v>
      </c>
      <c r="R1417" s="13" t="s">
        <v>8321</v>
      </c>
      <c r="S1417" t="s">
        <v>8340</v>
      </c>
    </row>
    <row r="1418" spans="1:19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0">
        <f t="shared" si="66"/>
        <v>42299.926145833335</v>
      </c>
      <c r="P1418" s="10">
        <f t="shared" si="67"/>
        <v>42329.967812499999</v>
      </c>
      <c r="Q1418">
        <f t="shared" si="68"/>
        <v>2015</v>
      </c>
      <c r="R1418" s="13" t="s">
        <v>8321</v>
      </c>
      <c r="S1418" t="s">
        <v>8340</v>
      </c>
    </row>
    <row r="1419" spans="1:19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0">
        <f t="shared" si="66"/>
        <v>42232.15016203704</v>
      </c>
      <c r="P1419" s="10">
        <f t="shared" si="67"/>
        <v>42262.465972222228</v>
      </c>
      <c r="Q1419">
        <f t="shared" si="68"/>
        <v>2015</v>
      </c>
      <c r="R1419" s="13" t="s">
        <v>8321</v>
      </c>
      <c r="S1419" t="s">
        <v>8340</v>
      </c>
    </row>
    <row r="1420" spans="1:19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0">
        <f t="shared" si="66"/>
        <v>42395.456412037034</v>
      </c>
      <c r="P1420" s="10">
        <f t="shared" si="67"/>
        <v>42425.456412037034</v>
      </c>
      <c r="Q1420">
        <f t="shared" si="68"/>
        <v>2016</v>
      </c>
      <c r="R1420" s="13" t="s">
        <v>8321</v>
      </c>
      <c r="S1420" t="s">
        <v>8340</v>
      </c>
    </row>
    <row r="1421" spans="1:19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0">
        <f t="shared" si="66"/>
        <v>42622.456238425926</v>
      </c>
      <c r="P1421" s="10">
        <f t="shared" si="67"/>
        <v>42652.456238425926</v>
      </c>
      <c r="Q1421">
        <f t="shared" si="68"/>
        <v>2016</v>
      </c>
      <c r="R1421" s="13" t="s">
        <v>8321</v>
      </c>
      <c r="S1421" t="s">
        <v>8340</v>
      </c>
    </row>
    <row r="1422" spans="1:19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0">
        <f t="shared" si="66"/>
        <v>42524.667662037042</v>
      </c>
      <c r="P1422" s="10">
        <f t="shared" si="67"/>
        <v>42549.667662037042</v>
      </c>
      <c r="Q1422">
        <f t="shared" si="68"/>
        <v>2016</v>
      </c>
      <c r="R1422" s="13" t="s">
        <v>8321</v>
      </c>
      <c r="S1422" t="s">
        <v>8340</v>
      </c>
    </row>
    <row r="1423" spans="1:19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0">
        <f t="shared" si="66"/>
        <v>42013.915613425925</v>
      </c>
      <c r="P1423" s="10">
        <f t="shared" si="67"/>
        <v>42043.915613425925</v>
      </c>
      <c r="Q1423">
        <f t="shared" si="68"/>
        <v>2015</v>
      </c>
      <c r="R1423" s="13" t="s">
        <v>8321</v>
      </c>
      <c r="S1423" t="s">
        <v>8340</v>
      </c>
    </row>
    <row r="1424" spans="1:19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0">
        <f t="shared" si="66"/>
        <v>42604.239629629628</v>
      </c>
      <c r="P1424" s="10">
        <f t="shared" si="67"/>
        <v>42634.239629629628</v>
      </c>
      <c r="Q1424">
        <f t="shared" si="68"/>
        <v>2016</v>
      </c>
      <c r="R1424" s="13" t="s">
        <v>8321</v>
      </c>
      <c r="S1424" t="s">
        <v>8340</v>
      </c>
    </row>
    <row r="1425" spans="1:19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0">
        <f t="shared" si="66"/>
        <v>42340.360312500001</v>
      </c>
      <c r="P1425" s="10">
        <f t="shared" si="67"/>
        <v>42370.360312500001</v>
      </c>
      <c r="Q1425">
        <f t="shared" si="68"/>
        <v>2015</v>
      </c>
      <c r="R1425" s="13" t="s">
        <v>8321</v>
      </c>
      <c r="S1425" t="s">
        <v>8340</v>
      </c>
    </row>
    <row r="1426" spans="1:19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0">
        <f t="shared" si="66"/>
        <v>42676.717615740738</v>
      </c>
      <c r="P1426" s="10">
        <f t="shared" si="67"/>
        <v>42689.759282407409</v>
      </c>
      <c r="Q1426">
        <f t="shared" si="68"/>
        <v>2016</v>
      </c>
      <c r="R1426" s="13" t="s">
        <v>8321</v>
      </c>
      <c r="S1426" t="s">
        <v>8340</v>
      </c>
    </row>
    <row r="1427" spans="1:19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0">
        <f t="shared" si="66"/>
        <v>42093.131469907406</v>
      </c>
      <c r="P1427" s="10">
        <f t="shared" si="67"/>
        <v>42123.131469907406</v>
      </c>
      <c r="Q1427">
        <f t="shared" si="68"/>
        <v>2015</v>
      </c>
      <c r="R1427" s="13" t="s">
        <v>8321</v>
      </c>
      <c r="S1427" t="s">
        <v>8340</v>
      </c>
    </row>
    <row r="1428" spans="1:19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0">
        <f t="shared" si="66"/>
        <v>42180.390277777777</v>
      </c>
      <c r="P1428" s="10">
        <f t="shared" si="67"/>
        <v>42240.390277777777</v>
      </c>
      <c r="Q1428">
        <f t="shared" si="68"/>
        <v>2015</v>
      </c>
      <c r="R1428" s="13" t="s">
        <v>8321</v>
      </c>
      <c r="S1428" t="s">
        <v>8340</v>
      </c>
    </row>
    <row r="1429" spans="1:19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0">
        <f t="shared" si="66"/>
        <v>42601.851678240739</v>
      </c>
      <c r="P1429" s="10">
        <f t="shared" si="67"/>
        <v>42631.851678240739</v>
      </c>
      <c r="Q1429">
        <f t="shared" si="68"/>
        <v>2016</v>
      </c>
      <c r="R1429" s="13" t="s">
        <v>8321</v>
      </c>
      <c r="S1429" t="s">
        <v>8340</v>
      </c>
    </row>
    <row r="1430" spans="1:19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0">
        <f t="shared" si="66"/>
        <v>42432.379826388889</v>
      </c>
      <c r="P1430" s="10">
        <f t="shared" si="67"/>
        <v>42462.338159722218</v>
      </c>
      <c r="Q1430">
        <f t="shared" si="68"/>
        <v>2016</v>
      </c>
      <c r="R1430" s="13" t="s">
        <v>8321</v>
      </c>
      <c r="S1430" t="s">
        <v>8340</v>
      </c>
    </row>
    <row r="1431" spans="1:19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0">
        <f t="shared" si="66"/>
        <v>42074.060671296291</v>
      </c>
      <c r="P1431" s="10">
        <f t="shared" si="67"/>
        <v>42104.060671296291</v>
      </c>
      <c r="Q1431">
        <f t="shared" si="68"/>
        <v>2015</v>
      </c>
      <c r="R1431" s="13" t="s">
        <v>8321</v>
      </c>
      <c r="S1431" t="s">
        <v>8340</v>
      </c>
    </row>
    <row r="1432" spans="1:19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0">
        <f t="shared" si="66"/>
        <v>41961.813518518517</v>
      </c>
      <c r="P1432" s="10">
        <f t="shared" si="67"/>
        <v>41992.813518518517</v>
      </c>
      <c r="Q1432">
        <f t="shared" si="68"/>
        <v>2014</v>
      </c>
      <c r="R1432" s="13" t="s">
        <v>8321</v>
      </c>
      <c r="S1432" t="s">
        <v>8340</v>
      </c>
    </row>
    <row r="1433" spans="1:19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0">
        <f t="shared" si="66"/>
        <v>42304.210833333331</v>
      </c>
      <c r="P1433" s="10">
        <f t="shared" si="67"/>
        <v>42334.252500000002</v>
      </c>
      <c r="Q1433">
        <f t="shared" si="68"/>
        <v>2015</v>
      </c>
      <c r="R1433" s="13" t="s">
        <v>8321</v>
      </c>
      <c r="S1433" t="s">
        <v>8340</v>
      </c>
    </row>
    <row r="1434" spans="1:19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0">
        <f t="shared" si="66"/>
        <v>42175.780416666668</v>
      </c>
      <c r="P1434" s="10">
        <f t="shared" si="67"/>
        <v>42205.780416666668</v>
      </c>
      <c r="Q1434">
        <f t="shared" si="68"/>
        <v>2015</v>
      </c>
      <c r="R1434" s="13" t="s">
        <v>8321</v>
      </c>
      <c r="S1434" t="s">
        <v>8340</v>
      </c>
    </row>
    <row r="1435" spans="1:19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0">
        <f t="shared" si="66"/>
        <v>42673.625868055555</v>
      </c>
      <c r="P1435" s="10">
        <f t="shared" si="67"/>
        <v>42714.458333333328</v>
      </c>
      <c r="Q1435">
        <f t="shared" si="68"/>
        <v>2016</v>
      </c>
      <c r="R1435" s="13" t="s">
        <v>8321</v>
      </c>
      <c r="S1435" t="s">
        <v>8340</v>
      </c>
    </row>
    <row r="1436" spans="1:19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0">
        <f t="shared" si="66"/>
        <v>42142.767106481479</v>
      </c>
      <c r="P1436" s="10">
        <f t="shared" si="67"/>
        <v>42163.625</v>
      </c>
      <c r="Q1436">
        <f t="shared" si="68"/>
        <v>2015</v>
      </c>
      <c r="R1436" s="13" t="s">
        <v>8321</v>
      </c>
      <c r="S1436" t="s">
        <v>8340</v>
      </c>
    </row>
    <row r="1437" spans="1:19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0">
        <f t="shared" si="66"/>
        <v>42258.780324074076</v>
      </c>
      <c r="P1437" s="10">
        <f t="shared" si="67"/>
        <v>42288.780324074076</v>
      </c>
      <c r="Q1437">
        <f t="shared" si="68"/>
        <v>2015</v>
      </c>
      <c r="R1437" s="13" t="s">
        <v>8321</v>
      </c>
      <c r="S1437" t="s">
        <v>8340</v>
      </c>
    </row>
    <row r="1438" spans="1:19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0">
        <f t="shared" si="66"/>
        <v>42391.35019675926</v>
      </c>
      <c r="P1438" s="10">
        <f t="shared" si="67"/>
        <v>42421.35019675926</v>
      </c>
      <c r="Q1438">
        <f t="shared" si="68"/>
        <v>2016</v>
      </c>
      <c r="R1438" s="13" t="s">
        <v>8321</v>
      </c>
      <c r="S1438" t="s">
        <v>8340</v>
      </c>
    </row>
    <row r="1439" spans="1:19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>
        <f t="shared" si="66"/>
        <v>41796.531701388885</v>
      </c>
      <c r="P1439" s="10">
        <f t="shared" si="67"/>
        <v>41833.207638888889</v>
      </c>
      <c r="Q1439">
        <f t="shared" si="68"/>
        <v>2014</v>
      </c>
      <c r="R1439" s="13" t="s">
        <v>8321</v>
      </c>
      <c r="S1439" t="s">
        <v>8340</v>
      </c>
    </row>
    <row r="1440" spans="1:19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0">
        <f t="shared" si="66"/>
        <v>42457.871516203704</v>
      </c>
      <c r="P1440" s="10">
        <f t="shared" si="67"/>
        <v>42487.579861111109</v>
      </c>
      <c r="Q1440">
        <f t="shared" si="68"/>
        <v>2016</v>
      </c>
      <c r="R1440" s="13" t="s">
        <v>8321</v>
      </c>
      <c r="S1440" t="s">
        <v>8340</v>
      </c>
    </row>
    <row r="1441" spans="1:19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0">
        <f t="shared" si="66"/>
        <v>42040.829872685179</v>
      </c>
      <c r="P1441" s="10">
        <f t="shared" si="67"/>
        <v>42070.829872685179</v>
      </c>
      <c r="Q1441">
        <f t="shared" si="68"/>
        <v>2015</v>
      </c>
      <c r="R1441" s="13" t="s">
        <v>8321</v>
      </c>
      <c r="S1441" t="s">
        <v>8340</v>
      </c>
    </row>
    <row r="1442" spans="1:19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0">
        <f t="shared" si="66"/>
        <v>42486.748414351852</v>
      </c>
      <c r="P1442" s="10">
        <f t="shared" si="67"/>
        <v>42516.748414351852</v>
      </c>
      <c r="Q1442">
        <f t="shared" si="68"/>
        <v>2016</v>
      </c>
      <c r="R1442" s="13" t="s">
        <v>8321</v>
      </c>
      <c r="S1442" t="s">
        <v>8340</v>
      </c>
    </row>
    <row r="1443" spans="1:19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0">
        <f t="shared" si="66"/>
        <v>42198.765844907408</v>
      </c>
      <c r="P1443" s="10">
        <f t="shared" si="67"/>
        <v>42258.765844907408</v>
      </c>
      <c r="Q1443">
        <f t="shared" si="68"/>
        <v>2015</v>
      </c>
      <c r="R1443" s="13" t="s">
        <v>8321</v>
      </c>
      <c r="S1443" t="s">
        <v>8340</v>
      </c>
    </row>
    <row r="1444" spans="1:19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0">
        <f t="shared" si="66"/>
        <v>42485.64534722222</v>
      </c>
      <c r="P1444" s="10">
        <f t="shared" si="67"/>
        <v>42515.64534722222</v>
      </c>
      <c r="Q1444">
        <f t="shared" si="68"/>
        <v>2016</v>
      </c>
      <c r="R1444" s="13" t="s">
        <v>8321</v>
      </c>
      <c r="S1444" t="s">
        <v>8340</v>
      </c>
    </row>
    <row r="1445" spans="1:19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0">
        <f t="shared" si="66"/>
        <v>42707.926030092596</v>
      </c>
      <c r="P1445" s="10">
        <f t="shared" si="67"/>
        <v>42737.926030092596</v>
      </c>
      <c r="Q1445">
        <f t="shared" si="68"/>
        <v>2016</v>
      </c>
      <c r="R1445" s="13" t="s">
        <v>8321</v>
      </c>
      <c r="S1445" t="s">
        <v>8340</v>
      </c>
    </row>
    <row r="1446" spans="1:19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0">
        <f t="shared" si="66"/>
        <v>42199.873402777783</v>
      </c>
      <c r="P1446" s="10">
        <f t="shared" si="67"/>
        <v>42259.873402777783</v>
      </c>
      <c r="Q1446">
        <f t="shared" si="68"/>
        <v>2015</v>
      </c>
      <c r="R1446" s="13" t="s">
        <v>8321</v>
      </c>
      <c r="S1446" t="s">
        <v>8340</v>
      </c>
    </row>
    <row r="1447" spans="1:19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0">
        <f t="shared" si="66"/>
        <v>42139.542303240742</v>
      </c>
      <c r="P1447" s="10">
        <f t="shared" si="67"/>
        <v>42169.542303240742</v>
      </c>
      <c r="Q1447">
        <f t="shared" si="68"/>
        <v>2015</v>
      </c>
      <c r="R1447" s="13" t="s">
        <v>8321</v>
      </c>
      <c r="S1447" t="s">
        <v>8340</v>
      </c>
    </row>
    <row r="1448" spans="1:19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0">
        <f t="shared" si="66"/>
        <v>42461.447662037041</v>
      </c>
      <c r="P1448" s="10">
        <f t="shared" si="67"/>
        <v>42481.447662037041</v>
      </c>
      <c r="Q1448">
        <f t="shared" si="68"/>
        <v>2016</v>
      </c>
      <c r="R1448" s="13" t="s">
        <v>8321</v>
      </c>
      <c r="S1448" t="s">
        <v>8340</v>
      </c>
    </row>
    <row r="1449" spans="1:19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0">
        <f t="shared" si="66"/>
        <v>42529.730717592596</v>
      </c>
      <c r="P1449" s="10">
        <f t="shared" si="67"/>
        <v>42559.730717592596</v>
      </c>
      <c r="Q1449">
        <f t="shared" si="68"/>
        <v>2016</v>
      </c>
      <c r="R1449" s="13" t="s">
        <v>8321</v>
      </c>
      <c r="S1449" t="s">
        <v>8340</v>
      </c>
    </row>
    <row r="1450" spans="1:19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0">
        <f t="shared" si="66"/>
        <v>42115.936550925922</v>
      </c>
      <c r="P1450" s="10">
        <f t="shared" si="67"/>
        <v>42146.225694444445</v>
      </c>
      <c r="Q1450">
        <f t="shared" si="68"/>
        <v>2015</v>
      </c>
      <c r="R1450" s="13" t="s">
        <v>8321</v>
      </c>
      <c r="S1450" t="s">
        <v>8340</v>
      </c>
    </row>
    <row r="1451" spans="1:19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0">
        <f t="shared" si="66"/>
        <v>42086.811400462961</v>
      </c>
      <c r="P1451" s="10">
        <f t="shared" si="67"/>
        <v>42134.811400462961</v>
      </c>
      <c r="Q1451">
        <f t="shared" si="68"/>
        <v>2015</v>
      </c>
      <c r="R1451" s="13" t="s">
        <v>8321</v>
      </c>
      <c r="S1451" t="s">
        <v>8340</v>
      </c>
    </row>
    <row r="1452" spans="1:19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0">
        <f t="shared" si="66"/>
        <v>42390.171261574069</v>
      </c>
      <c r="P1452" s="10">
        <f t="shared" si="67"/>
        <v>42420.171261574069</v>
      </c>
      <c r="Q1452">
        <f t="shared" si="68"/>
        <v>2016</v>
      </c>
      <c r="R1452" s="13" t="s">
        <v>8321</v>
      </c>
      <c r="S1452" t="s">
        <v>8340</v>
      </c>
    </row>
    <row r="1453" spans="1:19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0">
        <f t="shared" si="66"/>
        <v>41931.959016203706</v>
      </c>
      <c r="P1453" s="10">
        <f t="shared" si="67"/>
        <v>41962.00068287037</v>
      </c>
      <c r="Q1453">
        <f t="shared" si="68"/>
        <v>2014</v>
      </c>
      <c r="R1453" s="13" t="s">
        <v>8321</v>
      </c>
      <c r="S1453" t="s">
        <v>8340</v>
      </c>
    </row>
    <row r="1454" spans="1:19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0">
        <f t="shared" si="66"/>
        <v>41818.703275462962</v>
      </c>
      <c r="P1454" s="10">
        <f t="shared" si="67"/>
        <v>41848.703275462962</v>
      </c>
      <c r="Q1454">
        <f t="shared" si="68"/>
        <v>2014</v>
      </c>
      <c r="R1454" s="13" t="s">
        <v>8321</v>
      </c>
      <c r="S1454" t="s">
        <v>8340</v>
      </c>
    </row>
    <row r="1455" spans="1:19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0">
        <f t="shared" si="66"/>
        <v>42795.696145833332</v>
      </c>
      <c r="P1455" s="10">
        <f t="shared" si="67"/>
        <v>42840.654479166667</v>
      </c>
      <c r="Q1455">
        <f t="shared" si="68"/>
        <v>2017</v>
      </c>
      <c r="R1455" s="13" t="s">
        <v>8321</v>
      </c>
      <c r="S1455" t="s">
        <v>8340</v>
      </c>
    </row>
    <row r="1456" spans="1:19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0">
        <f t="shared" si="66"/>
        <v>42463.866666666669</v>
      </c>
      <c r="P1456" s="10">
        <f t="shared" si="67"/>
        <v>42484.915972222225</v>
      </c>
      <c r="Q1456">
        <f t="shared" si="68"/>
        <v>2016</v>
      </c>
      <c r="R1456" s="13" t="s">
        <v>8321</v>
      </c>
      <c r="S1456" t="s">
        <v>8340</v>
      </c>
    </row>
    <row r="1457" spans="1:19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0">
        <f t="shared" si="66"/>
        <v>41832.672685185185</v>
      </c>
      <c r="P1457" s="10">
        <f t="shared" si="67"/>
        <v>41887.568749999999</v>
      </c>
      <c r="Q1457">
        <f t="shared" si="68"/>
        <v>2014</v>
      </c>
      <c r="R1457" s="13" t="s">
        <v>8321</v>
      </c>
      <c r="S1457" t="s">
        <v>8340</v>
      </c>
    </row>
    <row r="1458" spans="1:19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0">
        <f t="shared" si="66"/>
        <v>42708.668576388889</v>
      </c>
      <c r="P1458" s="10">
        <f t="shared" si="67"/>
        <v>42738.668576388889</v>
      </c>
      <c r="Q1458">
        <f t="shared" si="68"/>
        <v>2016</v>
      </c>
      <c r="R1458" s="13" t="s">
        <v>8321</v>
      </c>
      <c r="S1458" t="s">
        <v>8340</v>
      </c>
    </row>
    <row r="1459" spans="1:19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0">
        <f t="shared" si="66"/>
        <v>42289.89634259259</v>
      </c>
      <c r="P1459" s="10">
        <f t="shared" si="67"/>
        <v>42319.938009259262</v>
      </c>
      <c r="Q1459">
        <f t="shared" si="68"/>
        <v>2015</v>
      </c>
      <c r="R1459" s="13" t="s">
        <v>8321</v>
      </c>
      <c r="S1459" t="s">
        <v>8340</v>
      </c>
    </row>
    <row r="1460" spans="1:19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0">
        <f t="shared" si="66"/>
        <v>41831.705555555556</v>
      </c>
      <c r="P1460" s="10">
        <f t="shared" si="67"/>
        <v>41862.166666666664</v>
      </c>
      <c r="Q1460">
        <f t="shared" si="68"/>
        <v>2014</v>
      </c>
      <c r="R1460" s="13" t="s">
        <v>8321</v>
      </c>
      <c r="S1460" t="s">
        <v>8340</v>
      </c>
    </row>
    <row r="1461" spans="1:19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0">
        <f t="shared" si="66"/>
        <v>42312.204814814817</v>
      </c>
      <c r="P1461" s="10">
        <f t="shared" si="67"/>
        <v>42340.725694444445</v>
      </c>
      <c r="Q1461">
        <f t="shared" si="68"/>
        <v>2015</v>
      </c>
      <c r="R1461" s="13" t="s">
        <v>8321</v>
      </c>
      <c r="S1461" t="s">
        <v>8340</v>
      </c>
    </row>
    <row r="1462" spans="1:19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0">
        <f t="shared" si="66"/>
        <v>41915.896967592591</v>
      </c>
      <c r="P1462" s="10">
        <f t="shared" si="67"/>
        <v>41973.989583333328</v>
      </c>
      <c r="Q1462">
        <f t="shared" si="68"/>
        <v>2014</v>
      </c>
      <c r="R1462" s="13" t="s">
        <v>8321</v>
      </c>
      <c r="S1462" t="s">
        <v>8340</v>
      </c>
    </row>
    <row r="1463" spans="1:19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>
        <f t="shared" si="66"/>
        <v>41899.645300925928</v>
      </c>
      <c r="P1463" s="10">
        <f t="shared" si="67"/>
        <v>41933</v>
      </c>
      <c r="Q1463">
        <f t="shared" si="68"/>
        <v>2014</v>
      </c>
      <c r="R1463" s="13" t="s">
        <v>8321</v>
      </c>
      <c r="S1463" t="s">
        <v>8341</v>
      </c>
    </row>
    <row r="1464" spans="1:19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>
        <f t="shared" si="66"/>
        <v>41344.662858796299</v>
      </c>
      <c r="P1464" s="10">
        <f t="shared" si="67"/>
        <v>41374.662858796299</v>
      </c>
      <c r="Q1464">
        <f t="shared" si="68"/>
        <v>2013</v>
      </c>
      <c r="R1464" s="13" t="s">
        <v>8321</v>
      </c>
      <c r="S1464" t="s">
        <v>8341</v>
      </c>
    </row>
    <row r="1465" spans="1:19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0">
        <f t="shared" si="66"/>
        <v>41326.911319444444</v>
      </c>
      <c r="P1465" s="10">
        <f t="shared" si="67"/>
        <v>41371.869652777779</v>
      </c>
      <c r="Q1465">
        <f t="shared" si="68"/>
        <v>2013</v>
      </c>
      <c r="R1465" s="13" t="s">
        <v>8321</v>
      </c>
      <c r="S1465" t="s">
        <v>8341</v>
      </c>
    </row>
    <row r="1466" spans="1:19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>
        <f t="shared" si="66"/>
        <v>41291.661550925928</v>
      </c>
      <c r="P1466" s="10">
        <f t="shared" si="67"/>
        <v>41321.661550925928</v>
      </c>
      <c r="Q1466">
        <f t="shared" si="68"/>
        <v>2013</v>
      </c>
      <c r="R1466" s="13" t="s">
        <v>8321</v>
      </c>
      <c r="S1466" t="s">
        <v>8341</v>
      </c>
    </row>
    <row r="1467" spans="1:19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>
        <f t="shared" si="66"/>
        <v>40959.734398148146</v>
      </c>
      <c r="P1467" s="10">
        <f t="shared" si="67"/>
        <v>40990.125</v>
      </c>
      <c r="Q1467">
        <f t="shared" si="68"/>
        <v>2012</v>
      </c>
      <c r="R1467" s="13" t="s">
        <v>8321</v>
      </c>
      <c r="S1467" t="s">
        <v>8341</v>
      </c>
    </row>
    <row r="1468" spans="1:19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>
        <f t="shared" si="66"/>
        <v>42340.172060185185</v>
      </c>
      <c r="P1468" s="10">
        <f t="shared" si="67"/>
        <v>42381.208333333328</v>
      </c>
      <c r="Q1468">
        <f t="shared" si="68"/>
        <v>2015</v>
      </c>
      <c r="R1468" s="13" t="s">
        <v>8321</v>
      </c>
      <c r="S1468" t="s">
        <v>8341</v>
      </c>
    </row>
    <row r="1469" spans="1:19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>
        <f t="shared" si="66"/>
        <v>40933.80190972222</v>
      </c>
      <c r="P1469" s="10">
        <f t="shared" si="67"/>
        <v>40993.760243055556</v>
      </c>
      <c r="Q1469">
        <f t="shared" si="68"/>
        <v>2012</v>
      </c>
      <c r="R1469" s="13" t="s">
        <v>8321</v>
      </c>
      <c r="S1469" t="s">
        <v>8341</v>
      </c>
    </row>
    <row r="1470" spans="1:19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>
        <f t="shared" si="66"/>
        <v>40646.014456018522</v>
      </c>
      <c r="P1470" s="10">
        <f t="shared" si="67"/>
        <v>40706.014456018522</v>
      </c>
      <c r="Q1470">
        <f t="shared" si="68"/>
        <v>2011</v>
      </c>
      <c r="R1470" s="13" t="s">
        <v>8321</v>
      </c>
      <c r="S1470" t="s">
        <v>8341</v>
      </c>
    </row>
    <row r="1471" spans="1:19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>
        <f t="shared" si="66"/>
        <v>41290.598483796297</v>
      </c>
      <c r="P1471" s="10">
        <f t="shared" si="67"/>
        <v>41320.598483796297</v>
      </c>
      <c r="Q1471">
        <f t="shared" si="68"/>
        <v>2013</v>
      </c>
      <c r="R1471" s="13" t="s">
        <v>8321</v>
      </c>
      <c r="S1471" t="s">
        <v>8341</v>
      </c>
    </row>
    <row r="1472" spans="1:19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>
        <f t="shared" si="66"/>
        <v>41250.827118055553</v>
      </c>
      <c r="P1472" s="10">
        <f t="shared" si="67"/>
        <v>41271.827118055553</v>
      </c>
      <c r="Q1472">
        <f t="shared" si="68"/>
        <v>2012</v>
      </c>
      <c r="R1472" s="13" t="s">
        <v>8321</v>
      </c>
      <c r="S1472" t="s">
        <v>8341</v>
      </c>
    </row>
    <row r="1473" spans="1:19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>
        <f t="shared" si="66"/>
        <v>42073.957569444443</v>
      </c>
      <c r="P1473" s="10">
        <f t="shared" si="67"/>
        <v>42103.957569444443</v>
      </c>
      <c r="Q1473">
        <f t="shared" si="68"/>
        <v>2015</v>
      </c>
      <c r="R1473" s="13" t="s">
        <v>8321</v>
      </c>
      <c r="S1473" t="s">
        <v>8341</v>
      </c>
    </row>
    <row r="1474" spans="1:19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>
        <f t="shared" si="66"/>
        <v>41533.542858796296</v>
      </c>
      <c r="P1474" s="10">
        <f t="shared" si="67"/>
        <v>41563.542858796296</v>
      </c>
      <c r="Q1474">
        <f t="shared" si="68"/>
        <v>2013</v>
      </c>
      <c r="R1474" s="13" t="s">
        <v>8321</v>
      </c>
      <c r="S1474" t="s">
        <v>8341</v>
      </c>
    </row>
    <row r="1475" spans="1:19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0">
        <f t="shared" ref="O1475:O1538" si="69">(((J1475/60)/60)/24)+DATE(1970,1,1)</f>
        <v>40939.979618055557</v>
      </c>
      <c r="P1475" s="10">
        <f t="shared" ref="P1475:P1538" si="70">(((I1475/60)/60)/24)+DATE(1970,1,1)</f>
        <v>40969.979618055557</v>
      </c>
      <c r="Q1475">
        <f t="shared" ref="Q1475:Q1538" si="71">YEAR(O1475)</f>
        <v>2012</v>
      </c>
      <c r="R1475" s="13" t="s">
        <v>8321</v>
      </c>
      <c r="S1475" t="s">
        <v>8341</v>
      </c>
    </row>
    <row r="1476" spans="1:19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0">
        <f t="shared" si="69"/>
        <v>41500.727916666663</v>
      </c>
      <c r="P1476" s="10">
        <f t="shared" si="70"/>
        <v>41530.727916666663</v>
      </c>
      <c r="Q1476">
        <f t="shared" si="71"/>
        <v>2013</v>
      </c>
      <c r="R1476" s="13" t="s">
        <v>8321</v>
      </c>
      <c r="S1476" t="s">
        <v>8341</v>
      </c>
    </row>
    <row r="1477" spans="1:19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>
        <f t="shared" si="69"/>
        <v>41960.722951388889</v>
      </c>
      <c r="P1477" s="10">
        <f t="shared" si="70"/>
        <v>41993.207638888889</v>
      </c>
      <c r="Q1477">
        <f t="shared" si="71"/>
        <v>2014</v>
      </c>
      <c r="R1477" s="13" t="s">
        <v>8321</v>
      </c>
      <c r="S1477" t="s">
        <v>8341</v>
      </c>
    </row>
    <row r="1478" spans="1:19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>
        <f t="shared" si="69"/>
        <v>40766.041921296295</v>
      </c>
      <c r="P1478" s="10">
        <f t="shared" si="70"/>
        <v>40796.041921296295</v>
      </c>
      <c r="Q1478">
        <f t="shared" si="71"/>
        <v>2011</v>
      </c>
      <c r="R1478" s="13" t="s">
        <v>8321</v>
      </c>
      <c r="S1478" t="s">
        <v>8341</v>
      </c>
    </row>
    <row r="1479" spans="1:19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>
        <f t="shared" si="69"/>
        <v>40840.615787037037</v>
      </c>
      <c r="P1479" s="10">
        <f t="shared" si="70"/>
        <v>40900.125</v>
      </c>
      <c r="Q1479">
        <f t="shared" si="71"/>
        <v>2011</v>
      </c>
      <c r="R1479" s="13" t="s">
        <v>8321</v>
      </c>
      <c r="S1479" t="s">
        <v>8341</v>
      </c>
    </row>
    <row r="1480" spans="1:19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>
        <f t="shared" si="69"/>
        <v>41394.871678240743</v>
      </c>
      <c r="P1480" s="10">
        <f t="shared" si="70"/>
        <v>41408.871678240743</v>
      </c>
      <c r="Q1480">
        <f t="shared" si="71"/>
        <v>2013</v>
      </c>
      <c r="R1480" s="13" t="s">
        <v>8321</v>
      </c>
      <c r="S1480" t="s">
        <v>8341</v>
      </c>
    </row>
    <row r="1481" spans="1:19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0">
        <f t="shared" si="69"/>
        <v>41754.745243055557</v>
      </c>
      <c r="P1481" s="10">
        <f t="shared" si="70"/>
        <v>41769.165972222225</v>
      </c>
      <c r="Q1481">
        <f t="shared" si="71"/>
        <v>2014</v>
      </c>
      <c r="R1481" s="13" t="s">
        <v>8321</v>
      </c>
      <c r="S1481" t="s">
        <v>8341</v>
      </c>
    </row>
    <row r="1482" spans="1:19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>
        <f t="shared" si="69"/>
        <v>41464.934016203704</v>
      </c>
      <c r="P1482" s="10">
        <f t="shared" si="70"/>
        <v>41481.708333333336</v>
      </c>
      <c r="Q1482">
        <f t="shared" si="71"/>
        <v>2013</v>
      </c>
      <c r="R1482" s="13" t="s">
        <v>8321</v>
      </c>
      <c r="S1482" t="s">
        <v>8341</v>
      </c>
    </row>
    <row r="1483" spans="1:19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0">
        <f t="shared" si="69"/>
        <v>41550.922974537039</v>
      </c>
      <c r="P1483" s="10">
        <f t="shared" si="70"/>
        <v>41580.922974537039</v>
      </c>
      <c r="Q1483">
        <f t="shared" si="71"/>
        <v>2013</v>
      </c>
      <c r="R1483" s="13" t="s">
        <v>8321</v>
      </c>
      <c r="S1483" t="s">
        <v>8323</v>
      </c>
    </row>
    <row r="1484" spans="1:19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0">
        <f t="shared" si="69"/>
        <v>41136.85805555556</v>
      </c>
      <c r="P1484" s="10">
        <f t="shared" si="70"/>
        <v>41159.32708333333</v>
      </c>
      <c r="Q1484">
        <f t="shared" si="71"/>
        <v>2012</v>
      </c>
      <c r="R1484" s="13" t="s">
        <v>8321</v>
      </c>
      <c r="S1484" t="s">
        <v>8323</v>
      </c>
    </row>
    <row r="1485" spans="1:19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0">
        <f t="shared" si="69"/>
        <v>42548.192997685182</v>
      </c>
      <c r="P1485" s="10">
        <f t="shared" si="70"/>
        <v>42573.192997685182</v>
      </c>
      <c r="Q1485">
        <f t="shared" si="71"/>
        <v>2016</v>
      </c>
      <c r="R1485" s="13" t="s">
        <v>8321</v>
      </c>
      <c r="S1485" t="s">
        <v>8323</v>
      </c>
    </row>
    <row r="1486" spans="1:19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0">
        <f t="shared" si="69"/>
        <v>41053.200960648144</v>
      </c>
      <c r="P1486" s="10">
        <f t="shared" si="70"/>
        <v>41111.618750000001</v>
      </c>
      <c r="Q1486">
        <f t="shared" si="71"/>
        <v>2012</v>
      </c>
      <c r="R1486" s="13" t="s">
        <v>8321</v>
      </c>
      <c r="S1486" t="s">
        <v>8323</v>
      </c>
    </row>
    <row r="1487" spans="1:19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0">
        <f t="shared" si="69"/>
        <v>42130.795983796299</v>
      </c>
      <c r="P1487" s="10">
        <f t="shared" si="70"/>
        <v>42175.795983796299</v>
      </c>
      <c r="Q1487">
        <f t="shared" si="71"/>
        <v>2015</v>
      </c>
      <c r="R1487" s="13" t="s">
        <v>8321</v>
      </c>
      <c r="S1487" t="s">
        <v>8323</v>
      </c>
    </row>
    <row r="1488" spans="1:19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0">
        <f t="shared" si="69"/>
        <v>42032.168530092589</v>
      </c>
      <c r="P1488" s="10">
        <f t="shared" si="70"/>
        <v>42062.168530092589</v>
      </c>
      <c r="Q1488">
        <f t="shared" si="71"/>
        <v>2015</v>
      </c>
      <c r="R1488" s="13" t="s">
        <v>8321</v>
      </c>
      <c r="S1488" t="s">
        <v>8323</v>
      </c>
    </row>
    <row r="1489" spans="1:19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0">
        <f t="shared" si="69"/>
        <v>42554.917488425926</v>
      </c>
      <c r="P1489" s="10">
        <f t="shared" si="70"/>
        <v>42584.917488425926</v>
      </c>
      <c r="Q1489">
        <f t="shared" si="71"/>
        <v>2016</v>
      </c>
      <c r="R1489" s="13" t="s">
        <v>8321</v>
      </c>
      <c r="S1489" t="s">
        <v>8323</v>
      </c>
    </row>
    <row r="1490" spans="1:19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0">
        <f t="shared" si="69"/>
        <v>41614.563194444447</v>
      </c>
      <c r="P1490" s="10">
        <f t="shared" si="70"/>
        <v>41644.563194444447</v>
      </c>
      <c r="Q1490">
        <f t="shared" si="71"/>
        <v>2013</v>
      </c>
      <c r="R1490" s="13" t="s">
        <v>8321</v>
      </c>
      <c r="S1490" t="s">
        <v>8323</v>
      </c>
    </row>
    <row r="1491" spans="1:19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0">
        <f t="shared" si="69"/>
        <v>41198.611712962964</v>
      </c>
      <c r="P1491" s="10">
        <f t="shared" si="70"/>
        <v>41228.653379629628</v>
      </c>
      <c r="Q1491">
        <f t="shared" si="71"/>
        <v>2012</v>
      </c>
      <c r="R1491" s="13" t="s">
        <v>8321</v>
      </c>
      <c r="S1491" t="s">
        <v>8323</v>
      </c>
    </row>
    <row r="1492" spans="1:19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>
        <f t="shared" si="69"/>
        <v>41520.561041666668</v>
      </c>
      <c r="P1492" s="10">
        <f t="shared" si="70"/>
        <v>41549.561041666668</v>
      </c>
      <c r="Q1492">
        <f t="shared" si="71"/>
        <v>2013</v>
      </c>
      <c r="R1492" s="13" t="s">
        <v>8321</v>
      </c>
      <c r="S1492" t="s">
        <v>8323</v>
      </c>
    </row>
    <row r="1493" spans="1:19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0">
        <f t="shared" si="69"/>
        <v>41991.713460648149</v>
      </c>
      <c r="P1493" s="10">
        <f t="shared" si="70"/>
        <v>42050.651388888888</v>
      </c>
      <c r="Q1493">
        <f t="shared" si="71"/>
        <v>2014</v>
      </c>
      <c r="R1493" s="13" t="s">
        <v>8321</v>
      </c>
      <c r="S1493" t="s">
        <v>8323</v>
      </c>
    </row>
    <row r="1494" spans="1:19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0">
        <f t="shared" si="69"/>
        <v>40682.884791666671</v>
      </c>
      <c r="P1494" s="10">
        <f t="shared" si="70"/>
        <v>40712.884791666671</v>
      </c>
      <c r="Q1494">
        <f t="shared" si="71"/>
        <v>2011</v>
      </c>
      <c r="R1494" s="13" t="s">
        <v>8321</v>
      </c>
      <c r="S1494" t="s">
        <v>8323</v>
      </c>
    </row>
    <row r="1495" spans="1:19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0">
        <f t="shared" si="69"/>
        <v>41411.866608796299</v>
      </c>
      <c r="P1495" s="10">
        <f t="shared" si="70"/>
        <v>41441.866608796299</v>
      </c>
      <c r="Q1495">
        <f t="shared" si="71"/>
        <v>2013</v>
      </c>
      <c r="R1495" s="13" t="s">
        <v>8321</v>
      </c>
      <c r="S1495" t="s">
        <v>8323</v>
      </c>
    </row>
    <row r="1496" spans="1:19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0">
        <f t="shared" si="69"/>
        <v>42067.722372685181</v>
      </c>
      <c r="P1496" s="10">
        <f t="shared" si="70"/>
        <v>42097.651388888888</v>
      </c>
      <c r="Q1496">
        <f t="shared" si="71"/>
        <v>2015</v>
      </c>
      <c r="R1496" s="13" t="s">
        <v>8321</v>
      </c>
      <c r="S1496" t="s">
        <v>8323</v>
      </c>
    </row>
    <row r="1497" spans="1:19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0">
        <f t="shared" si="69"/>
        <v>40752.789710648147</v>
      </c>
      <c r="P1497" s="10">
        <f t="shared" si="70"/>
        <v>40782.789710648147</v>
      </c>
      <c r="Q1497">
        <f t="shared" si="71"/>
        <v>2011</v>
      </c>
      <c r="R1497" s="13" t="s">
        <v>8321</v>
      </c>
      <c r="S1497" t="s">
        <v>8323</v>
      </c>
    </row>
    <row r="1498" spans="1:19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0">
        <f t="shared" si="69"/>
        <v>41838.475219907406</v>
      </c>
      <c r="P1498" s="10">
        <f t="shared" si="70"/>
        <v>41898.475219907406</v>
      </c>
      <c r="Q1498">
        <f t="shared" si="71"/>
        <v>2014</v>
      </c>
      <c r="R1498" s="13" t="s">
        <v>8321</v>
      </c>
      <c r="S1498" t="s">
        <v>8323</v>
      </c>
    </row>
    <row r="1499" spans="1:19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0">
        <f t="shared" si="69"/>
        <v>41444.64261574074</v>
      </c>
      <c r="P1499" s="10">
        <f t="shared" si="70"/>
        <v>41486.821527777778</v>
      </c>
      <c r="Q1499">
        <f t="shared" si="71"/>
        <v>2013</v>
      </c>
      <c r="R1499" s="13" t="s">
        <v>8321</v>
      </c>
      <c r="S1499" t="s">
        <v>8323</v>
      </c>
    </row>
    <row r="1500" spans="1:19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0">
        <f t="shared" si="69"/>
        <v>41840.983541666668</v>
      </c>
      <c r="P1500" s="10">
        <f t="shared" si="70"/>
        <v>41885.983541666668</v>
      </c>
      <c r="Q1500">
        <f t="shared" si="71"/>
        <v>2014</v>
      </c>
      <c r="R1500" s="13" t="s">
        <v>8321</v>
      </c>
      <c r="S1500" t="s">
        <v>8323</v>
      </c>
    </row>
    <row r="1501" spans="1:19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0">
        <f t="shared" si="69"/>
        <v>42527.007326388892</v>
      </c>
      <c r="P1501" s="10">
        <f t="shared" si="70"/>
        <v>42587.007326388892</v>
      </c>
      <c r="Q1501">
        <f t="shared" si="71"/>
        <v>2016</v>
      </c>
      <c r="R1501" s="13" t="s">
        <v>8321</v>
      </c>
      <c r="S1501" t="s">
        <v>8323</v>
      </c>
    </row>
    <row r="1502" spans="1:19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>
        <f t="shared" si="69"/>
        <v>41365.904594907406</v>
      </c>
      <c r="P1502" s="10">
        <f t="shared" si="70"/>
        <v>41395.904594907406</v>
      </c>
      <c r="Q1502">
        <f t="shared" si="71"/>
        <v>2013</v>
      </c>
      <c r="R1502" s="13" t="s">
        <v>8321</v>
      </c>
      <c r="S1502" t="s">
        <v>8323</v>
      </c>
    </row>
    <row r="1503" spans="1:19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>
        <f t="shared" si="69"/>
        <v>42163.583599537036</v>
      </c>
      <c r="P1503" s="10">
        <f t="shared" si="70"/>
        <v>42193.583599537036</v>
      </c>
      <c r="Q1503">
        <f t="shared" si="71"/>
        <v>2015</v>
      </c>
      <c r="R1503" s="13" t="s">
        <v>8337</v>
      </c>
      <c r="S1503" t="s">
        <v>8338</v>
      </c>
    </row>
    <row r="1504" spans="1:19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>
        <f t="shared" si="69"/>
        <v>42426.542592592596</v>
      </c>
      <c r="P1504" s="10">
        <f t="shared" si="70"/>
        <v>42454.916666666672</v>
      </c>
      <c r="Q1504">
        <f t="shared" si="71"/>
        <v>2016</v>
      </c>
      <c r="R1504" s="13" t="s">
        <v>8337</v>
      </c>
      <c r="S1504" t="s">
        <v>8338</v>
      </c>
    </row>
    <row r="1505" spans="1:19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0">
        <f t="shared" si="69"/>
        <v>42606.347233796296</v>
      </c>
      <c r="P1505" s="10">
        <f t="shared" si="70"/>
        <v>42666.347233796296</v>
      </c>
      <c r="Q1505">
        <f t="shared" si="71"/>
        <v>2016</v>
      </c>
      <c r="R1505" s="13" t="s">
        <v>8337</v>
      </c>
      <c r="S1505" t="s">
        <v>8338</v>
      </c>
    </row>
    <row r="1506" spans="1:19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>
        <f t="shared" si="69"/>
        <v>41772.657685185186</v>
      </c>
      <c r="P1506" s="10">
        <f t="shared" si="70"/>
        <v>41800.356249999997</v>
      </c>
      <c r="Q1506">
        <f t="shared" si="71"/>
        <v>2014</v>
      </c>
      <c r="R1506" s="13" t="s">
        <v>8337</v>
      </c>
      <c r="S1506" t="s">
        <v>8338</v>
      </c>
    </row>
    <row r="1507" spans="1:19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>
        <f t="shared" si="69"/>
        <v>42414.44332175926</v>
      </c>
      <c r="P1507" s="10">
        <f t="shared" si="70"/>
        <v>42451.834027777775</v>
      </c>
      <c r="Q1507">
        <f t="shared" si="71"/>
        <v>2016</v>
      </c>
      <c r="R1507" s="13" t="s">
        <v>8337</v>
      </c>
      <c r="S1507" t="s">
        <v>8338</v>
      </c>
    </row>
    <row r="1508" spans="1:19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0">
        <f t="shared" si="69"/>
        <v>41814.785925925928</v>
      </c>
      <c r="P1508" s="10">
        <f t="shared" si="70"/>
        <v>41844.785925925928</v>
      </c>
      <c r="Q1508">
        <f t="shared" si="71"/>
        <v>2014</v>
      </c>
      <c r="R1508" s="13" t="s">
        <v>8337</v>
      </c>
      <c r="S1508" t="s">
        <v>8338</v>
      </c>
    </row>
    <row r="1509" spans="1:19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0">
        <f t="shared" si="69"/>
        <v>40254.450335648151</v>
      </c>
      <c r="P1509" s="10">
        <f t="shared" si="70"/>
        <v>40313.340277777781</v>
      </c>
      <c r="Q1509">
        <f t="shared" si="71"/>
        <v>2010</v>
      </c>
      <c r="R1509" s="13" t="s">
        <v>8337</v>
      </c>
      <c r="S1509" t="s">
        <v>8338</v>
      </c>
    </row>
    <row r="1510" spans="1:19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>
        <f t="shared" si="69"/>
        <v>41786.614363425928</v>
      </c>
      <c r="P1510" s="10">
        <f t="shared" si="70"/>
        <v>41817.614363425928</v>
      </c>
      <c r="Q1510">
        <f t="shared" si="71"/>
        <v>2014</v>
      </c>
      <c r="R1510" s="13" t="s">
        <v>8337</v>
      </c>
      <c r="S1510" t="s">
        <v>8338</v>
      </c>
    </row>
    <row r="1511" spans="1:19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>
        <f t="shared" si="69"/>
        <v>42751.533391203702</v>
      </c>
      <c r="P1511" s="10">
        <f t="shared" si="70"/>
        <v>42780.957638888889</v>
      </c>
      <c r="Q1511">
        <f t="shared" si="71"/>
        <v>2017</v>
      </c>
      <c r="R1511" s="13" t="s">
        <v>8337</v>
      </c>
      <c r="S1511" t="s">
        <v>8338</v>
      </c>
    </row>
    <row r="1512" spans="1:19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>
        <f t="shared" si="69"/>
        <v>41809.385162037033</v>
      </c>
      <c r="P1512" s="10">
        <f t="shared" si="70"/>
        <v>41839.385162037033</v>
      </c>
      <c r="Q1512">
        <f t="shared" si="71"/>
        <v>2014</v>
      </c>
      <c r="R1512" s="13" t="s">
        <v>8337</v>
      </c>
      <c r="S1512" t="s">
        <v>8338</v>
      </c>
    </row>
    <row r="1513" spans="1:19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>
        <f t="shared" si="69"/>
        <v>42296.583379629628</v>
      </c>
      <c r="P1513" s="10">
        <f t="shared" si="70"/>
        <v>42326.625046296293</v>
      </c>
      <c r="Q1513">
        <f t="shared" si="71"/>
        <v>2015</v>
      </c>
      <c r="R1513" s="13" t="s">
        <v>8337</v>
      </c>
      <c r="S1513" t="s">
        <v>8338</v>
      </c>
    </row>
    <row r="1514" spans="1:19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>
        <f t="shared" si="69"/>
        <v>42741.684479166666</v>
      </c>
      <c r="P1514" s="10">
        <f t="shared" si="70"/>
        <v>42771.684479166666</v>
      </c>
      <c r="Q1514">
        <f t="shared" si="71"/>
        <v>2017</v>
      </c>
      <c r="R1514" s="13" t="s">
        <v>8337</v>
      </c>
      <c r="S1514" t="s">
        <v>8338</v>
      </c>
    </row>
    <row r="1515" spans="1:19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>
        <f t="shared" si="69"/>
        <v>41806.637337962966</v>
      </c>
      <c r="P1515" s="10">
        <f t="shared" si="70"/>
        <v>41836.637337962966</v>
      </c>
      <c r="Q1515">
        <f t="shared" si="71"/>
        <v>2014</v>
      </c>
      <c r="R1515" s="13" t="s">
        <v>8337</v>
      </c>
      <c r="S1515" t="s">
        <v>8338</v>
      </c>
    </row>
    <row r="1516" spans="1:19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>
        <f t="shared" si="69"/>
        <v>42234.597685185188</v>
      </c>
      <c r="P1516" s="10">
        <f t="shared" si="70"/>
        <v>42274.597685185188</v>
      </c>
      <c r="Q1516">
        <f t="shared" si="71"/>
        <v>2015</v>
      </c>
      <c r="R1516" s="13" t="s">
        <v>8337</v>
      </c>
      <c r="S1516" t="s">
        <v>8338</v>
      </c>
    </row>
    <row r="1517" spans="1:19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>
        <f t="shared" si="69"/>
        <v>42415.253437499996</v>
      </c>
      <c r="P1517" s="10">
        <f t="shared" si="70"/>
        <v>42445.211770833332</v>
      </c>
      <c r="Q1517">
        <f t="shared" si="71"/>
        <v>2016</v>
      </c>
      <c r="R1517" s="13" t="s">
        <v>8337</v>
      </c>
      <c r="S1517" t="s">
        <v>8338</v>
      </c>
    </row>
    <row r="1518" spans="1:19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>
        <f t="shared" si="69"/>
        <v>42619.466342592597</v>
      </c>
      <c r="P1518" s="10">
        <f t="shared" si="70"/>
        <v>42649.583333333328</v>
      </c>
      <c r="Q1518">
        <f t="shared" si="71"/>
        <v>2016</v>
      </c>
      <c r="R1518" s="13" t="s">
        <v>8337</v>
      </c>
      <c r="S1518" t="s">
        <v>8338</v>
      </c>
    </row>
    <row r="1519" spans="1:19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>
        <f t="shared" si="69"/>
        <v>41948.56658564815</v>
      </c>
      <c r="P1519" s="10">
        <f t="shared" si="70"/>
        <v>41979.25</v>
      </c>
      <c r="Q1519">
        <f t="shared" si="71"/>
        <v>2014</v>
      </c>
      <c r="R1519" s="13" t="s">
        <v>8337</v>
      </c>
      <c r="S1519" t="s">
        <v>8338</v>
      </c>
    </row>
    <row r="1520" spans="1:19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>
        <f t="shared" si="69"/>
        <v>41760.8200462963</v>
      </c>
      <c r="P1520" s="10">
        <f t="shared" si="70"/>
        <v>41790.8200462963</v>
      </c>
      <c r="Q1520">
        <f t="shared" si="71"/>
        <v>2014</v>
      </c>
      <c r="R1520" s="13" t="s">
        <v>8337</v>
      </c>
      <c r="S1520" t="s">
        <v>8338</v>
      </c>
    </row>
    <row r="1521" spans="1:19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>
        <f t="shared" si="69"/>
        <v>41782.741701388892</v>
      </c>
      <c r="P1521" s="10">
        <f t="shared" si="70"/>
        <v>41810.915972222225</v>
      </c>
      <c r="Q1521">
        <f t="shared" si="71"/>
        <v>2014</v>
      </c>
      <c r="R1521" s="13" t="s">
        <v>8337</v>
      </c>
      <c r="S1521" t="s">
        <v>8338</v>
      </c>
    </row>
    <row r="1522" spans="1:19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>
        <f t="shared" si="69"/>
        <v>41955.857789351852</v>
      </c>
      <c r="P1522" s="10">
        <f t="shared" si="70"/>
        <v>41992.166666666672</v>
      </c>
      <c r="Q1522">
        <f t="shared" si="71"/>
        <v>2014</v>
      </c>
      <c r="R1522" s="13" t="s">
        <v>8337</v>
      </c>
      <c r="S1522" t="s">
        <v>8338</v>
      </c>
    </row>
    <row r="1523" spans="1:19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>
        <f t="shared" si="69"/>
        <v>42493.167719907404</v>
      </c>
      <c r="P1523" s="10">
        <f t="shared" si="70"/>
        <v>42528.167719907404</v>
      </c>
      <c r="Q1523">
        <f t="shared" si="71"/>
        <v>2016</v>
      </c>
      <c r="R1523" s="13" t="s">
        <v>8337</v>
      </c>
      <c r="S1523" t="s">
        <v>8338</v>
      </c>
    </row>
    <row r="1524" spans="1:19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>
        <f t="shared" si="69"/>
        <v>41899.830312500002</v>
      </c>
      <c r="P1524" s="10">
        <f t="shared" si="70"/>
        <v>41929.830312500002</v>
      </c>
      <c r="Q1524">
        <f t="shared" si="71"/>
        <v>2014</v>
      </c>
      <c r="R1524" s="13" t="s">
        <v>8337</v>
      </c>
      <c r="S1524" t="s">
        <v>8338</v>
      </c>
    </row>
    <row r="1525" spans="1:19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>
        <f t="shared" si="69"/>
        <v>41964.751342592594</v>
      </c>
      <c r="P1525" s="10">
        <f t="shared" si="70"/>
        <v>41996</v>
      </c>
      <c r="Q1525">
        <f t="shared" si="71"/>
        <v>2014</v>
      </c>
      <c r="R1525" s="13" t="s">
        <v>8337</v>
      </c>
      <c r="S1525" t="s">
        <v>8338</v>
      </c>
    </row>
    <row r="1526" spans="1:19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0">
        <f t="shared" si="69"/>
        <v>42756.501041666663</v>
      </c>
      <c r="P1526" s="10">
        <f t="shared" si="70"/>
        <v>42786.501041666663</v>
      </c>
      <c r="Q1526">
        <f t="shared" si="71"/>
        <v>2017</v>
      </c>
      <c r="R1526" s="13" t="s">
        <v>8337</v>
      </c>
      <c r="S1526" t="s">
        <v>8338</v>
      </c>
    </row>
    <row r="1527" spans="1:19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>
        <f t="shared" si="69"/>
        <v>42570.702986111108</v>
      </c>
      <c r="P1527" s="10">
        <f t="shared" si="70"/>
        <v>42600.702986111108</v>
      </c>
      <c r="Q1527">
        <f t="shared" si="71"/>
        <v>2016</v>
      </c>
      <c r="R1527" s="13" t="s">
        <v>8337</v>
      </c>
      <c r="S1527" t="s">
        <v>8338</v>
      </c>
    </row>
    <row r="1528" spans="1:19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>
        <f t="shared" si="69"/>
        <v>42339.276006944448</v>
      </c>
      <c r="P1528" s="10">
        <f t="shared" si="70"/>
        <v>42388.276006944448</v>
      </c>
      <c r="Q1528">
        <f t="shared" si="71"/>
        <v>2015</v>
      </c>
      <c r="R1528" s="13" t="s">
        <v>8337</v>
      </c>
      <c r="S1528" t="s">
        <v>8338</v>
      </c>
    </row>
    <row r="1529" spans="1:19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0">
        <f t="shared" si="69"/>
        <v>42780.600532407407</v>
      </c>
      <c r="P1529" s="10">
        <f t="shared" si="70"/>
        <v>42808.558865740735</v>
      </c>
      <c r="Q1529">
        <f t="shared" si="71"/>
        <v>2017</v>
      </c>
      <c r="R1529" s="13" t="s">
        <v>8337</v>
      </c>
      <c r="S1529" t="s">
        <v>8338</v>
      </c>
    </row>
    <row r="1530" spans="1:19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>
        <f t="shared" si="69"/>
        <v>42736.732893518521</v>
      </c>
      <c r="P1530" s="10">
        <f t="shared" si="70"/>
        <v>42767</v>
      </c>
      <c r="Q1530">
        <f t="shared" si="71"/>
        <v>2017</v>
      </c>
      <c r="R1530" s="13" t="s">
        <v>8337</v>
      </c>
      <c r="S1530" t="s">
        <v>8338</v>
      </c>
    </row>
    <row r="1531" spans="1:19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>
        <f t="shared" si="69"/>
        <v>42052.628703703704</v>
      </c>
      <c r="P1531" s="10">
        <f t="shared" si="70"/>
        <v>42082.587037037039</v>
      </c>
      <c r="Q1531">
        <f t="shared" si="71"/>
        <v>2015</v>
      </c>
      <c r="R1531" s="13" t="s">
        <v>8337</v>
      </c>
      <c r="S1531" t="s">
        <v>8338</v>
      </c>
    </row>
    <row r="1532" spans="1:19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>
        <f t="shared" si="69"/>
        <v>42275.767303240747</v>
      </c>
      <c r="P1532" s="10">
        <f t="shared" si="70"/>
        <v>42300.767303240747</v>
      </c>
      <c r="Q1532">
        <f t="shared" si="71"/>
        <v>2015</v>
      </c>
      <c r="R1532" s="13" t="s">
        <v>8337</v>
      </c>
      <c r="S1532" t="s">
        <v>8338</v>
      </c>
    </row>
    <row r="1533" spans="1:19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0">
        <f t="shared" si="69"/>
        <v>41941.802384259259</v>
      </c>
      <c r="P1533" s="10">
        <f t="shared" si="70"/>
        <v>41974.125</v>
      </c>
      <c r="Q1533">
        <f t="shared" si="71"/>
        <v>2014</v>
      </c>
      <c r="R1533" s="13" t="s">
        <v>8337</v>
      </c>
      <c r="S1533" t="s">
        <v>8338</v>
      </c>
    </row>
    <row r="1534" spans="1:19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>
        <f t="shared" si="69"/>
        <v>42391.475289351853</v>
      </c>
      <c r="P1534" s="10">
        <f t="shared" si="70"/>
        <v>42415.625</v>
      </c>
      <c r="Q1534">
        <f t="shared" si="71"/>
        <v>2016</v>
      </c>
      <c r="R1534" s="13" t="s">
        <v>8337</v>
      </c>
      <c r="S1534" t="s">
        <v>8338</v>
      </c>
    </row>
    <row r="1535" spans="1:19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>
        <f t="shared" si="69"/>
        <v>42443.00204861111</v>
      </c>
      <c r="P1535" s="10">
        <f t="shared" si="70"/>
        <v>42492.165972222225</v>
      </c>
      <c r="Q1535">
        <f t="shared" si="71"/>
        <v>2016</v>
      </c>
      <c r="R1535" s="13" t="s">
        <v>8337</v>
      </c>
      <c r="S1535" t="s">
        <v>8338</v>
      </c>
    </row>
    <row r="1536" spans="1:19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>
        <f t="shared" si="69"/>
        <v>42221.67432870371</v>
      </c>
      <c r="P1536" s="10">
        <f t="shared" si="70"/>
        <v>42251.67432870371</v>
      </c>
      <c r="Q1536">
        <f t="shared" si="71"/>
        <v>2015</v>
      </c>
      <c r="R1536" s="13" t="s">
        <v>8337</v>
      </c>
      <c r="S1536" t="s">
        <v>8338</v>
      </c>
    </row>
    <row r="1537" spans="1:19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>
        <f t="shared" si="69"/>
        <v>42484.829062500001</v>
      </c>
      <c r="P1537" s="10">
        <f t="shared" si="70"/>
        <v>42513.916666666672</v>
      </c>
      <c r="Q1537">
        <f t="shared" si="71"/>
        <v>2016</v>
      </c>
      <c r="R1537" s="13" t="s">
        <v>8337</v>
      </c>
      <c r="S1537" t="s">
        <v>8338</v>
      </c>
    </row>
    <row r="1538" spans="1:19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>
        <f t="shared" si="69"/>
        <v>42213.802199074074</v>
      </c>
      <c r="P1538" s="10">
        <f t="shared" si="70"/>
        <v>42243.802199074074</v>
      </c>
      <c r="Q1538">
        <f t="shared" si="71"/>
        <v>2015</v>
      </c>
      <c r="R1538" s="13" t="s">
        <v>8337</v>
      </c>
      <c r="S1538" t="s">
        <v>8338</v>
      </c>
    </row>
    <row r="1539" spans="1:19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>
        <f t="shared" ref="O1539:O1602" si="72">(((J1539/60)/60)/24)+DATE(1970,1,1)</f>
        <v>42552.315127314811</v>
      </c>
      <c r="P1539" s="10">
        <f t="shared" ref="P1539:P1602" si="73">(((I1539/60)/60)/24)+DATE(1970,1,1)</f>
        <v>42588.75</v>
      </c>
      <c r="Q1539">
        <f t="shared" ref="Q1539:Q1602" si="74">YEAR(O1539)</f>
        <v>2016</v>
      </c>
      <c r="R1539" s="13" t="s">
        <v>8337</v>
      </c>
      <c r="S1539" t="s">
        <v>8338</v>
      </c>
    </row>
    <row r="1540" spans="1:19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0">
        <f t="shared" si="72"/>
        <v>41981.782060185185</v>
      </c>
      <c r="P1540" s="10">
        <f t="shared" si="73"/>
        <v>42026.782060185185</v>
      </c>
      <c r="Q1540">
        <f t="shared" si="74"/>
        <v>2014</v>
      </c>
      <c r="R1540" s="13" t="s">
        <v>8337</v>
      </c>
      <c r="S1540" t="s">
        <v>8338</v>
      </c>
    </row>
    <row r="1541" spans="1:19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>
        <f t="shared" si="72"/>
        <v>42705.919201388882</v>
      </c>
      <c r="P1541" s="10">
        <f t="shared" si="73"/>
        <v>42738.919201388882</v>
      </c>
      <c r="Q1541">
        <f t="shared" si="74"/>
        <v>2016</v>
      </c>
      <c r="R1541" s="13" t="s">
        <v>8337</v>
      </c>
      <c r="S1541" t="s">
        <v>8338</v>
      </c>
    </row>
    <row r="1542" spans="1:19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>
        <f t="shared" si="72"/>
        <v>41939.00712962963</v>
      </c>
      <c r="P1542" s="10">
        <f t="shared" si="73"/>
        <v>41969.052083333328</v>
      </c>
      <c r="Q1542">
        <f t="shared" si="74"/>
        <v>2014</v>
      </c>
      <c r="R1542" s="13" t="s">
        <v>8337</v>
      </c>
      <c r="S1542" t="s">
        <v>8338</v>
      </c>
    </row>
    <row r="1543" spans="1:19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0">
        <f t="shared" si="72"/>
        <v>41974.712245370371</v>
      </c>
      <c r="P1543" s="10">
        <f t="shared" si="73"/>
        <v>42004.712245370371</v>
      </c>
      <c r="Q1543">
        <f t="shared" si="74"/>
        <v>2014</v>
      </c>
      <c r="R1543" s="13" t="s">
        <v>8337</v>
      </c>
      <c r="S1543" t="s">
        <v>8342</v>
      </c>
    </row>
    <row r="1544" spans="1:19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0">
        <f t="shared" si="72"/>
        <v>42170.996527777781</v>
      </c>
      <c r="P1544" s="10">
        <f t="shared" si="73"/>
        <v>42185.996527777781</v>
      </c>
      <c r="Q1544">
        <f t="shared" si="74"/>
        <v>2015</v>
      </c>
      <c r="R1544" s="13" t="s">
        <v>8337</v>
      </c>
      <c r="S1544" t="s">
        <v>8342</v>
      </c>
    </row>
    <row r="1545" spans="1:19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0">
        <f t="shared" si="72"/>
        <v>41935.509652777779</v>
      </c>
      <c r="P1545" s="10">
        <f t="shared" si="73"/>
        <v>41965.551319444443</v>
      </c>
      <c r="Q1545">
        <f t="shared" si="74"/>
        <v>2014</v>
      </c>
      <c r="R1545" s="13" t="s">
        <v>8337</v>
      </c>
      <c r="S1545" t="s">
        <v>8342</v>
      </c>
    </row>
    <row r="1546" spans="1:19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0">
        <f t="shared" si="72"/>
        <v>42053.051203703704</v>
      </c>
      <c r="P1546" s="10">
        <f t="shared" si="73"/>
        <v>42095.012499999997</v>
      </c>
      <c r="Q1546">
        <f t="shared" si="74"/>
        <v>2015</v>
      </c>
      <c r="R1546" s="13" t="s">
        <v>8337</v>
      </c>
      <c r="S1546" t="s">
        <v>8342</v>
      </c>
    </row>
    <row r="1547" spans="1:19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0">
        <f t="shared" si="72"/>
        <v>42031.884652777779</v>
      </c>
      <c r="P1547" s="10">
        <f t="shared" si="73"/>
        <v>42065.886111111111</v>
      </c>
      <c r="Q1547">
        <f t="shared" si="74"/>
        <v>2015</v>
      </c>
      <c r="R1547" s="13" t="s">
        <v>8337</v>
      </c>
      <c r="S1547" t="s">
        <v>8342</v>
      </c>
    </row>
    <row r="1548" spans="1:19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0">
        <f t="shared" si="72"/>
        <v>41839.212951388887</v>
      </c>
      <c r="P1548" s="10">
        <f t="shared" si="73"/>
        <v>41899.212951388887</v>
      </c>
      <c r="Q1548">
        <f t="shared" si="74"/>
        <v>2014</v>
      </c>
      <c r="R1548" s="13" t="s">
        <v>8337</v>
      </c>
      <c r="S1548" t="s">
        <v>8342</v>
      </c>
    </row>
    <row r="1549" spans="1:19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0">
        <f t="shared" si="72"/>
        <v>42782.426875000005</v>
      </c>
      <c r="P1549" s="10">
        <f t="shared" si="73"/>
        <v>42789.426875000005</v>
      </c>
      <c r="Q1549">
        <f t="shared" si="74"/>
        <v>2017</v>
      </c>
      <c r="R1549" s="13" t="s">
        <v>8337</v>
      </c>
      <c r="S1549" t="s">
        <v>8342</v>
      </c>
    </row>
    <row r="1550" spans="1:19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0">
        <f t="shared" si="72"/>
        <v>42286.88217592593</v>
      </c>
      <c r="P1550" s="10">
        <f t="shared" si="73"/>
        <v>42316.923842592587</v>
      </c>
      <c r="Q1550">
        <f t="shared" si="74"/>
        <v>2015</v>
      </c>
      <c r="R1550" s="13" t="s">
        <v>8337</v>
      </c>
      <c r="S1550" t="s">
        <v>8342</v>
      </c>
    </row>
    <row r="1551" spans="1:19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0">
        <f t="shared" si="72"/>
        <v>42281.136099537034</v>
      </c>
      <c r="P1551" s="10">
        <f t="shared" si="73"/>
        <v>42311.177766203706</v>
      </c>
      <c r="Q1551">
        <f t="shared" si="74"/>
        <v>2015</v>
      </c>
      <c r="R1551" s="13" t="s">
        <v>8337</v>
      </c>
      <c r="S1551" t="s">
        <v>8342</v>
      </c>
    </row>
    <row r="1552" spans="1:19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0">
        <f t="shared" si="72"/>
        <v>42472.449467592596</v>
      </c>
      <c r="P1552" s="10">
        <f t="shared" si="73"/>
        <v>42502.449467592596</v>
      </c>
      <c r="Q1552">
        <f t="shared" si="74"/>
        <v>2016</v>
      </c>
      <c r="R1552" s="13" t="s">
        <v>8337</v>
      </c>
      <c r="S1552" t="s">
        <v>8342</v>
      </c>
    </row>
    <row r="1553" spans="1:19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0">
        <f t="shared" si="72"/>
        <v>42121.824525462958</v>
      </c>
      <c r="P1553" s="10">
        <f t="shared" si="73"/>
        <v>42151.824525462958</v>
      </c>
      <c r="Q1553">
        <f t="shared" si="74"/>
        <v>2015</v>
      </c>
      <c r="R1553" s="13" t="s">
        <v>8337</v>
      </c>
      <c r="S1553" t="s">
        <v>8342</v>
      </c>
    </row>
    <row r="1554" spans="1:19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0">
        <f t="shared" si="72"/>
        <v>41892.688750000001</v>
      </c>
      <c r="P1554" s="10">
        <f t="shared" si="73"/>
        <v>41913.165972222225</v>
      </c>
      <c r="Q1554">
        <f t="shared" si="74"/>
        <v>2014</v>
      </c>
      <c r="R1554" s="13" t="s">
        <v>8337</v>
      </c>
      <c r="S1554" t="s">
        <v>8342</v>
      </c>
    </row>
    <row r="1555" spans="1:19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0">
        <f t="shared" si="72"/>
        <v>42219.282951388886</v>
      </c>
      <c r="P1555" s="10">
        <f t="shared" si="73"/>
        <v>42249.282951388886</v>
      </c>
      <c r="Q1555">
        <f t="shared" si="74"/>
        <v>2015</v>
      </c>
      <c r="R1555" s="13" t="s">
        <v>8337</v>
      </c>
      <c r="S1555" t="s">
        <v>8342</v>
      </c>
    </row>
    <row r="1556" spans="1:19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0">
        <f t="shared" si="72"/>
        <v>42188.252199074079</v>
      </c>
      <c r="P1556" s="10">
        <f t="shared" si="73"/>
        <v>42218.252199074079</v>
      </c>
      <c r="Q1556">
        <f t="shared" si="74"/>
        <v>2015</v>
      </c>
      <c r="R1556" s="13" t="s">
        <v>8337</v>
      </c>
      <c r="S1556" t="s">
        <v>8342</v>
      </c>
    </row>
    <row r="1557" spans="1:19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0">
        <f t="shared" si="72"/>
        <v>42241.613796296297</v>
      </c>
      <c r="P1557" s="10">
        <f t="shared" si="73"/>
        <v>42264.708333333328</v>
      </c>
      <c r="Q1557">
        <f t="shared" si="74"/>
        <v>2015</v>
      </c>
      <c r="R1557" s="13" t="s">
        <v>8337</v>
      </c>
      <c r="S1557" t="s">
        <v>8342</v>
      </c>
    </row>
    <row r="1558" spans="1:19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0">
        <f t="shared" si="72"/>
        <v>42525.153055555551</v>
      </c>
      <c r="P1558" s="10">
        <f t="shared" si="73"/>
        <v>42555.153055555551</v>
      </c>
      <c r="Q1558">
        <f t="shared" si="74"/>
        <v>2016</v>
      </c>
      <c r="R1558" s="13" t="s">
        <v>8337</v>
      </c>
      <c r="S1558" t="s">
        <v>8342</v>
      </c>
    </row>
    <row r="1559" spans="1:19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0">
        <f t="shared" si="72"/>
        <v>41871.65315972222</v>
      </c>
      <c r="P1559" s="10">
        <f t="shared" si="73"/>
        <v>41902.65315972222</v>
      </c>
      <c r="Q1559">
        <f t="shared" si="74"/>
        <v>2014</v>
      </c>
      <c r="R1559" s="13" t="s">
        <v>8337</v>
      </c>
      <c r="S1559" t="s">
        <v>8342</v>
      </c>
    </row>
    <row r="1560" spans="1:19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0">
        <f t="shared" si="72"/>
        <v>42185.397673611107</v>
      </c>
      <c r="P1560" s="10">
        <f t="shared" si="73"/>
        <v>42244.508333333331</v>
      </c>
      <c r="Q1560">
        <f t="shared" si="74"/>
        <v>2015</v>
      </c>
      <c r="R1560" s="13" t="s">
        <v>8337</v>
      </c>
      <c r="S1560" t="s">
        <v>8342</v>
      </c>
    </row>
    <row r="1561" spans="1:19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0">
        <f t="shared" si="72"/>
        <v>42108.05322916666</v>
      </c>
      <c r="P1561" s="10">
        <f t="shared" si="73"/>
        <v>42123.05322916666</v>
      </c>
      <c r="Q1561">
        <f t="shared" si="74"/>
        <v>2015</v>
      </c>
      <c r="R1561" s="13" t="s">
        <v>8337</v>
      </c>
      <c r="S1561" t="s">
        <v>8342</v>
      </c>
    </row>
    <row r="1562" spans="1:19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0">
        <f t="shared" si="72"/>
        <v>41936.020752314813</v>
      </c>
      <c r="P1562" s="10">
        <f t="shared" si="73"/>
        <v>41956.062418981484</v>
      </c>
      <c r="Q1562">
        <f t="shared" si="74"/>
        <v>2014</v>
      </c>
      <c r="R1562" s="13" t="s">
        <v>8337</v>
      </c>
      <c r="S1562" t="s">
        <v>8342</v>
      </c>
    </row>
    <row r="1563" spans="1:19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0">
        <f t="shared" si="72"/>
        <v>41555.041701388887</v>
      </c>
      <c r="P1563" s="10">
        <f t="shared" si="73"/>
        <v>41585.083368055559</v>
      </c>
      <c r="Q1563">
        <f t="shared" si="74"/>
        <v>2013</v>
      </c>
      <c r="R1563" s="13" t="s">
        <v>8321</v>
      </c>
      <c r="S1563" t="s">
        <v>8343</v>
      </c>
    </row>
    <row r="1564" spans="1:19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0">
        <f t="shared" si="72"/>
        <v>40079.566157407404</v>
      </c>
      <c r="P1564" s="10">
        <f t="shared" si="73"/>
        <v>40149.034722222219</v>
      </c>
      <c r="Q1564">
        <f t="shared" si="74"/>
        <v>2009</v>
      </c>
      <c r="R1564" s="13" t="s">
        <v>8321</v>
      </c>
      <c r="S1564" t="s">
        <v>8343</v>
      </c>
    </row>
    <row r="1565" spans="1:19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0">
        <f t="shared" si="72"/>
        <v>41652.742488425924</v>
      </c>
      <c r="P1565" s="10">
        <f t="shared" si="73"/>
        <v>41712.700821759259</v>
      </c>
      <c r="Q1565">
        <f t="shared" si="74"/>
        <v>2014</v>
      </c>
      <c r="R1565" s="13" t="s">
        <v>8321</v>
      </c>
      <c r="S1565" t="s">
        <v>8343</v>
      </c>
    </row>
    <row r="1566" spans="1:19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0">
        <f t="shared" si="72"/>
        <v>42121.367002314815</v>
      </c>
      <c r="P1566" s="10">
        <f t="shared" si="73"/>
        <v>42152.836805555555</v>
      </c>
      <c r="Q1566">
        <f t="shared" si="74"/>
        <v>2015</v>
      </c>
      <c r="R1566" s="13" t="s">
        <v>8321</v>
      </c>
      <c r="S1566" t="s">
        <v>8343</v>
      </c>
    </row>
    <row r="1567" spans="1:19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0">
        <f t="shared" si="72"/>
        <v>40672.729872685188</v>
      </c>
      <c r="P1567" s="10">
        <f t="shared" si="73"/>
        <v>40702.729872685188</v>
      </c>
      <c r="Q1567">
        <f t="shared" si="74"/>
        <v>2011</v>
      </c>
      <c r="R1567" s="13" t="s">
        <v>8321</v>
      </c>
      <c r="S1567" t="s">
        <v>8343</v>
      </c>
    </row>
    <row r="1568" spans="1:19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0">
        <f t="shared" si="72"/>
        <v>42549.916712962964</v>
      </c>
      <c r="P1568" s="10">
        <f t="shared" si="73"/>
        <v>42578.916666666672</v>
      </c>
      <c r="Q1568">
        <f t="shared" si="74"/>
        <v>2016</v>
      </c>
      <c r="R1568" s="13" t="s">
        <v>8321</v>
      </c>
      <c r="S1568" t="s">
        <v>8343</v>
      </c>
    </row>
    <row r="1569" spans="1:19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>
        <f t="shared" si="72"/>
        <v>41671.936863425923</v>
      </c>
      <c r="P1569" s="10">
        <f t="shared" si="73"/>
        <v>41687</v>
      </c>
      <c r="Q1569">
        <f t="shared" si="74"/>
        <v>2014</v>
      </c>
      <c r="R1569" s="13" t="s">
        <v>8321</v>
      </c>
      <c r="S1569" t="s">
        <v>8343</v>
      </c>
    </row>
    <row r="1570" spans="1:19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>
        <f t="shared" si="72"/>
        <v>41962.062326388885</v>
      </c>
      <c r="P1570" s="10">
        <f t="shared" si="73"/>
        <v>41997.062326388885</v>
      </c>
      <c r="Q1570">
        <f t="shared" si="74"/>
        <v>2014</v>
      </c>
      <c r="R1570" s="13" t="s">
        <v>8321</v>
      </c>
      <c r="S1570" t="s">
        <v>8343</v>
      </c>
    </row>
    <row r="1571" spans="1:19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0">
        <f t="shared" si="72"/>
        <v>41389.679560185185</v>
      </c>
      <c r="P1571" s="10">
        <f t="shared" si="73"/>
        <v>41419.679560185185</v>
      </c>
      <c r="Q1571">
        <f t="shared" si="74"/>
        <v>2013</v>
      </c>
      <c r="R1571" s="13" t="s">
        <v>8321</v>
      </c>
      <c r="S1571" t="s">
        <v>8343</v>
      </c>
    </row>
    <row r="1572" spans="1:19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>
        <f t="shared" si="72"/>
        <v>42438.813449074078</v>
      </c>
      <c r="P1572" s="10">
        <f t="shared" si="73"/>
        <v>42468.771782407406</v>
      </c>
      <c r="Q1572">
        <f t="shared" si="74"/>
        <v>2016</v>
      </c>
      <c r="R1572" s="13" t="s">
        <v>8321</v>
      </c>
      <c r="S1572" t="s">
        <v>8343</v>
      </c>
    </row>
    <row r="1573" spans="1:19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0">
        <f t="shared" si="72"/>
        <v>42144.769479166673</v>
      </c>
      <c r="P1573" s="10">
        <f t="shared" si="73"/>
        <v>42174.769479166673</v>
      </c>
      <c r="Q1573">
        <f t="shared" si="74"/>
        <v>2015</v>
      </c>
      <c r="R1573" s="13" t="s">
        <v>8321</v>
      </c>
      <c r="S1573" t="s">
        <v>8343</v>
      </c>
    </row>
    <row r="1574" spans="1:19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0">
        <f t="shared" si="72"/>
        <v>42404.033090277779</v>
      </c>
      <c r="P1574" s="10">
        <f t="shared" si="73"/>
        <v>42428.999305555553</v>
      </c>
      <c r="Q1574">
        <f t="shared" si="74"/>
        <v>2016</v>
      </c>
      <c r="R1574" s="13" t="s">
        <v>8321</v>
      </c>
      <c r="S1574" t="s">
        <v>8343</v>
      </c>
    </row>
    <row r="1575" spans="1:19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0">
        <f t="shared" si="72"/>
        <v>42786.000023148154</v>
      </c>
      <c r="P1575" s="10">
        <f t="shared" si="73"/>
        <v>42826.165972222225</v>
      </c>
      <c r="Q1575">
        <f t="shared" si="74"/>
        <v>2017</v>
      </c>
      <c r="R1575" s="13" t="s">
        <v>8321</v>
      </c>
      <c r="S1575" t="s">
        <v>8343</v>
      </c>
    </row>
    <row r="1576" spans="1:19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0">
        <f t="shared" si="72"/>
        <v>42017.927418981482</v>
      </c>
      <c r="P1576" s="10">
        <f t="shared" si="73"/>
        <v>42052.927418981482</v>
      </c>
      <c r="Q1576">
        <f t="shared" si="74"/>
        <v>2015</v>
      </c>
      <c r="R1576" s="13" t="s">
        <v>8321</v>
      </c>
      <c r="S1576" t="s">
        <v>8343</v>
      </c>
    </row>
    <row r="1577" spans="1:19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0">
        <f t="shared" si="72"/>
        <v>41799.524259259262</v>
      </c>
      <c r="P1577" s="10">
        <f t="shared" si="73"/>
        <v>41829.524259259262</v>
      </c>
      <c r="Q1577">
        <f t="shared" si="74"/>
        <v>2014</v>
      </c>
      <c r="R1577" s="13" t="s">
        <v>8321</v>
      </c>
      <c r="S1577" t="s">
        <v>8343</v>
      </c>
    </row>
    <row r="1578" spans="1:19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0">
        <f t="shared" si="72"/>
        <v>42140.879259259258</v>
      </c>
      <c r="P1578" s="10">
        <f t="shared" si="73"/>
        <v>42185.879259259258</v>
      </c>
      <c r="Q1578">
        <f t="shared" si="74"/>
        <v>2015</v>
      </c>
      <c r="R1578" s="13" t="s">
        <v>8321</v>
      </c>
      <c r="S1578" t="s">
        <v>8343</v>
      </c>
    </row>
    <row r="1579" spans="1:19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0">
        <f t="shared" si="72"/>
        <v>41054.847777777781</v>
      </c>
      <c r="P1579" s="10">
        <f t="shared" si="73"/>
        <v>41114.847777777781</v>
      </c>
      <c r="Q1579">
        <f t="shared" si="74"/>
        <v>2012</v>
      </c>
      <c r="R1579" s="13" t="s">
        <v>8321</v>
      </c>
      <c r="S1579" t="s">
        <v>8343</v>
      </c>
    </row>
    <row r="1580" spans="1:19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0">
        <f t="shared" si="72"/>
        <v>40399.065868055557</v>
      </c>
      <c r="P1580" s="10">
        <f t="shared" si="73"/>
        <v>40423.083333333336</v>
      </c>
      <c r="Q1580">
        <f t="shared" si="74"/>
        <v>2010</v>
      </c>
      <c r="R1580" s="13" t="s">
        <v>8321</v>
      </c>
      <c r="S1580" t="s">
        <v>8343</v>
      </c>
    </row>
    <row r="1581" spans="1:19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0">
        <f t="shared" si="72"/>
        <v>41481.996423611112</v>
      </c>
      <c r="P1581" s="10">
        <f t="shared" si="73"/>
        <v>41514.996423611112</v>
      </c>
      <c r="Q1581">
        <f t="shared" si="74"/>
        <v>2013</v>
      </c>
      <c r="R1581" s="13" t="s">
        <v>8321</v>
      </c>
      <c r="S1581" t="s">
        <v>8343</v>
      </c>
    </row>
    <row r="1582" spans="1:19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0">
        <f t="shared" si="72"/>
        <v>40990.050069444449</v>
      </c>
      <c r="P1582" s="10">
        <f t="shared" si="73"/>
        <v>41050.050069444449</v>
      </c>
      <c r="Q1582">
        <f t="shared" si="74"/>
        <v>2012</v>
      </c>
      <c r="R1582" s="13" t="s">
        <v>8321</v>
      </c>
      <c r="S1582" t="s">
        <v>8343</v>
      </c>
    </row>
    <row r="1583" spans="1:19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0">
        <f t="shared" si="72"/>
        <v>42325.448958333334</v>
      </c>
      <c r="P1583" s="10">
        <f t="shared" si="73"/>
        <v>42357.448958333334</v>
      </c>
      <c r="Q1583">
        <f t="shared" si="74"/>
        <v>2015</v>
      </c>
      <c r="R1583" s="13" t="s">
        <v>8337</v>
      </c>
      <c r="S1583" t="s">
        <v>8344</v>
      </c>
    </row>
    <row r="1584" spans="1:19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0">
        <f t="shared" si="72"/>
        <v>42246.789965277778</v>
      </c>
      <c r="P1584" s="10">
        <f t="shared" si="73"/>
        <v>42303.888888888891</v>
      </c>
      <c r="Q1584">
        <f t="shared" si="74"/>
        <v>2015</v>
      </c>
      <c r="R1584" s="13" t="s">
        <v>8337</v>
      </c>
      <c r="S1584" t="s">
        <v>8344</v>
      </c>
    </row>
    <row r="1585" spans="1:19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0">
        <f t="shared" si="72"/>
        <v>41877.904988425929</v>
      </c>
      <c r="P1585" s="10">
        <f t="shared" si="73"/>
        <v>41907.904988425929</v>
      </c>
      <c r="Q1585">
        <f t="shared" si="74"/>
        <v>2014</v>
      </c>
      <c r="R1585" s="13" t="s">
        <v>8337</v>
      </c>
      <c r="S1585" t="s">
        <v>8344</v>
      </c>
    </row>
    <row r="1586" spans="1:19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0">
        <f t="shared" si="72"/>
        <v>41779.649317129632</v>
      </c>
      <c r="P1586" s="10">
        <f t="shared" si="73"/>
        <v>41789.649317129632</v>
      </c>
      <c r="Q1586">
        <f t="shared" si="74"/>
        <v>2014</v>
      </c>
      <c r="R1586" s="13" t="s">
        <v>8337</v>
      </c>
      <c r="S1586" t="s">
        <v>8344</v>
      </c>
    </row>
    <row r="1587" spans="1:19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0">
        <f t="shared" si="72"/>
        <v>42707.895462962959</v>
      </c>
      <c r="P1587" s="10">
        <f t="shared" si="73"/>
        <v>42729.458333333328</v>
      </c>
      <c r="Q1587">
        <f t="shared" si="74"/>
        <v>2016</v>
      </c>
      <c r="R1587" s="13" t="s">
        <v>8337</v>
      </c>
      <c r="S1587" t="s">
        <v>8344</v>
      </c>
    </row>
    <row r="1588" spans="1:19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0">
        <f t="shared" si="72"/>
        <v>42069.104421296302</v>
      </c>
      <c r="P1588" s="10">
        <f t="shared" si="73"/>
        <v>42099.062754629631</v>
      </c>
      <c r="Q1588">
        <f t="shared" si="74"/>
        <v>2015</v>
      </c>
      <c r="R1588" s="13" t="s">
        <v>8337</v>
      </c>
      <c r="S1588" t="s">
        <v>8344</v>
      </c>
    </row>
    <row r="1589" spans="1:19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0">
        <f t="shared" si="72"/>
        <v>41956.950983796298</v>
      </c>
      <c r="P1589" s="10">
        <f t="shared" si="73"/>
        <v>41986.950983796298</v>
      </c>
      <c r="Q1589">
        <f t="shared" si="74"/>
        <v>2014</v>
      </c>
      <c r="R1589" s="13" t="s">
        <v>8337</v>
      </c>
      <c r="S1589" t="s">
        <v>8344</v>
      </c>
    </row>
    <row r="1590" spans="1:19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0">
        <f t="shared" si="72"/>
        <v>42005.24998842593</v>
      </c>
      <c r="P1590" s="10">
        <f t="shared" si="73"/>
        <v>42035.841666666667</v>
      </c>
      <c r="Q1590">
        <f t="shared" si="74"/>
        <v>2015</v>
      </c>
      <c r="R1590" s="13" t="s">
        <v>8337</v>
      </c>
      <c r="S1590" t="s">
        <v>8344</v>
      </c>
    </row>
    <row r="1591" spans="1:19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0">
        <f t="shared" si="72"/>
        <v>42256.984791666662</v>
      </c>
      <c r="P1591" s="10">
        <f t="shared" si="73"/>
        <v>42286.984791666662</v>
      </c>
      <c r="Q1591">
        <f t="shared" si="74"/>
        <v>2015</v>
      </c>
      <c r="R1591" s="13" t="s">
        <v>8337</v>
      </c>
      <c r="S1591" t="s">
        <v>8344</v>
      </c>
    </row>
    <row r="1592" spans="1:19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0">
        <f t="shared" si="72"/>
        <v>42240.857222222221</v>
      </c>
      <c r="P1592" s="10">
        <f t="shared" si="73"/>
        <v>42270.857222222221</v>
      </c>
      <c r="Q1592">
        <f t="shared" si="74"/>
        <v>2015</v>
      </c>
      <c r="R1592" s="13" t="s">
        <v>8337</v>
      </c>
      <c r="S1592" t="s">
        <v>8344</v>
      </c>
    </row>
    <row r="1593" spans="1:19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0">
        <f t="shared" si="72"/>
        <v>42433.726168981477</v>
      </c>
      <c r="P1593" s="10">
        <f t="shared" si="73"/>
        <v>42463.68450231482</v>
      </c>
      <c r="Q1593">
        <f t="shared" si="74"/>
        <v>2016</v>
      </c>
      <c r="R1593" s="13" t="s">
        <v>8337</v>
      </c>
      <c r="S1593" t="s">
        <v>8344</v>
      </c>
    </row>
    <row r="1594" spans="1:19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0">
        <f t="shared" si="72"/>
        <v>42046.072743055556</v>
      </c>
      <c r="P1594" s="10">
        <f t="shared" si="73"/>
        <v>42091.031076388885</v>
      </c>
      <c r="Q1594">
        <f t="shared" si="74"/>
        <v>2015</v>
      </c>
      <c r="R1594" s="13" t="s">
        <v>8337</v>
      </c>
      <c r="S1594" t="s">
        <v>8344</v>
      </c>
    </row>
    <row r="1595" spans="1:19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0">
        <f t="shared" si="72"/>
        <v>42033.845543981486</v>
      </c>
      <c r="P1595" s="10">
        <f t="shared" si="73"/>
        <v>42063.845543981486</v>
      </c>
      <c r="Q1595">
        <f t="shared" si="74"/>
        <v>2015</v>
      </c>
      <c r="R1595" s="13" t="s">
        <v>8337</v>
      </c>
      <c r="S1595" t="s">
        <v>8344</v>
      </c>
    </row>
    <row r="1596" spans="1:19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0">
        <f t="shared" si="72"/>
        <v>42445.712754629625</v>
      </c>
      <c r="P1596" s="10">
        <f t="shared" si="73"/>
        <v>42505.681249999994</v>
      </c>
      <c r="Q1596">
        <f t="shared" si="74"/>
        <v>2016</v>
      </c>
      <c r="R1596" s="13" t="s">
        <v>8337</v>
      </c>
      <c r="S1596" t="s">
        <v>8344</v>
      </c>
    </row>
    <row r="1597" spans="1:19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0">
        <f t="shared" si="72"/>
        <v>41780.050092592595</v>
      </c>
      <c r="P1597" s="10">
        <f t="shared" si="73"/>
        <v>41808.842361111114</v>
      </c>
      <c r="Q1597">
        <f t="shared" si="74"/>
        <v>2014</v>
      </c>
      <c r="R1597" s="13" t="s">
        <v>8337</v>
      </c>
      <c r="S1597" t="s">
        <v>8344</v>
      </c>
    </row>
    <row r="1598" spans="1:19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0">
        <f t="shared" si="72"/>
        <v>41941.430196759262</v>
      </c>
      <c r="P1598" s="10">
        <f t="shared" si="73"/>
        <v>41986.471863425926</v>
      </c>
      <c r="Q1598">
        <f t="shared" si="74"/>
        <v>2014</v>
      </c>
      <c r="R1598" s="13" t="s">
        <v>8337</v>
      </c>
      <c r="S1598" t="s">
        <v>8344</v>
      </c>
    </row>
    <row r="1599" spans="1:19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0">
        <f t="shared" si="72"/>
        <v>42603.354131944448</v>
      </c>
      <c r="P1599" s="10">
        <f t="shared" si="73"/>
        <v>42633.354131944448</v>
      </c>
      <c r="Q1599">
        <f t="shared" si="74"/>
        <v>2016</v>
      </c>
      <c r="R1599" s="13" t="s">
        <v>8337</v>
      </c>
      <c r="S1599" t="s">
        <v>8344</v>
      </c>
    </row>
    <row r="1600" spans="1:19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0">
        <f t="shared" si="72"/>
        <v>42151.667337962965</v>
      </c>
      <c r="P1600" s="10">
        <f t="shared" si="73"/>
        <v>42211.667337962965</v>
      </c>
      <c r="Q1600">
        <f t="shared" si="74"/>
        <v>2015</v>
      </c>
      <c r="R1600" s="13" t="s">
        <v>8337</v>
      </c>
      <c r="S1600" t="s">
        <v>8344</v>
      </c>
    </row>
    <row r="1601" spans="1:19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0">
        <f t="shared" si="72"/>
        <v>42438.53907407407</v>
      </c>
      <c r="P1601" s="10">
        <f t="shared" si="73"/>
        <v>42468.497407407413</v>
      </c>
      <c r="Q1601">
        <f t="shared" si="74"/>
        <v>2016</v>
      </c>
      <c r="R1601" s="13" t="s">
        <v>8337</v>
      </c>
      <c r="S1601" t="s">
        <v>8344</v>
      </c>
    </row>
    <row r="1602" spans="1:19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0">
        <f t="shared" si="72"/>
        <v>41791.057314814818</v>
      </c>
      <c r="P1602" s="10">
        <f t="shared" si="73"/>
        <v>41835.21597222222</v>
      </c>
      <c r="Q1602">
        <f t="shared" si="74"/>
        <v>2014</v>
      </c>
      <c r="R1602" s="13" t="s">
        <v>8337</v>
      </c>
      <c r="S1602" t="s">
        <v>8344</v>
      </c>
    </row>
    <row r="1603" spans="1:19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>
        <f t="shared" ref="O1603:O1666" si="75">(((J1603/60)/60)/24)+DATE(1970,1,1)</f>
        <v>40638.092974537038</v>
      </c>
      <c r="P1603" s="10">
        <f t="shared" ref="P1603:P1666" si="76">(((I1603/60)/60)/24)+DATE(1970,1,1)</f>
        <v>40668.092974537038</v>
      </c>
      <c r="Q1603">
        <f t="shared" ref="Q1603:Q1666" si="77">YEAR(O1603)</f>
        <v>2011</v>
      </c>
      <c r="R1603" s="13" t="s">
        <v>8324</v>
      </c>
      <c r="S1603" t="s">
        <v>8325</v>
      </c>
    </row>
    <row r="1604" spans="1:19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0">
        <f t="shared" si="75"/>
        <v>40788.297650462962</v>
      </c>
      <c r="P1604" s="10">
        <f t="shared" si="76"/>
        <v>40830.958333333336</v>
      </c>
      <c r="Q1604">
        <f t="shared" si="77"/>
        <v>2011</v>
      </c>
      <c r="R1604" s="13" t="s">
        <v>8324</v>
      </c>
      <c r="S1604" t="s">
        <v>8325</v>
      </c>
    </row>
    <row r="1605" spans="1:19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0">
        <f t="shared" si="75"/>
        <v>40876.169664351852</v>
      </c>
      <c r="P1605" s="10">
        <f t="shared" si="76"/>
        <v>40936.169664351852</v>
      </c>
      <c r="Q1605">
        <f t="shared" si="77"/>
        <v>2011</v>
      </c>
      <c r="R1605" s="13" t="s">
        <v>8324</v>
      </c>
      <c r="S1605" t="s">
        <v>8325</v>
      </c>
    </row>
    <row r="1606" spans="1:19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0">
        <f t="shared" si="75"/>
        <v>40945.845312500001</v>
      </c>
      <c r="P1606" s="10">
        <f t="shared" si="76"/>
        <v>40985.80364583333</v>
      </c>
      <c r="Q1606">
        <f t="shared" si="77"/>
        <v>2012</v>
      </c>
      <c r="R1606" s="13" t="s">
        <v>8324</v>
      </c>
      <c r="S1606" t="s">
        <v>8325</v>
      </c>
    </row>
    <row r="1607" spans="1:19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0">
        <f t="shared" si="75"/>
        <v>40747.012881944444</v>
      </c>
      <c r="P1607" s="10">
        <f t="shared" si="76"/>
        <v>40756.291666666664</v>
      </c>
      <c r="Q1607">
        <f t="shared" si="77"/>
        <v>2011</v>
      </c>
      <c r="R1607" s="13" t="s">
        <v>8324</v>
      </c>
      <c r="S1607" t="s">
        <v>8325</v>
      </c>
    </row>
    <row r="1608" spans="1:19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>
        <f t="shared" si="75"/>
        <v>40536.111550925925</v>
      </c>
      <c r="P1608" s="10">
        <f t="shared" si="76"/>
        <v>40626.069884259261</v>
      </c>
      <c r="Q1608">
        <f t="shared" si="77"/>
        <v>2010</v>
      </c>
      <c r="R1608" s="13" t="s">
        <v>8324</v>
      </c>
      <c r="S1608" t="s">
        <v>8325</v>
      </c>
    </row>
    <row r="1609" spans="1:19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>
        <f t="shared" si="75"/>
        <v>41053.80846064815</v>
      </c>
      <c r="P1609" s="10">
        <f t="shared" si="76"/>
        <v>41074.80846064815</v>
      </c>
      <c r="Q1609">
        <f t="shared" si="77"/>
        <v>2012</v>
      </c>
      <c r="R1609" s="13" t="s">
        <v>8324</v>
      </c>
      <c r="S1609" t="s">
        <v>8325</v>
      </c>
    </row>
    <row r="1610" spans="1:19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0">
        <f t="shared" si="75"/>
        <v>41607.83085648148</v>
      </c>
      <c r="P1610" s="10">
        <f t="shared" si="76"/>
        <v>41640.226388888892</v>
      </c>
      <c r="Q1610">
        <f t="shared" si="77"/>
        <v>2013</v>
      </c>
      <c r="R1610" s="13" t="s">
        <v>8324</v>
      </c>
      <c r="S1610" t="s">
        <v>8325</v>
      </c>
    </row>
    <row r="1611" spans="1:19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0">
        <f t="shared" si="75"/>
        <v>40796.001261574071</v>
      </c>
      <c r="P1611" s="10">
        <f t="shared" si="76"/>
        <v>40849.333333333336</v>
      </c>
      <c r="Q1611">
        <f t="shared" si="77"/>
        <v>2011</v>
      </c>
      <c r="R1611" s="13" t="s">
        <v>8324</v>
      </c>
      <c r="S1611" t="s">
        <v>8325</v>
      </c>
    </row>
    <row r="1612" spans="1:19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>
        <f t="shared" si="75"/>
        <v>41228.924884259257</v>
      </c>
      <c r="P1612" s="10">
        <f t="shared" si="76"/>
        <v>41258.924884259257</v>
      </c>
      <c r="Q1612">
        <f t="shared" si="77"/>
        <v>2012</v>
      </c>
      <c r="R1612" s="13" t="s">
        <v>8324</v>
      </c>
      <c r="S1612" t="s">
        <v>8325</v>
      </c>
    </row>
    <row r="1613" spans="1:19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0">
        <f t="shared" si="75"/>
        <v>41409.00037037037</v>
      </c>
      <c r="P1613" s="10">
        <f t="shared" si="76"/>
        <v>41430.00037037037</v>
      </c>
      <c r="Q1613">
        <f t="shared" si="77"/>
        <v>2013</v>
      </c>
      <c r="R1613" s="13" t="s">
        <v>8324</v>
      </c>
      <c r="S1613" t="s">
        <v>8325</v>
      </c>
    </row>
    <row r="1614" spans="1:19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0">
        <f t="shared" si="75"/>
        <v>41246.874814814815</v>
      </c>
      <c r="P1614" s="10">
        <f t="shared" si="76"/>
        <v>41276.874814814815</v>
      </c>
      <c r="Q1614">
        <f t="shared" si="77"/>
        <v>2012</v>
      </c>
      <c r="R1614" s="13" t="s">
        <v>8324</v>
      </c>
      <c r="S1614" t="s">
        <v>8325</v>
      </c>
    </row>
    <row r="1615" spans="1:19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0">
        <f t="shared" si="75"/>
        <v>41082.069467592592</v>
      </c>
      <c r="P1615" s="10">
        <f t="shared" si="76"/>
        <v>41112.069467592592</v>
      </c>
      <c r="Q1615">
        <f t="shared" si="77"/>
        <v>2012</v>
      </c>
      <c r="R1615" s="13" t="s">
        <v>8324</v>
      </c>
      <c r="S1615" t="s">
        <v>8325</v>
      </c>
    </row>
    <row r="1616" spans="1:19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0">
        <f t="shared" si="75"/>
        <v>41794.981122685182</v>
      </c>
      <c r="P1616" s="10">
        <f t="shared" si="76"/>
        <v>41854.708333333336</v>
      </c>
      <c r="Q1616">
        <f t="shared" si="77"/>
        <v>2014</v>
      </c>
      <c r="R1616" s="13" t="s">
        <v>8324</v>
      </c>
      <c r="S1616" t="s">
        <v>8325</v>
      </c>
    </row>
    <row r="1617" spans="1:19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>
        <f t="shared" si="75"/>
        <v>40845.050879629627</v>
      </c>
      <c r="P1617" s="10">
        <f t="shared" si="76"/>
        <v>40890.092546296299</v>
      </c>
      <c r="Q1617">
        <f t="shared" si="77"/>
        <v>2011</v>
      </c>
      <c r="R1617" s="13" t="s">
        <v>8324</v>
      </c>
      <c r="S1617" t="s">
        <v>8325</v>
      </c>
    </row>
    <row r="1618" spans="1:19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>
        <f t="shared" si="75"/>
        <v>41194.715520833335</v>
      </c>
      <c r="P1618" s="10">
        <f t="shared" si="76"/>
        <v>41235.916666666664</v>
      </c>
      <c r="Q1618">
        <f t="shared" si="77"/>
        <v>2012</v>
      </c>
      <c r="R1618" s="13" t="s">
        <v>8324</v>
      </c>
      <c r="S1618" t="s">
        <v>8325</v>
      </c>
    </row>
    <row r="1619" spans="1:19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>
        <f t="shared" si="75"/>
        <v>41546.664212962962</v>
      </c>
      <c r="P1619" s="10">
        <f t="shared" si="76"/>
        <v>41579.791666666664</v>
      </c>
      <c r="Q1619">
        <f t="shared" si="77"/>
        <v>2013</v>
      </c>
      <c r="R1619" s="13" t="s">
        <v>8324</v>
      </c>
      <c r="S1619" t="s">
        <v>8325</v>
      </c>
    </row>
    <row r="1620" spans="1:19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0">
        <f t="shared" si="75"/>
        <v>41301.654340277775</v>
      </c>
      <c r="P1620" s="10">
        <f t="shared" si="76"/>
        <v>41341.654340277775</v>
      </c>
      <c r="Q1620">
        <f t="shared" si="77"/>
        <v>2013</v>
      </c>
      <c r="R1620" s="13" t="s">
        <v>8324</v>
      </c>
      <c r="S1620" t="s">
        <v>8325</v>
      </c>
    </row>
    <row r="1621" spans="1:19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0">
        <f t="shared" si="75"/>
        <v>41876.18618055556</v>
      </c>
      <c r="P1621" s="10">
        <f t="shared" si="76"/>
        <v>41897.18618055556</v>
      </c>
      <c r="Q1621">
        <f t="shared" si="77"/>
        <v>2014</v>
      </c>
      <c r="R1621" s="13" t="s">
        <v>8324</v>
      </c>
      <c r="S1621" t="s">
        <v>8325</v>
      </c>
    </row>
    <row r="1622" spans="1:19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>
        <f t="shared" si="75"/>
        <v>41321.339583333334</v>
      </c>
      <c r="P1622" s="10">
        <f t="shared" si="76"/>
        <v>41328.339583333334</v>
      </c>
      <c r="Q1622">
        <f t="shared" si="77"/>
        <v>2013</v>
      </c>
      <c r="R1622" s="13" t="s">
        <v>8324</v>
      </c>
      <c r="S1622" t="s">
        <v>8325</v>
      </c>
    </row>
    <row r="1623" spans="1:19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0">
        <f t="shared" si="75"/>
        <v>41003.60665509259</v>
      </c>
      <c r="P1623" s="10">
        <f t="shared" si="76"/>
        <v>41057.165972222225</v>
      </c>
      <c r="Q1623">
        <f t="shared" si="77"/>
        <v>2012</v>
      </c>
      <c r="R1623" s="13" t="s">
        <v>8324</v>
      </c>
      <c r="S1623" t="s">
        <v>8325</v>
      </c>
    </row>
    <row r="1624" spans="1:19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0">
        <f t="shared" si="75"/>
        <v>41950.29483796296</v>
      </c>
      <c r="P1624" s="10">
        <f t="shared" si="76"/>
        <v>41990.332638888889</v>
      </c>
      <c r="Q1624">
        <f t="shared" si="77"/>
        <v>2014</v>
      </c>
      <c r="R1624" s="13" t="s">
        <v>8324</v>
      </c>
      <c r="S1624" t="s">
        <v>8325</v>
      </c>
    </row>
    <row r="1625" spans="1:19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0">
        <f t="shared" si="75"/>
        <v>41453.688530092593</v>
      </c>
      <c r="P1625" s="10">
        <f t="shared" si="76"/>
        <v>41513.688530092593</v>
      </c>
      <c r="Q1625">
        <f t="shared" si="77"/>
        <v>2013</v>
      </c>
      <c r="R1625" s="13" t="s">
        <v>8324</v>
      </c>
      <c r="S1625" t="s">
        <v>8325</v>
      </c>
    </row>
    <row r="1626" spans="1:19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0">
        <f t="shared" si="75"/>
        <v>41243.367303240739</v>
      </c>
      <c r="P1626" s="10">
        <f t="shared" si="76"/>
        <v>41283.367303240739</v>
      </c>
      <c r="Q1626">
        <f t="shared" si="77"/>
        <v>2012</v>
      </c>
      <c r="R1626" s="13" t="s">
        <v>8324</v>
      </c>
      <c r="S1626" t="s">
        <v>8325</v>
      </c>
    </row>
    <row r="1627" spans="1:19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>
        <f t="shared" si="75"/>
        <v>41135.699687500004</v>
      </c>
      <c r="P1627" s="10">
        <f t="shared" si="76"/>
        <v>41163.699687500004</v>
      </c>
      <c r="Q1627">
        <f t="shared" si="77"/>
        <v>2012</v>
      </c>
      <c r="R1627" s="13" t="s">
        <v>8324</v>
      </c>
      <c r="S1627" t="s">
        <v>8325</v>
      </c>
    </row>
    <row r="1628" spans="1:19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>
        <f t="shared" si="75"/>
        <v>41579.847997685189</v>
      </c>
      <c r="P1628" s="10">
        <f t="shared" si="76"/>
        <v>41609.889664351853</v>
      </c>
      <c r="Q1628">
        <f t="shared" si="77"/>
        <v>2013</v>
      </c>
      <c r="R1628" s="13" t="s">
        <v>8324</v>
      </c>
      <c r="S1628" t="s">
        <v>8325</v>
      </c>
    </row>
    <row r="1629" spans="1:19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0">
        <f t="shared" si="75"/>
        <v>41205.707048611112</v>
      </c>
      <c r="P1629" s="10">
        <f t="shared" si="76"/>
        <v>41239.207638888889</v>
      </c>
      <c r="Q1629">
        <f t="shared" si="77"/>
        <v>2012</v>
      </c>
      <c r="R1629" s="13" t="s">
        <v>8324</v>
      </c>
      <c r="S1629" t="s">
        <v>8325</v>
      </c>
    </row>
    <row r="1630" spans="1:19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0">
        <f t="shared" si="75"/>
        <v>41774.737060185187</v>
      </c>
      <c r="P1630" s="10">
        <f t="shared" si="76"/>
        <v>41807.737060185187</v>
      </c>
      <c r="Q1630">
        <f t="shared" si="77"/>
        <v>2014</v>
      </c>
      <c r="R1630" s="13" t="s">
        <v>8324</v>
      </c>
      <c r="S1630" t="s">
        <v>8325</v>
      </c>
    </row>
    <row r="1631" spans="1:19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0">
        <f t="shared" si="75"/>
        <v>41645.867280092592</v>
      </c>
      <c r="P1631" s="10">
        <f t="shared" si="76"/>
        <v>41690.867280092592</v>
      </c>
      <c r="Q1631">
        <f t="shared" si="77"/>
        <v>2014</v>
      </c>
      <c r="R1631" s="13" t="s">
        <v>8324</v>
      </c>
      <c r="S1631" t="s">
        <v>8325</v>
      </c>
    </row>
    <row r="1632" spans="1:19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>
        <f t="shared" si="75"/>
        <v>40939.837673611109</v>
      </c>
      <c r="P1632" s="10">
        <f t="shared" si="76"/>
        <v>40970.290972222225</v>
      </c>
      <c r="Q1632">
        <f t="shared" si="77"/>
        <v>2012</v>
      </c>
      <c r="R1632" s="13" t="s">
        <v>8324</v>
      </c>
      <c r="S1632" t="s">
        <v>8325</v>
      </c>
    </row>
    <row r="1633" spans="1:19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>
        <f t="shared" si="75"/>
        <v>41164.859502314815</v>
      </c>
      <c r="P1633" s="10">
        <f t="shared" si="76"/>
        <v>41194.859502314815</v>
      </c>
      <c r="Q1633">
        <f t="shared" si="77"/>
        <v>2012</v>
      </c>
      <c r="R1633" s="13" t="s">
        <v>8324</v>
      </c>
      <c r="S1633" t="s">
        <v>8325</v>
      </c>
    </row>
    <row r="1634" spans="1:19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0">
        <f t="shared" si="75"/>
        <v>40750.340902777774</v>
      </c>
      <c r="P1634" s="10">
        <f t="shared" si="76"/>
        <v>40810.340902777774</v>
      </c>
      <c r="Q1634">
        <f t="shared" si="77"/>
        <v>2011</v>
      </c>
      <c r="R1634" s="13" t="s">
        <v>8324</v>
      </c>
      <c r="S1634" t="s">
        <v>8325</v>
      </c>
    </row>
    <row r="1635" spans="1:19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0">
        <f t="shared" si="75"/>
        <v>40896.883750000001</v>
      </c>
      <c r="P1635" s="10">
        <f t="shared" si="76"/>
        <v>40924.208333333336</v>
      </c>
      <c r="Q1635">
        <f t="shared" si="77"/>
        <v>2011</v>
      </c>
      <c r="R1635" s="13" t="s">
        <v>8324</v>
      </c>
      <c r="S1635" t="s">
        <v>8325</v>
      </c>
    </row>
    <row r="1636" spans="1:19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0">
        <f t="shared" si="75"/>
        <v>40658.189826388887</v>
      </c>
      <c r="P1636" s="10">
        <f t="shared" si="76"/>
        <v>40696.249305555553</v>
      </c>
      <c r="Q1636">
        <f t="shared" si="77"/>
        <v>2011</v>
      </c>
      <c r="R1636" s="13" t="s">
        <v>8324</v>
      </c>
      <c r="S1636" t="s">
        <v>8325</v>
      </c>
    </row>
    <row r="1637" spans="1:19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0">
        <f t="shared" si="75"/>
        <v>42502.868761574078</v>
      </c>
      <c r="P1637" s="10">
        <f t="shared" si="76"/>
        <v>42562.868761574078</v>
      </c>
      <c r="Q1637">
        <f t="shared" si="77"/>
        <v>2016</v>
      </c>
      <c r="R1637" s="13" t="s">
        <v>8324</v>
      </c>
      <c r="S1637" t="s">
        <v>8325</v>
      </c>
    </row>
    <row r="1638" spans="1:19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0">
        <f t="shared" si="75"/>
        <v>40663.08666666667</v>
      </c>
      <c r="P1638" s="10">
        <f t="shared" si="76"/>
        <v>40706.166666666664</v>
      </c>
      <c r="Q1638">
        <f t="shared" si="77"/>
        <v>2011</v>
      </c>
      <c r="R1638" s="13" t="s">
        <v>8324</v>
      </c>
      <c r="S1638" t="s">
        <v>8325</v>
      </c>
    </row>
    <row r="1639" spans="1:19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0">
        <f t="shared" si="75"/>
        <v>40122.751620370371</v>
      </c>
      <c r="P1639" s="10">
        <f t="shared" si="76"/>
        <v>40178.98541666667</v>
      </c>
      <c r="Q1639">
        <f t="shared" si="77"/>
        <v>2009</v>
      </c>
      <c r="R1639" s="13" t="s">
        <v>8324</v>
      </c>
      <c r="S1639" t="s">
        <v>8325</v>
      </c>
    </row>
    <row r="1640" spans="1:19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0">
        <f t="shared" si="75"/>
        <v>41288.68712962963</v>
      </c>
      <c r="P1640" s="10">
        <f t="shared" si="76"/>
        <v>41333.892361111109</v>
      </c>
      <c r="Q1640">
        <f t="shared" si="77"/>
        <v>2013</v>
      </c>
      <c r="R1640" s="13" t="s">
        <v>8324</v>
      </c>
      <c r="S1640" t="s">
        <v>8325</v>
      </c>
    </row>
    <row r="1641" spans="1:19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0">
        <f t="shared" si="75"/>
        <v>40941.652372685188</v>
      </c>
      <c r="P1641" s="10">
        <f t="shared" si="76"/>
        <v>40971.652372685188</v>
      </c>
      <c r="Q1641">
        <f t="shared" si="77"/>
        <v>2012</v>
      </c>
      <c r="R1641" s="13" t="s">
        <v>8324</v>
      </c>
      <c r="S1641" t="s">
        <v>8325</v>
      </c>
    </row>
    <row r="1642" spans="1:19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>
        <f t="shared" si="75"/>
        <v>40379.23096064815</v>
      </c>
      <c r="P1642" s="10">
        <f t="shared" si="76"/>
        <v>40393.082638888889</v>
      </c>
      <c r="Q1642">
        <f t="shared" si="77"/>
        <v>2010</v>
      </c>
      <c r="R1642" s="13" t="s">
        <v>8324</v>
      </c>
      <c r="S1642" t="s">
        <v>8325</v>
      </c>
    </row>
    <row r="1643" spans="1:19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0">
        <f t="shared" si="75"/>
        <v>41962.596574074079</v>
      </c>
      <c r="P1643" s="10">
        <f t="shared" si="76"/>
        <v>41992.596574074079</v>
      </c>
      <c r="Q1643">
        <f t="shared" si="77"/>
        <v>2014</v>
      </c>
      <c r="R1643" s="13" t="s">
        <v>8324</v>
      </c>
      <c r="S1643" t="s">
        <v>8345</v>
      </c>
    </row>
    <row r="1644" spans="1:19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0">
        <f t="shared" si="75"/>
        <v>40688.024618055555</v>
      </c>
      <c r="P1644" s="10">
        <f t="shared" si="76"/>
        <v>40708.024618055555</v>
      </c>
      <c r="Q1644">
        <f t="shared" si="77"/>
        <v>2011</v>
      </c>
      <c r="R1644" s="13" t="s">
        <v>8324</v>
      </c>
      <c r="S1644" t="s">
        <v>8345</v>
      </c>
    </row>
    <row r="1645" spans="1:19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0">
        <f t="shared" si="75"/>
        <v>41146.824212962965</v>
      </c>
      <c r="P1645" s="10">
        <f t="shared" si="76"/>
        <v>41176.824212962965</v>
      </c>
      <c r="Q1645">
        <f t="shared" si="77"/>
        <v>2012</v>
      </c>
      <c r="R1645" s="13" t="s">
        <v>8324</v>
      </c>
      <c r="S1645" t="s">
        <v>8345</v>
      </c>
    </row>
    <row r="1646" spans="1:19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>
        <f t="shared" si="75"/>
        <v>41175.05972222222</v>
      </c>
      <c r="P1646" s="10">
        <f t="shared" si="76"/>
        <v>41235.101388888892</v>
      </c>
      <c r="Q1646">
        <f t="shared" si="77"/>
        <v>2012</v>
      </c>
      <c r="R1646" s="13" t="s">
        <v>8324</v>
      </c>
      <c r="S1646" t="s">
        <v>8345</v>
      </c>
    </row>
    <row r="1647" spans="1:19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0">
        <f t="shared" si="75"/>
        <v>41521.617361111108</v>
      </c>
      <c r="P1647" s="10">
        <f t="shared" si="76"/>
        <v>41535.617361111108</v>
      </c>
      <c r="Q1647">
        <f t="shared" si="77"/>
        <v>2013</v>
      </c>
      <c r="R1647" s="13" t="s">
        <v>8324</v>
      </c>
      <c r="S1647" t="s">
        <v>8345</v>
      </c>
    </row>
    <row r="1648" spans="1:19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0">
        <f t="shared" si="75"/>
        <v>41833.450266203705</v>
      </c>
      <c r="P1648" s="10">
        <f t="shared" si="76"/>
        <v>41865.757638888892</v>
      </c>
      <c r="Q1648">
        <f t="shared" si="77"/>
        <v>2014</v>
      </c>
      <c r="R1648" s="13" t="s">
        <v>8324</v>
      </c>
      <c r="S1648" t="s">
        <v>8345</v>
      </c>
    </row>
    <row r="1649" spans="1:19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0">
        <f t="shared" si="75"/>
        <v>41039.409456018519</v>
      </c>
      <c r="P1649" s="10">
        <f t="shared" si="76"/>
        <v>41069.409456018519</v>
      </c>
      <c r="Q1649">
        <f t="shared" si="77"/>
        <v>2012</v>
      </c>
      <c r="R1649" s="13" t="s">
        <v>8324</v>
      </c>
      <c r="S1649" t="s">
        <v>8345</v>
      </c>
    </row>
    <row r="1650" spans="1:19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0">
        <f t="shared" si="75"/>
        <v>40592.704652777778</v>
      </c>
      <c r="P1650" s="10">
        <f t="shared" si="76"/>
        <v>40622.662986111114</v>
      </c>
      <c r="Q1650">
        <f t="shared" si="77"/>
        <v>2011</v>
      </c>
      <c r="R1650" s="13" t="s">
        <v>8324</v>
      </c>
      <c r="S1650" t="s">
        <v>8345</v>
      </c>
    </row>
    <row r="1651" spans="1:19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0">
        <f t="shared" si="75"/>
        <v>41737.684664351851</v>
      </c>
      <c r="P1651" s="10">
        <f t="shared" si="76"/>
        <v>41782.684664351851</v>
      </c>
      <c r="Q1651">
        <f t="shared" si="77"/>
        <v>2014</v>
      </c>
      <c r="R1651" s="13" t="s">
        <v>8324</v>
      </c>
      <c r="S1651" t="s">
        <v>8345</v>
      </c>
    </row>
    <row r="1652" spans="1:19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>
        <f t="shared" si="75"/>
        <v>41526.435613425929</v>
      </c>
      <c r="P1652" s="10">
        <f t="shared" si="76"/>
        <v>41556.435613425929</v>
      </c>
      <c r="Q1652">
        <f t="shared" si="77"/>
        <v>2013</v>
      </c>
      <c r="R1652" s="13" t="s">
        <v>8324</v>
      </c>
      <c r="S1652" t="s">
        <v>8345</v>
      </c>
    </row>
    <row r="1653" spans="1:19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0">
        <f t="shared" si="75"/>
        <v>40625.900694444441</v>
      </c>
      <c r="P1653" s="10">
        <f t="shared" si="76"/>
        <v>40659.290972222225</v>
      </c>
      <c r="Q1653">
        <f t="shared" si="77"/>
        <v>2011</v>
      </c>
      <c r="R1653" s="13" t="s">
        <v>8324</v>
      </c>
      <c r="S1653" t="s">
        <v>8345</v>
      </c>
    </row>
    <row r="1654" spans="1:19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0">
        <f t="shared" si="75"/>
        <v>41572.492974537039</v>
      </c>
      <c r="P1654" s="10">
        <f t="shared" si="76"/>
        <v>41602.534641203703</v>
      </c>
      <c r="Q1654">
        <f t="shared" si="77"/>
        <v>2013</v>
      </c>
      <c r="R1654" s="13" t="s">
        <v>8324</v>
      </c>
      <c r="S1654" t="s">
        <v>8345</v>
      </c>
    </row>
    <row r="1655" spans="1:19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>
        <f t="shared" si="75"/>
        <v>40626.834444444445</v>
      </c>
      <c r="P1655" s="10">
        <f t="shared" si="76"/>
        <v>40657.834444444445</v>
      </c>
      <c r="Q1655">
        <f t="shared" si="77"/>
        <v>2011</v>
      </c>
      <c r="R1655" s="13" t="s">
        <v>8324</v>
      </c>
      <c r="S1655" t="s">
        <v>8345</v>
      </c>
    </row>
    <row r="1656" spans="1:19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0">
        <f t="shared" si="75"/>
        <v>40987.890740740739</v>
      </c>
      <c r="P1656" s="10">
        <f t="shared" si="76"/>
        <v>41017.890740740739</v>
      </c>
      <c r="Q1656">
        <f t="shared" si="77"/>
        <v>2012</v>
      </c>
      <c r="R1656" s="13" t="s">
        <v>8324</v>
      </c>
      <c r="S1656" t="s">
        <v>8345</v>
      </c>
    </row>
    <row r="1657" spans="1:19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0">
        <f t="shared" si="75"/>
        <v>40974.791898148149</v>
      </c>
      <c r="P1657" s="10">
        <f t="shared" si="76"/>
        <v>41004.750231481477</v>
      </c>
      <c r="Q1657">
        <f t="shared" si="77"/>
        <v>2012</v>
      </c>
      <c r="R1657" s="13" t="s">
        <v>8324</v>
      </c>
      <c r="S1657" t="s">
        <v>8345</v>
      </c>
    </row>
    <row r="1658" spans="1:19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0">
        <f t="shared" si="75"/>
        <v>41226.928842592592</v>
      </c>
      <c r="P1658" s="10">
        <f t="shared" si="76"/>
        <v>41256.928842592592</v>
      </c>
      <c r="Q1658">
        <f t="shared" si="77"/>
        <v>2012</v>
      </c>
      <c r="R1658" s="13" t="s">
        <v>8324</v>
      </c>
      <c r="S1658" t="s">
        <v>8345</v>
      </c>
    </row>
    <row r="1659" spans="1:19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>
        <f t="shared" si="75"/>
        <v>41023.782037037039</v>
      </c>
      <c r="P1659" s="10">
        <f t="shared" si="76"/>
        <v>41053.782037037039</v>
      </c>
      <c r="Q1659">
        <f t="shared" si="77"/>
        <v>2012</v>
      </c>
      <c r="R1659" s="13" t="s">
        <v>8324</v>
      </c>
      <c r="S1659" t="s">
        <v>8345</v>
      </c>
    </row>
    <row r="1660" spans="1:19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>
        <f t="shared" si="75"/>
        <v>41223.22184027778</v>
      </c>
      <c r="P1660" s="10">
        <f t="shared" si="76"/>
        <v>41261.597222222219</v>
      </c>
      <c r="Q1660">
        <f t="shared" si="77"/>
        <v>2012</v>
      </c>
      <c r="R1660" s="13" t="s">
        <v>8324</v>
      </c>
      <c r="S1660" t="s">
        <v>8345</v>
      </c>
    </row>
    <row r="1661" spans="1:19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0">
        <f t="shared" si="75"/>
        <v>41596.913437499999</v>
      </c>
      <c r="P1661" s="10">
        <f t="shared" si="76"/>
        <v>41625.5</v>
      </c>
      <c r="Q1661">
        <f t="shared" si="77"/>
        <v>2013</v>
      </c>
      <c r="R1661" s="13" t="s">
        <v>8324</v>
      </c>
      <c r="S1661" t="s">
        <v>8345</v>
      </c>
    </row>
    <row r="1662" spans="1:19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>
        <f t="shared" si="75"/>
        <v>42459.693865740745</v>
      </c>
      <c r="P1662" s="10">
        <f t="shared" si="76"/>
        <v>42490.915972222225</v>
      </c>
      <c r="Q1662">
        <f t="shared" si="77"/>
        <v>2016</v>
      </c>
      <c r="R1662" s="13" t="s">
        <v>8324</v>
      </c>
      <c r="S1662" t="s">
        <v>8345</v>
      </c>
    </row>
    <row r="1663" spans="1:19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>
        <f t="shared" si="75"/>
        <v>42343.998043981483</v>
      </c>
      <c r="P1663" s="10">
        <f t="shared" si="76"/>
        <v>42386.875</v>
      </c>
      <c r="Q1663">
        <f t="shared" si="77"/>
        <v>2015</v>
      </c>
      <c r="R1663" s="13" t="s">
        <v>8324</v>
      </c>
      <c r="S1663" t="s">
        <v>8345</v>
      </c>
    </row>
    <row r="1664" spans="1:19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0">
        <f t="shared" si="75"/>
        <v>40848.198333333334</v>
      </c>
      <c r="P1664" s="10">
        <f t="shared" si="76"/>
        <v>40908.239999999998</v>
      </c>
      <c r="Q1664">
        <f t="shared" si="77"/>
        <v>2011</v>
      </c>
      <c r="R1664" s="13" t="s">
        <v>8324</v>
      </c>
      <c r="S1664" t="s">
        <v>8345</v>
      </c>
    </row>
    <row r="1665" spans="1:19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0">
        <f t="shared" si="75"/>
        <v>42006.02207175926</v>
      </c>
      <c r="P1665" s="10">
        <f t="shared" si="76"/>
        <v>42036.02207175926</v>
      </c>
      <c r="Q1665">
        <f t="shared" si="77"/>
        <v>2015</v>
      </c>
      <c r="R1665" s="13" t="s">
        <v>8324</v>
      </c>
      <c r="S1665" t="s">
        <v>8345</v>
      </c>
    </row>
    <row r="1666" spans="1:19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0">
        <f t="shared" si="75"/>
        <v>40939.761782407404</v>
      </c>
      <c r="P1666" s="10">
        <f t="shared" si="76"/>
        <v>40984.165972222225</v>
      </c>
      <c r="Q1666">
        <f t="shared" si="77"/>
        <v>2012</v>
      </c>
      <c r="R1666" s="13" t="s">
        <v>8324</v>
      </c>
      <c r="S1666" t="s">
        <v>8345</v>
      </c>
    </row>
    <row r="1667" spans="1:19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0">
        <f t="shared" ref="O1667:O1730" si="78">(((J1667/60)/60)/24)+DATE(1970,1,1)</f>
        <v>40564.649456018517</v>
      </c>
      <c r="P1667" s="10">
        <f t="shared" ref="P1667:P1730" si="79">(((I1667/60)/60)/24)+DATE(1970,1,1)</f>
        <v>40596.125</v>
      </c>
      <c r="Q1667">
        <f t="shared" ref="Q1667:Q1730" si="80">YEAR(O1667)</f>
        <v>2011</v>
      </c>
      <c r="R1667" s="13" t="s">
        <v>8324</v>
      </c>
      <c r="S1667" t="s">
        <v>8345</v>
      </c>
    </row>
    <row r="1668" spans="1:19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0">
        <f t="shared" si="78"/>
        <v>41331.253159722226</v>
      </c>
      <c r="P1668" s="10">
        <f t="shared" si="79"/>
        <v>41361.211493055554</v>
      </c>
      <c r="Q1668">
        <f t="shared" si="80"/>
        <v>2013</v>
      </c>
      <c r="R1668" s="13" t="s">
        <v>8324</v>
      </c>
      <c r="S1668" t="s">
        <v>8345</v>
      </c>
    </row>
    <row r="1669" spans="1:19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0">
        <f t="shared" si="78"/>
        <v>41682.0705787037</v>
      </c>
      <c r="P1669" s="10">
        <f t="shared" si="79"/>
        <v>41709.290972222225</v>
      </c>
      <c r="Q1669">
        <f t="shared" si="80"/>
        <v>2014</v>
      </c>
      <c r="R1669" s="13" t="s">
        <v>8324</v>
      </c>
      <c r="S1669" t="s">
        <v>8345</v>
      </c>
    </row>
    <row r="1670" spans="1:19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>
        <f t="shared" si="78"/>
        <v>40845.14975694444</v>
      </c>
      <c r="P1670" s="10">
        <f t="shared" si="79"/>
        <v>40875.191423611112</v>
      </c>
      <c r="Q1670">
        <f t="shared" si="80"/>
        <v>2011</v>
      </c>
      <c r="R1670" s="13" t="s">
        <v>8324</v>
      </c>
      <c r="S1670" t="s">
        <v>8345</v>
      </c>
    </row>
    <row r="1671" spans="1:19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0">
        <f t="shared" si="78"/>
        <v>42461.885138888887</v>
      </c>
      <c r="P1671" s="10">
        <f t="shared" si="79"/>
        <v>42521.885138888887</v>
      </c>
      <c r="Q1671">
        <f t="shared" si="80"/>
        <v>2016</v>
      </c>
      <c r="R1671" s="13" t="s">
        <v>8324</v>
      </c>
      <c r="S1671" t="s">
        <v>8345</v>
      </c>
    </row>
    <row r="1672" spans="1:19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>
        <f t="shared" si="78"/>
        <v>40313.930543981485</v>
      </c>
      <c r="P1672" s="10">
        <f t="shared" si="79"/>
        <v>40364.166666666664</v>
      </c>
      <c r="Q1672">
        <f t="shared" si="80"/>
        <v>2010</v>
      </c>
      <c r="R1672" s="13" t="s">
        <v>8324</v>
      </c>
      <c r="S1672" t="s">
        <v>8345</v>
      </c>
    </row>
    <row r="1673" spans="1:19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0">
        <f t="shared" si="78"/>
        <v>42553.54414351852</v>
      </c>
      <c r="P1673" s="10">
        <f t="shared" si="79"/>
        <v>42583.54414351852</v>
      </c>
      <c r="Q1673">
        <f t="shared" si="80"/>
        <v>2016</v>
      </c>
      <c r="R1673" s="13" t="s">
        <v>8324</v>
      </c>
      <c r="S1673" t="s">
        <v>8345</v>
      </c>
    </row>
    <row r="1674" spans="1:19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0">
        <f t="shared" si="78"/>
        <v>41034.656597222223</v>
      </c>
      <c r="P1674" s="10">
        <f t="shared" si="79"/>
        <v>41064.656597222223</v>
      </c>
      <c r="Q1674">
        <f t="shared" si="80"/>
        <v>2012</v>
      </c>
      <c r="R1674" s="13" t="s">
        <v>8324</v>
      </c>
      <c r="S1674" t="s">
        <v>8345</v>
      </c>
    </row>
    <row r="1675" spans="1:19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0">
        <f t="shared" si="78"/>
        <v>42039.878379629634</v>
      </c>
      <c r="P1675" s="10">
        <f t="shared" si="79"/>
        <v>42069.878379629634</v>
      </c>
      <c r="Q1675">
        <f t="shared" si="80"/>
        <v>2015</v>
      </c>
      <c r="R1675" s="13" t="s">
        <v>8324</v>
      </c>
      <c r="S1675" t="s">
        <v>8345</v>
      </c>
    </row>
    <row r="1676" spans="1:19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>
        <f t="shared" si="78"/>
        <v>42569.605393518519</v>
      </c>
      <c r="P1676" s="10">
        <f t="shared" si="79"/>
        <v>42600.290972222225</v>
      </c>
      <c r="Q1676">
        <f t="shared" si="80"/>
        <v>2016</v>
      </c>
      <c r="R1676" s="13" t="s">
        <v>8324</v>
      </c>
      <c r="S1676" t="s">
        <v>8345</v>
      </c>
    </row>
    <row r="1677" spans="1:19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0">
        <f t="shared" si="78"/>
        <v>40802.733101851853</v>
      </c>
      <c r="P1677" s="10">
        <f t="shared" si="79"/>
        <v>40832.918749999997</v>
      </c>
      <c r="Q1677">
        <f t="shared" si="80"/>
        <v>2011</v>
      </c>
      <c r="R1677" s="13" t="s">
        <v>8324</v>
      </c>
      <c r="S1677" t="s">
        <v>8345</v>
      </c>
    </row>
    <row r="1678" spans="1:19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0">
        <f t="shared" si="78"/>
        <v>40973.72623842593</v>
      </c>
      <c r="P1678" s="10">
        <f t="shared" si="79"/>
        <v>41020.165972222225</v>
      </c>
      <c r="Q1678">
        <f t="shared" si="80"/>
        <v>2012</v>
      </c>
      <c r="R1678" s="13" t="s">
        <v>8324</v>
      </c>
      <c r="S1678" t="s">
        <v>8345</v>
      </c>
    </row>
    <row r="1679" spans="1:19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0">
        <f t="shared" si="78"/>
        <v>42416.407129629632</v>
      </c>
      <c r="P1679" s="10">
        <f t="shared" si="79"/>
        <v>42476.249305555553</v>
      </c>
      <c r="Q1679">
        <f t="shared" si="80"/>
        <v>2016</v>
      </c>
      <c r="R1679" s="13" t="s">
        <v>8324</v>
      </c>
      <c r="S1679" t="s">
        <v>8345</v>
      </c>
    </row>
    <row r="1680" spans="1:19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0">
        <f t="shared" si="78"/>
        <v>41662.854988425926</v>
      </c>
      <c r="P1680" s="10">
        <f t="shared" si="79"/>
        <v>41676.854988425926</v>
      </c>
      <c r="Q1680">
        <f t="shared" si="80"/>
        <v>2014</v>
      </c>
      <c r="R1680" s="13" t="s">
        <v>8324</v>
      </c>
      <c r="S1680" t="s">
        <v>8345</v>
      </c>
    </row>
    <row r="1681" spans="1:19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0">
        <f t="shared" si="78"/>
        <v>40723.068807870368</v>
      </c>
      <c r="P1681" s="10">
        <f t="shared" si="79"/>
        <v>40746.068807870368</v>
      </c>
      <c r="Q1681">
        <f t="shared" si="80"/>
        <v>2011</v>
      </c>
      <c r="R1681" s="13" t="s">
        <v>8324</v>
      </c>
      <c r="S1681" t="s">
        <v>8345</v>
      </c>
    </row>
    <row r="1682" spans="1:19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>
        <f t="shared" si="78"/>
        <v>41802.757719907408</v>
      </c>
      <c r="P1682" s="10">
        <f t="shared" si="79"/>
        <v>41832.757719907408</v>
      </c>
      <c r="Q1682">
        <f t="shared" si="80"/>
        <v>2014</v>
      </c>
      <c r="R1682" s="13" t="s">
        <v>8324</v>
      </c>
      <c r="S1682" t="s">
        <v>8345</v>
      </c>
    </row>
    <row r="1683" spans="1:19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>
        <f t="shared" si="78"/>
        <v>42774.121342592596</v>
      </c>
      <c r="P1683" s="10">
        <f t="shared" si="79"/>
        <v>42823.083333333328</v>
      </c>
      <c r="Q1683">
        <f t="shared" si="80"/>
        <v>2017</v>
      </c>
      <c r="R1683" s="13" t="s">
        <v>8324</v>
      </c>
      <c r="S1683" t="s">
        <v>8346</v>
      </c>
    </row>
    <row r="1684" spans="1:19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0">
        <f t="shared" si="78"/>
        <v>42779.21365740741</v>
      </c>
      <c r="P1684" s="10">
        <f t="shared" si="79"/>
        <v>42839.171990740739</v>
      </c>
      <c r="Q1684">
        <f t="shared" si="80"/>
        <v>2017</v>
      </c>
      <c r="R1684" s="13" t="s">
        <v>8324</v>
      </c>
      <c r="S1684" t="s">
        <v>8346</v>
      </c>
    </row>
    <row r="1685" spans="1:19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0">
        <f t="shared" si="78"/>
        <v>42808.781689814816</v>
      </c>
      <c r="P1685" s="10">
        <f t="shared" si="79"/>
        <v>42832.781689814816</v>
      </c>
      <c r="Q1685">
        <f t="shared" si="80"/>
        <v>2017</v>
      </c>
      <c r="R1685" s="13" t="s">
        <v>8324</v>
      </c>
      <c r="S1685" t="s">
        <v>8346</v>
      </c>
    </row>
    <row r="1686" spans="1:19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>
        <f t="shared" si="78"/>
        <v>42783.815289351856</v>
      </c>
      <c r="P1686" s="10">
        <f t="shared" si="79"/>
        <v>42811.773622685185</v>
      </c>
      <c r="Q1686">
        <f t="shared" si="80"/>
        <v>2017</v>
      </c>
      <c r="R1686" s="13" t="s">
        <v>8324</v>
      </c>
      <c r="S1686" t="s">
        <v>8346</v>
      </c>
    </row>
    <row r="1687" spans="1:19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0">
        <f t="shared" si="78"/>
        <v>42788.2502662037</v>
      </c>
      <c r="P1687" s="10">
        <f t="shared" si="79"/>
        <v>42818.208599537036</v>
      </c>
      <c r="Q1687">
        <f t="shared" si="80"/>
        <v>2017</v>
      </c>
      <c r="R1687" s="13" t="s">
        <v>8324</v>
      </c>
      <c r="S1687" t="s">
        <v>8346</v>
      </c>
    </row>
    <row r="1688" spans="1:19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0">
        <f t="shared" si="78"/>
        <v>42792.843969907408</v>
      </c>
      <c r="P1688" s="10">
        <f t="shared" si="79"/>
        <v>42852.802303240736</v>
      </c>
      <c r="Q1688">
        <f t="shared" si="80"/>
        <v>2017</v>
      </c>
      <c r="R1688" s="13" t="s">
        <v>8324</v>
      </c>
      <c r="S1688" t="s">
        <v>8346</v>
      </c>
    </row>
    <row r="1689" spans="1:19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>
        <f t="shared" si="78"/>
        <v>42802.046817129631</v>
      </c>
      <c r="P1689" s="10">
        <f t="shared" si="79"/>
        <v>42835.84375</v>
      </c>
      <c r="Q1689">
        <f t="shared" si="80"/>
        <v>2017</v>
      </c>
      <c r="R1689" s="13" t="s">
        <v>8324</v>
      </c>
      <c r="S1689" t="s">
        <v>8346</v>
      </c>
    </row>
    <row r="1690" spans="1:19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0">
        <f t="shared" si="78"/>
        <v>42804.534652777773</v>
      </c>
      <c r="P1690" s="10">
        <f t="shared" si="79"/>
        <v>42834.492986111116</v>
      </c>
      <c r="Q1690">
        <f t="shared" si="80"/>
        <v>2017</v>
      </c>
      <c r="R1690" s="13" t="s">
        <v>8324</v>
      </c>
      <c r="S1690" t="s">
        <v>8346</v>
      </c>
    </row>
    <row r="1691" spans="1:19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>
        <f t="shared" si="78"/>
        <v>42780.942476851851</v>
      </c>
      <c r="P1691" s="10">
        <f t="shared" si="79"/>
        <v>42810.900810185187</v>
      </c>
      <c r="Q1691">
        <f t="shared" si="80"/>
        <v>2017</v>
      </c>
      <c r="R1691" s="13" t="s">
        <v>8324</v>
      </c>
      <c r="S1691" t="s">
        <v>8346</v>
      </c>
    </row>
    <row r="1692" spans="1:19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>
        <f t="shared" si="78"/>
        <v>42801.43104166667</v>
      </c>
      <c r="P1692" s="10">
        <f t="shared" si="79"/>
        <v>42831.389374999999</v>
      </c>
      <c r="Q1692">
        <f t="shared" si="80"/>
        <v>2017</v>
      </c>
      <c r="R1692" s="13" t="s">
        <v>8324</v>
      </c>
      <c r="S1692" t="s">
        <v>8346</v>
      </c>
    </row>
    <row r="1693" spans="1:19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0">
        <f t="shared" si="78"/>
        <v>42795.701481481476</v>
      </c>
      <c r="P1693" s="10">
        <f t="shared" si="79"/>
        <v>42828.041666666672</v>
      </c>
      <c r="Q1693">
        <f t="shared" si="80"/>
        <v>2017</v>
      </c>
      <c r="R1693" s="13" t="s">
        <v>8324</v>
      </c>
      <c r="S1693" t="s">
        <v>8346</v>
      </c>
    </row>
    <row r="1694" spans="1:19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>
        <f t="shared" si="78"/>
        <v>42788.151238425926</v>
      </c>
      <c r="P1694" s="10">
        <f t="shared" si="79"/>
        <v>42820.999305555553</v>
      </c>
      <c r="Q1694">
        <f t="shared" si="80"/>
        <v>2017</v>
      </c>
      <c r="R1694" s="13" t="s">
        <v>8324</v>
      </c>
      <c r="S1694" t="s">
        <v>8346</v>
      </c>
    </row>
    <row r="1695" spans="1:19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0">
        <f t="shared" si="78"/>
        <v>42803.920277777783</v>
      </c>
      <c r="P1695" s="10">
        <f t="shared" si="79"/>
        <v>42834.833333333328</v>
      </c>
      <c r="Q1695">
        <f t="shared" si="80"/>
        <v>2017</v>
      </c>
      <c r="R1695" s="13" t="s">
        <v>8324</v>
      </c>
      <c r="S1695" t="s">
        <v>8346</v>
      </c>
    </row>
    <row r="1696" spans="1:19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0">
        <f t="shared" si="78"/>
        <v>42791.669837962967</v>
      </c>
      <c r="P1696" s="10">
        <f t="shared" si="79"/>
        <v>42821.191666666666</v>
      </c>
      <c r="Q1696">
        <f t="shared" si="80"/>
        <v>2017</v>
      </c>
      <c r="R1696" s="13" t="s">
        <v>8324</v>
      </c>
      <c r="S1696" t="s">
        <v>8346</v>
      </c>
    </row>
    <row r="1697" spans="1:19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0">
        <f t="shared" si="78"/>
        <v>42801.031412037039</v>
      </c>
      <c r="P1697" s="10">
        <f t="shared" si="79"/>
        <v>42835.041666666672</v>
      </c>
      <c r="Q1697">
        <f t="shared" si="80"/>
        <v>2017</v>
      </c>
      <c r="R1697" s="13" t="s">
        <v>8324</v>
      </c>
      <c r="S1697" t="s">
        <v>8346</v>
      </c>
    </row>
    <row r="1698" spans="1:19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0">
        <f t="shared" si="78"/>
        <v>42796.069571759261</v>
      </c>
      <c r="P1698" s="10">
        <f t="shared" si="79"/>
        <v>42826.027905092589</v>
      </c>
      <c r="Q1698">
        <f t="shared" si="80"/>
        <v>2017</v>
      </c>
      <c r="R1698" s="13" t="s">
        <v>8324</v>
      </c>
      <c r="S1698" t="s">
        <v>8346</v>
      </c>
    </row>
    <row r="1699" spans="1:19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>
        <f t="shared" si="78"/>
        <v>42805.032962962956</v>
      </c>
      <c r="P1699" s="10">
        <f t="shared" si="79"/>
        <v>42834.991296296299</v>
      </c>
      <c r="Q1699">
        <f t="shared" si="80"/>
        <v>2017</v>
      </c>
      <c r="R1699" s="13" t="s">
        <v>8324</v>
      </c>
      <c r="S1699" t="s">
        <v>8346</v>
      </c>
    </row>
    <row r="1700" spans="1:19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0">
        <f t="shared" si="78"/>
        <v>42796.207870370374</v>
      </c>
      <c r="P1700" s="10">
        <f t="shared" si="79"/>
        <v>42820.147916666669</v>
      </c>
      <c r="Q1700">
        <f t="shared" si="80"/>
        <v>2017</v>
      </c>
      <c r="R1700" s="13" t="s">
        <v>8324</v>
      </c>
      <c r="S1700" t="s">
        <v>8346</v>
      </c>
    </row>
    <row r="1701" spans="1:19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0">
        <f t="shared" si="78"/>
        <v>42806.863946759258</v>
      </c>
      <c r="P1701" s="10">
        <f t="shared" si="79"/>
        <v>42836.863946759258</v>
      </c>
      <c r="Q1701">
        <f t="shared" si="80"/>
        <v>2017</v>
      </c>
      <c r="R1701" s="13" t="s">
        <v>8324</v>
      </c>
      <c r="S1701" t="s">
        <v>8346</v>
      </c>
    </row>
    <row r="1702" spans="1:19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>
        <f t="shared" si="78"/>
        <v>42796.071643518517</v>
      </c>
      <c r="P1702" s="10">
        <f t="shared" si="79"/>
        <v>42826.166666666672</v>
      </c>
      <c r="Q1702">
        <f t="shared" si="80"/>
        <v>2017</v>
      </c>
      <c r="R1702" s="13" t="s">
        <v>8324</v>
      </c>
      <c r="S1702" t="s">
        <v>8346</v>
      </c>
    </row>
    <row r="1703" spans="1:19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0">
        <f t="shared" si="78"/>
        <v>41989.664409722223</v>
      </c>
      <c r="P1703" s="10">
        <f t="shared" si="79"/>
        <v>42019.664409722223</v>
      </c>
      <c r="Q1703">
        <f t="shared" si="80"/>
        <v>2014</v>
      </c>
      <c r="R1703" s="13" t="s">
        <v>8324</v>
      </c>
      <c r="S1703" t="s">
        <v>8346</v>
      </c>
    </row>
    <row r="1704" spans="1:19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0">
        <f t="shared" si="78"/>
        <v>42063.869791666672</v>
      </c>
      <c r="P1704" s="10">
        <f t="shared" si="79"/>
        <v>42093.828125</v>
      </c>
      <c r="Q1704">
        <f t="shared" si="80"/>
        <v>2015</v>
      </c>
      <c r="R1704" s="13" t="s">
        <v>8324</v>
      </c>
      <c r="S1704" t="s">
        <v>8346</v>
      </c>
    </row>
    <row r="1705" spans="1:19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0">
        <f t="shared" si="78"/>
        <v>42187.281678240746</v>
      </c>
      <c r="P1705" s="10">
        <f t="shared" si="79"/>
        <v>42247.281678240746</v>
      </c>
      <c r="Q1705">
        <f t="shared" si="80"/>
        <v>2015</v>
      </c>
      <c r="R1705" s="13" t="s">
        <v>8324</v>
      </c>
      <c r="S1705" t="s">
        <v>8346</v>
      </c>
    </row>
    <row r="1706" spans="1:19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0">
        <f t="shared" si="78"/>
        <v>42021.139733796299</v>
      </c>
      <c r="P1706" s="10">
        <f t="shared" si="79"/>
        <v>42051.139733796299</v>
      </c>
      <c r="Q1706">
        <f t="shared" si="80"/>
        <v>2015</v>
      </c>
      <c r="R1706" s="13" t="s">
        <v>8324</v>
      </c>
      <c r="S1706" t="s">
        <v>8346</v>
      </c>
    </row>
    <row r="1707" spans="1:19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0">
        <f t="shared" si="78"/>
        <v>42245.016736111109</v>
      </c>
      <c r="P1707" s="10">
        <f t="shared" si="79"/>
        <v>42256.666666666672</v>
      </c>
      <c r="Q1707">
        <f t="shared" si="80"/>
        <v>2015</v>
      </c>
      <c r="R1707" s="13" t="s">
        <v>8324</v>
      </c>
      <c r="S1707" t="s">
        <v>8346</v>
      </c>
    </row>
    <row r="1708" spans="1:19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0">
        <f t="shared" si="78"/>
        <v>42179.306388888886</v>
      </c>
      <c r="P1708" s="10">
        <f t="shared" si="79"/>
        <v>42239.306388888886</v>
      </c>
      <c r="Q1708">
        <f t="shared" si="80"/>
        <v>2015</v>
      </c>
      <c r="R1708" s="13" t="s">
        <v>8324</v>
      </c>
      <c r="S1708" t="s">
        <v>8346</v>
      </c>
    </row>
    <row r="1709" spans="1:19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0">
        <f t="shared" si="78"/>
        <v>42427.721006944441</v>
      </c>
      <c r="P1709" s="10">
        <f t="shared" si="79"/>
        <v>42457.679340277777</v>
      </c>
      <c r="Q1709">
        <f t="shared" si="80"/>
        <v>2016</v>
      </c>
      <c r="R1709" s="13" t="s">
        <v>8324</v>
      </c>
      <c r="S1709" t="s">
        <v>8346</v>
      </c>
    </row>
    <row r="1710" spans="1:19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>
        <f t="shared" si="78"/>
        <v>42451.866967592592</v>
      </c>
      <c r="P1710" s="10">
        <f t="shared" si="79"/>
        <v>42491.866967592592</v>
      </c>
      <c r="Q1710">
        <f t="shared" si="80"/>
        <v>2016</v>
      </c>
      <c r="R1710" s="13" t="s">
        <v>8324</v>
      </c>
      <c r="S1710" t="s">
        <v>8346</v>
      </c>
    </row>
    <row r="1711" spans="1:19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0">
        <f t="shared" si="78"/>
        <v>41841.56381944444</v>
      </c>
      <c r="P1711" s="10">
        <f t="shared" si="79"/>
        <v>41882.818749999999</v>
      </c>
      <c r="Q1711">
        <f t="shared" si="80"/>
        <v>2014</v>
      </c>
      <c r="R1711" s="13" t="s">
        <v>8324</v>
      </c>
      <c r="S1711" t="s">
        <v>8346</v>
      </c>
    </row>
    <row r="1712" spans="1:19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>
        <f t="shared" si="78"/>
        <v>42341.59129629629</v>
      </c>
      <c r="P1712" s="10">
        <f t="shared" si="79"/>
        <v>42387.541666666672</v>
      </c>
      <c r="Q1712">
        <f t="shared" si="80"/>
        <v>2015</v>
      </c>
      <c r="R1712" s="13" t="s">
        <v>8324</v>
      </c>
      <c r="S1712" t="s">
        <v>8346</v>
      </c>
    </row>
    <row r="1713" spans="1:19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0">
        <f t="shared" si="78"/>
        <v>41852.646226851852</v>
      </c>
      <c r="P1713" s="10">
        <f t="shared" si="79"/>
        <v>41883.646226851852</v>
      </c>
      <c r="Q1713">
        <f t="shared" si="80"/>
        <v>2014</v>
      </c>
      <c r="R1713" s="13" t="s">
        <v>8324</v>
      </c>
      <c r="S1713" t="s">
        <v>8346</v>
      </c>
    </row>
    <row r="1714" spans="1:19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0">
        <f t="shared" si="78"/>
        <v>42125.913807870369</v>
      </c>
      <c r="P1714" s="10">
        <f t="shared" si="79"/>
        <v>42185.913807870369</v>
      </c>
      <c r="Q1714">
        <f t="shared" si="80"/>
        <v>2015</v>
      </c>
      <c r="R1714" s="13" t="s">
        <v>8324</v>
      </c>
      <c r="S1714" t="s">
        <v>8346</v>
      </c>
    </row>
    <row r="1715" spans="1:19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0">
        <f t="shared" si="78"/>
        <v>41887.801064814819</v>
      </c>
      <c r="P1715" s="10">
        <f t="shared" si="79"/>
        <v>41917.801064814819</v>
      </c>
      <c r="Q1715">
        <f t="shared" si="80"/>
        <v>2014</v>
      </c>
      <c r="R1715" s="13" t="s">
        <v>8324</v>
      </c>
      <c r="S1715" t="s">
        <v>8346</v>
      </c>
    </row>
    <row r="1716" spans="1:19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0">
        <f t="shared" si="78"/>
        <v>42095.918530092589</v>
      </c>
      <c r="P1716" s="10">
        <f t="shared" si="79"/>
        <v>42125.918530092589</v>
      </c>
      <c r="Q1716">
        <f t="shared" si="80"/>
        <v>2015</v>
      </c>
      <c r="R1716" s="13" t="s">
        <v>8324</v>
      </c>
      <c r="S1716" t="s">
        <v>8346</v>
      </c>
    </row>
    <row r="1717" spans="1:19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0">
        <f t="shared" si="78"/>
        <v>42064.217418981483</v>
      </c>
      <c r="P1717" s="10">
        <f t="shared" si="79"/>
        <v>42094.140277777777</v>
      </c>
      <c r="Q1717">
        <f t="shared" si="80"/>
        <v>2015</v>
      </c>
      <c r="R1717" s="13" t="s">
        <v>8324</v>
      </c>
      <c r="S1717" t="s">
        <v>8346</v>
      </c>
    </row>
    <row r="1718" spans="1:19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0">
        <f t="shared" si="78"/>
        <v>42673.577534722222</v>
      </c>
      <c r="P1718" s="10">
        <f t="shared" si="79"/>
        <v>42713.619201388887</v>
      </c>
      <c r="Q1718">
        <f t="shared" si="80"/>
        <v>2016</v>
      </c>
      <c r="R1718" s="13" t="s">
        <v>8324</v>
      </c>
      <c r="S1718" t="s">
        <v>8346</v>
      </c>
    </row>
    <row r="1719" spans="1:19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>
        <f t="shared" si="78"/>
        <v>42460.98192129629</v>
      </c>
      <c r="P1719" s="10">
        <f t="shared" si="79"/>
        <v>42481.166666666672</v>
      </c>
      <c r="Q1719">
        <f t="shared" si="80"/>
        <v>2016</v>
      </c>
      <c r="R1719" s="13" t="s">
        <v>8324</v>
      </c>
      <c r="S1719" t="s">
        <v>8346</v>
      </c>
    </row>
    <row r="1720" spans="1:19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0">
        <f t="shared" si="78"/>
        <v>42460.610520833332</v>
      </c>
      <c r="P1720" s="10">
        <f t="shared" si="79"/>
        <v>42504.207638888889</v>
      </c>
      <c r="Q1720">
        <f t="shared" si="80"/>
        <v>2016</v>
      </c>
      <c r="R1720" s="13" t="s">
        <v>8324</v>
      </c>
      <c r="S1720" t="s">
        <v>8346</v>
      </c>
    </row>
    <row r="1721" spans="1:19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0">
        <f t="shared" si="78"/>
        <v>41869.534618055557</v>
      </c>
      <c r="P1721" s="10">
        <f t="shared" si="79"/>
        <v>41899.534618055557</v>
      </c>
      <c r="Q1721">
        <f t="shared" si="80"/>
        <v>2014</v>
      </c>
      <c r="R1721" s="13" t="s">
        <v>8324</v>
      </c>
      <c r="S1721" t="s">
        <v>8346</v>
      </c>
    </row>
    <row r="1722" spans="1:19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0">
        <f t="shared" si="78"/>
        <v>41922.783229166671</v>
      </c>
      <c r="P1722" s="10">
        <f t="shared" si="79"/>
        <v>41952.824895833335</v>
      </c>
      <c r="Q1722">
        <f t="shared" si="80"/>
        <v>2014</v>
      </c>
      <c r="R1722" s="13" t="s">
        <v>8324</v>
      </c>
      <c r="S1722" t="s">
        <v>8346</v>
      </c>
    </row>
    <row r="1723" spans="1:19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0">
        <f t="shared" si="78"/>
        <v>42319.461377314816</v>
      </c>
      <c r="P1723" s="10">
        <f t="shared" si="79"/>
        <v>42349.461377314816</v>
      </c>
      <c r="Q1723">
        <f t="shared" si="80"/>
        <v>2015</v>
      </c>
      <c r="R1723" s="13" t="s">
        <v>8324</v>
      </c>
      <c r="S1723" t="s">
        <v>8346</v>
      </c>
    </row>
    <row r="1724" spans="1:19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0">
        <f t="shared" si="78"/>
        <v>42425.960983796293</v>
      </c>
      <c r="P1724" s="10">
        <f t="shared" si="79"/>
        <v>42463.006944444445</v>
      </c>
      <c r="Q1724">
        <f t="shared" si="80"/>
        <v>2016</v>
      </c>
      <c r="R1724" s="13" t="s">
        <v>8324</v>
      </c>
      <c r="S1724" t="s">
        <v>8346</v>
      </c>
    </row>
    <row r="1725" spans="1:19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0">
        <f t="shared" si="78"/>
        <v>42129.82540509259</v>
      </c>
      <c r="P1725" s="10">
        <f t="shared" si="79"/>
        <v>42186.25</v>
      </c>
      <c r="Q1725">
        <f t="shared" si="80"/>
        <v>2015</v>
      </c>
      <c r="R1725" s="13" t="s">
        <v>8324</v>
      </c>
      <c r="S1725" t="s">
        <v>8346</v>
      </c>
    </row>
    <row r="1726" spans="1:19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0">
        <f t="shared" si="78"/>
        <v>41912.932430555556</v>
      </c>
      <c r="P1726" s="10">
        <f t="shared" si="79"/>
        <v>41942.932430555556</v>
      </c>
      <c r="Q1726">
        <f t="shared" si="80"/>
        <v>2014</v>
      </c>
      <c r="R1726" s="13" t="s">
        <v>8324</v>
      </c>
      <c r="S1726" t="s">
        <v>8346</v>
      </c>
    </row>
    <row r="1727" spans="1:19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0">
        <f t="shared" si="78"/>
        <v>41845.968159722222</v>
      </c>
      <c r="P1727" s="10">
        <f t="shared" si="79"/>
        <v>41875.968159722222</v>
      </c>
      <c r="Q1727">
        <f t="shared" si="80"/>
        <v>2014</v>
      </c>
      <c r="R1727" s="13" t="s">
        <v>8324</v>
      </c>
      <c r="S1727" t="s">
        <v>8346</v>
      </c>
    </row>
    <row r="1728" spans="1:19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0">
        <f t="shared" si="78"/>
        <v>41788.919722222221</v>
      </c>
      <c r="P1728" s="10">
        <f t="shared" si="79"/>
        <v>41817.919722222221</v>
      </c>
      <c r="Q1728">
        <f t="shared" si="80"/>
        <v>2014</v>
      </c>
      <c r="R1728" s="13" t="s">
        <v>8324</v>
      </c>
      <c r="S1728" t="s">
        <v>8346</v>
      </c>
    </row>
    <row r="1729" spans="1:19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0">
        <f t="shared" si="78"/>
        <v>42044.927974537044</v>
      </c>
      <c r="P1729" s="10">
        <f t="shared" si="79"/>
        <v>42099.458333333328</v>
      </c>
      <c r="Q1729">
        <f t="shared" si="80"/>
        <v>2015</v>
      </c>
      <c r="R1729" s="13" t="s">
        <v>8324</v>
      </c>
      <c r="S1729" t="s">
        <v>8346</v>
      </c>
    </row>
    <row r="1730" spans="1:19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0">
        <f t="shared" si="78"/>
        <v>42268.625856481478</v>
      </c>
      <c r="P1730" s="10">
        <f t="shared" si="79"/>
        <v>42298.625856481478</v>
      </c>
      <c r="Q1730">
        <f t="shared" si="80"/>
        <v>2015</v>
      </c>
      <c r="R1730" s="13" t="s">
        <v>8324</v>
      </c>
      <c r="S1730" t="s">
        <v>8346</v>
      </c>
    </row>
    <row r="1731" spans="1:19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0">
        <f t="shared" ref="O1731:O1794" si="81">(((J1731/60)/60)/24)+DATE(1970,1,1)</f>
        <v>42471.052152777775</v>
      </c>
      <c r="P1731" s="10">
        <f t="shared" ref="P1731:P1794" si="82">(((I1731/60)/60)/24)+DATE(1970,1,1)</f>
        <v>42531.052152777775</v>
      </c>
      <c r="Q1731">
        <f t="shared" ref="Q1731:Q1794" si="83">YEAR(O1731)</f>
        <v>2016</v>
      </c>
      <c r="R1731" s="13" t="s">
        <v>8324</v>
      </c>
      <c r="S1731" t="s">
        <v>8346</v>
      </c>
    </row>
    <row r="1732" spans="1:19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0">
        <f t="shared" si="81"/>
        <v>42272.087766203709</v>
      </c>
      <c r="P1732" s="10">
        <f t="shared" si="82"/>
        <v>42302.087766203709</v>
      </c>
      <c r="Q1732">
        <f t="shared" si="83"/>
        <v>2015</v>
      </c>
      <c r="R1732" s="13" t="s">
        <v>8324</v>
      </c>
      <c r="S1732" t="s">
        <v>8346</v>
      </c>
    </row>
    <row r="1733" spans="1:19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0">
        <f t="shared" si="81"/>
        <v>42152.906851851847</v>
      </c>
      <c r="P1733" s="10">
        <f t="shared" si="82"/>
        <v>42166.625</v>
      </c>
      <c r="Q1733">
        <f t="shared" si="83"/>
        <v>2015</v>
      </c>
      <c r="R1733" s="13" t="s">
        <v>8324</v>
      </c>
      <c r="S1733" t="s">
        <v>8346</v>
      </c>
    </row>
    <row r="1734" spans="1:19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0">
        <f t="shared" si="81"/>
        <v>42325.683807870373</v>
      </c>
      <c r="P1734" s="10">
        <f t="shared" si="82"/>
        <v>42385.208333333328</v>
      </c>
      <c r="Q1734">
        <f t="shared" si="83"/>
        <v>2015</v>
      </c>
      <c r="R1734" s="13" t="s">
        <v>8324</v>
      </c>
      <c r="S1734" t="s">
        <v>8346</v>
      </c>
    </row>
    <row r="1735" spans="1:19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0">
        <f t="shared" si="81"/>
        <v>42614.675625000003</v>
      </c>
      <c r="P1735" s="10">
        <f t="shared" si="82"/>
        <v>42626.895833333328</v>
      </c>
      <c r="Q1735">
        <f t="shared" si="83"/>
        <v>2016</v>
      </c>
      <c r="R1735" s="13" t="s">
        <v>8324</v>
      </c>
      <c r="S1735" t="s">
        <v>8346</v>
      </c>
    </row>
    <row r="1736" spans="1:19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0">
        <f t="shared" si="81"/>
        <v>42102.036527777775</v>
      </c>
      <c r="P1736" s="10">
        <f t="shared" si="82"/>
        <v>42132.036527777775</v>
      </c>
      <c r="Q1736">
        <f t="shared" si="83"/>
        <v>2015</v>
      </c>
      <c r="R1736" s="13" t="s">
        <v>8324</v>
      </c>
      <c r="S1736" t="s">
        <v>8346</v>
      </c>
    </row>
    <row r="1737" spans="1:19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0">
        <f t="shared" si="81"/>
        <v>42559.814178240747</v>
      </c>
      <c r="P1737" s="10">
        <f t="shared" si="82"/>
        <v>42589.814178240747</v>
      </c>
      <c r="Q1737">
        <f t="shared" si="83"/>
        <v>2016</v>
      </c>
      <c r="R1737" s="13" t="s">
        <v>8324</v>
      </c>
      <c r="S1737" t="s">
        <v>8346</v>
      </c>
    </row>
    <row r="1738" spans="1:19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0">
        <f t="shared" si="81"/>
        <v>42286.861493055556</v>
      </c>
      <c r="P1738" s="10">
        <f t="shared" si="82"/>
        <v>42316.90315972222</v>
      </c>
      <c r="Q1738">
        <f t="shared" si="83"/>
        <v>2015</v>
      </c>
      <c r="R1738" s="13" t="s">
        <v>8324</v>
      </c>
      <c r="S1738" t="s">
        <v>8346</v>
      </c>
    </row>
    <row r="1739" spans="1:19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>
        <f t="shared" si="81"/>
        <v>42175.948981481488</v>
      </c>
      <c r="P1739" s="10">
        <f t="shared" si="82"/>
        <v>42205.948981481488</v>
      </c>
      <c r="Q1739">
        <f t="shared" si="83"/>
        <v>2015</v>
      </c>
      <c r="R1739" s="13" t="s">
        <v>8324</v>
      </c>
      <c r="S1739" t="s">
        <v>8346</v>
      </c>
    </row>
    <row r="1740" spans="1:19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0">
        <f t="shared" si="81"/>
        <v>41884.874328703707</v>
      </c>
      <c r="P1740" s="10">
        <f t="shared" si="82"/>
        <v>41914.874328703707</v>
      </c>
      <c r="Q1740">
        <f t="shared" si="83"/>
        <v>2014</v>
      </c>
      <c r="R1740" s="13" t="s">
        <v>8324</v>
      </c>
      <c r="S1740" t="s">
        <v>8346</v>
      </c>
    </row>
    <row r="1741" spans="1:19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0">
        <f t="shared" si="81"/>
        <v>42435.874212962968</v>
      </c>
      <c r="P1741" s="10">
        <f t="shared" si="82"/>
        <v>42494.832546296297</v>
      </c>
      <c r="Q1741">
        <f t="shared" si="83"/>
        <v>2016</v>
      </c>
      <c r="R1741" s="13" t="s">
        <v>8324</v>
      </c>
      <c r="S1741" t="s">
        <v>8346</v>
      </c>
    </row>
    <row r="1742" spans="1:19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0">
        <f t="shared" si="81"/>
        <v>42171.817384259266</v>
      </c>
      <c r="P1742" s="10">
        <f t="shared" si="82"/>
        <v>42201.817384259266</v>
      </c>
      <c r="Q1742">
        <f t="shared" si="83"/>
        <v>2015</v>
      </c>
      <c r="R1742" s="13" t="s">
        <v>8324</v>
      </c>
      <c r="S1742" t="s">
        <v>8346</v>
      </c>
    </row>
    <row r="1743" spans="1:19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0">
        <f t="shared" si="81"/>
        <v>42120.628136574072</v>
      </c>
      <c r="P1743" s="10">
        <f t="shared" si="82"/>
        <v>42165.628136574072</v>
      </c>
      <c r="Q1743">
        <f t="shared" si="83"/>
        <v>2015</v>
      </c>
      <c r="R1743" s="13" t="s">
        <v>8337</v>
      </c>
      <c r="S1743" t="s">
        <v>8338</v>
      </c>
    </row>
    <row r="1744" spans="1:19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>
        <f t="shared" si="81"/>
        <v>42710.876967592587</v>
      </c>
      <c r="P1744" s="10">
        <f t="shared" si="82"/>
        <v>42742.875</v>
      </c>
      <c r="Q1744">
        <f t="shared" si="83"/>
        <v>2016</v>
      </c>
      <c r="R1744" s="13" t="s">
        <v>8337</v>
      </c>
      <c r="S1744" t="s">
        <v>8338</v>
      </c>
    </row>
    <row r="1745" spans="1:19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0">
        <f t="shared" si="81"/>
        <v>42586.925636574073</v>
      </c>
      <c r="P1745" s="10">
        <f t="shared" si="82"/>
        <v>42609.165972222225</v>
      </c>
      <c r="Q1745">
        <f t="shared" si="83"/>
        <v>2016</v>
      </c>
      <c r="R1745" s="13" t="s">
        <v>8337</v>
      </c>
      <c r="S1745" t="s">
        <v>8338</v>
      </c>
    </row>
    <row r="1746" spans="1:19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0">
        <f t="shared" si="81"/>
        <v>42026.605057870373</v>
      </c>
      <c r="P1746" s="10">
        <f t="shared" si="82"/>
        <v>42071.563391203701</v>
      </c>
      <c r="Q1746">
        <f t="shared" si="83"/>
        <v>2015</v>
      </c>
      <c r="R1746" s="13" t="s">
        <v>8337</v>
      </c>
      <c r="S1746" t="s">
        <v>8338</v>
      </c>
    </row>
    <row r="1747" spans="1:19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0">
        <f t="shared" si="81"/>
        <v>42690.259699074071</v>
      </c>
      <c r="P1747" s="10">
        <f t="shared" si="82"/>
        <v>42726.083333333328</v>
      </c>
      <c r="Q1747">
        <f t="shared" si="83"/>
        <v>2016</v>
      </c>
      <c r="R1747" s="13" t="s">
        <v>8337</v>
      </c>
      <c r="S1747" t="s">
        <v>8338</v>
      </c>
    </row>
    <row r="1748" spans="1:19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>
        <f t="shared" si="81"/>
        <v>42668.176701388889</v>
      </c>
      <c r="P1748" s="10">
        <f t="shared" si="82"/>
        <v>42698.083333333328</v>
      </c>
      <c r="Q1748">
        <f t="shared" si="83"/>
        <v>2016</v>
      </c>
      <c r="R1748" s="13" t="s">
        <v>8337</v>
      </c>
      <c r="S1748" t="s">
        <v>8338</v>
      </c>
    </row>
    <row r="1749" spans="1:19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>
        <f t="shared" si="81"/>
        <v>42292.435532407413</v>
      </c>
      <c r="P1749" s="10">
        <f t="shared" si="82"/>
        <v>42321.625</v>
      </c>
      <c r="Q1749">
        <f t="shared" si="83"/>
        <v>2015</v>
      </c>
      <c r="R1749" s="13" t="s">
        <v>8337</v>
      </c>
      <c r="S1749" t="s">
        <v>8338</v>
      </c>
    </row>
    <row r="1750" spans="1:19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>
        <f t="shared" si="81"/>
        <v>42219.950729166667</v>
      </c>
      <c r="P1750" s="10">
        <f t="shared" si="82"/>
        <v>42249.950729166667</v>
      </c>
      <c r="Q1750">
        <f t="shared" si="83"/>
        <v>2015</v>
      </c>
      <c r="R1750" s="13" t="s">
        <v>8337</v>
      </c>
      <c r="S1750" t="s">
        <v>8338</v>
      </c>
    </row>
    <row r="1751" spans="1:19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>
        <f t="shared" si="81"/>
        <v>42758.975937499999</v>
      </c>
      <c r="P1751" s="10">
        <f t="shared" si="82"/>
        <v>42795.791666666672</v>
      </c>
      <c r="Q1751">
        <f t="shared" si="83"/>
        <v>2017</v>
      </c>
      <c r="R1751" s="13" t="s">
        <v>8337</v>
      </c>
      <c r="S1751" t="s">
        <v>8338</v>
      </c>
    </row>
    <row r="1752" spans="1:19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>
        <f t="shared" si="81"/>
        <v>42454.836851851855</v>
      </c>
      <c r="P1752" s="10">
        <f t="shared" si="82"/>
        <v>42479.836851851855</v>
      </c>
      <c r="Q1752">
        <f t="shared" si="83"/>
        <v>2016</v>
      </c>
      <c r="R1752" s="13" t="s">
        <v>8337</v>
      </c>
      <c r="S1752" t="s">
        <v>8338</v>
      </c>
    </row>
    <row r="1753" spans="1:19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0">
        <f t="shared" si="81"/>
        <v>42052.7815162037</v>
      </c>
      <c r="P1753" s="10">
        <f t="shared" si="82"/>
        <v>42082.739849537036</v>
      </c>
      <c r="Q1753">
        <f t="shared" si="83"/>
        <v>2015</v>
      </c>
      <c r="R1753" s="13" t="s">
        <v>8337</v>
      </c>
      <c r="S1753" t="s">
        <v>8338</v>
      </c>
    </row>
    <row r="1754" spans="1:19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>
        <f t="shared" si="81"/>
        <v>42627.253263888888</v>
      </c>
      <c r="P1754" s="10">
        <f t="shared" si="82"/>
        <v>42657.253263888888</v>
      </c>
      <c r="Q1754">
        <f t="shared" si="83"/>
        <v>2016</v>
      </c>
      <c r="R1754" s="13" t="s">
        <v>8337</v>
      </c>
      <c r="S1754" t="s">
        <v>8338</v>
      </c>
    </row>
    <row r="1755" spans="1:19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0">
        <f t="shared" si="81"/>
        <v>42420.74962962963</v>
      </c>
      <c r="P1755" s="10">
        <f t="shared" si="82"/>
        <v>42450.707962962959</v>
      </c>
      <c r="Q1755">
        <f t="shared" si="83"/>
        <v>2016</v>
      </c>
      <c r="R1755" s="13" t="s">
        <v>8337</v>
      </c>
      <c r="S1755" t="s">
        <v>8338</v>
      </c>
    </row>
    <row r="1756" spans="1:19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0">
        <f t="shared" si="81"/>
        <v>42067.876770833333</v>
      </c>
      <c r="P1756" s="10">
        <f t="shared" si="82"/>
        <v>42097.835104166668</v>
      </c>
      <c r="Q1756">
        <f t="shared" si="83"/>
        <v>2015</v>
      </c>
      <c r="R1756" s="13" t="s">
        <v>8337</v>
      </c>
      <c r="S1756" t="s">
        <v>8338</v>
      </c>
    </row>
    <row r="1757" spans="1:19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0">
        <f t="shared" si="81"/>
        <v>42252.788900462961</v>
      </c>
      <c r="P1757" s="10">
        <f t="shared" si="82"/>
        <v>42282.788900462961</v>
      </c>
      <c r="Q1757">
        <f t="shared" si="83"/>
        <v>2015</v>
      </c>
      <c r="R1757" s="13" t="s">
        <v>8337</v>
      </c>
      <c r="S1757" t="s">
        <v>8338</v>
      </c>
    </row>
    <row r="1758" spans="1:19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>
        <f t="shared" si="81"/>
        <v>42571.167465277773</v>
      </c>
      <c r="P1758" s="10">
        <f t="shared" si="82"/>
        <v>42611.167465277773</v>
      </c>
      <c r="Q1758">
        <f t="shared" si="83"/>
        <v>2016</v>
      </c>
      <c r="R1758" s="13" t="s">
        <v>8337</v>
      </c>
      <c r="S1758" t="s">
        <v>8338</v>
      </c>
    </row>
    <row r="1759" spans="1:19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0">
        <f t="shared" si="81"/>
        <v>42733.827349537038</v>
      </c>
      <c r="P1759" s="10">
        <f t="shared" si="82"/>
        <v>42763.811805555553</v>
      </c>
      <c r="Q1759">
        <f t="shared" si="83"/>
        <v>2016</v>
      </c>
      <c r="R1759" s="13" t="s">
        <v>8337</v>
      </c>
      <c r="S1759" t="s">
        <v>8338</v>
      </c>
    </row>
    <row r="1760" spans="1:19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0">
        <f t="shared" si="81"/>
        <v>42505.955925925926</v>
      </c>
      <c r="P1760" s="10">
        <f t="shared" si="82"/>
        <v>42565.955925925926</v>
      </c>
      <c r="Q1760">
        <f t="shared" si="83"/>
        <v>2016</v>
      </c>
      <c r="R1760" s="13" t="s">
        <v>8337</v>
      </c>
      <c r="S1760" t="s">
        <v>8338</v>
      </c>
    </row>
    <row r="1761" spans="1:19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0">
        <f t="shared" si="81"/>
        <v>42068.829039351855</v>
      </c>
      <c r="P1761" s="10">
        <f t="shared" si="82"/>
        <v>42088.787372685183</v>
      </c>
      <c r="Q1761">
        <f t="shared" si="83"/>
        <v>2015</v>
      </c>
      <c r="R1761" s="13" t="s">
        <v>8337</v>
      </c>
      <c r="S1761" t="s">
        <v>8338</v>
      </c>
    </row>
    <row r="1762" spans="1:19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>
        <f t="shared" si="81"/>
        <v>42405.67260416667</v>
      </c>
      <c r="P1762" s="10">
        <f t="shared" si="82"/>
        <v>42425.67260416667</v>
      </c>
      <c r="Q1762">
        <f t="shared" si="83"/>
        <v>2016</v>
      </c>
      <c r="R1762" s="13" t="s">
        <v>8337</v>
      </c>
      <c r="S1762" t="s">
        <v>8338</v>
      </c>
    </row>
    <row r="1763" spans="1:19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0">
        <f t="shared" si="81"/>
        <v>42209.567824074074</v>
      </c>
      <c r="P1763" s="10">
        <f t="shared" si="82"/>
        <v>42259.567824074074</v>
      </c>
      <c r="Q1763">
        <f t="shared" si="83"/>
        <v>2015</v>
      </c>
      <c r="R1763" s="13" t="s">
        <v>8337</v>
      </c>
      <c r="S1763" t="s">
        <v>8338</v>
      </c>
    </row>
    <row r="1764" spans="1:19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0">
        <f t="shared" si="81"/>
        <v>42410.982002314813</v>
      </c>
      <c r="P1764" s="10">
        <f t="shared" si="82"/>
        <v>42440.982002314813</v>
      </c>
      <c r="Q1764">
        <f t="shared" si="83"/>
        <v>2016</v>
      </c>
      <c r="R1764" s="13" t="s">
        <v>8337</v>
      </c>
      <c r="S1764" t="s">
        <v>8338</v>
      </c>
    </row>
    <row r="1765" spans="1:19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>
        <f t="shared" si="81"/>
        <v>42636.868518518517</v>
      </c>
      <c r="P1765" s="10">
        <f t="shared" si="82"/>
        <v>42666.868518518517</v>
      </c>
      <c r="Q1765">
        <f t="shared" si="83"/>
        <v>2016</v>
      </c>
      <c r="R1765" s="13" t="s">
        <v>8337</v>
      </c>
      <c r="S1765" t="s">
        <v>8338</v>
      </c>
    </row>
    <row r="1766" spans="1:19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>
        <f t="shared" si="81"/>
        <v>41825.485868055555</v>
      </c>
      <c r="P1766" s="10">
        <f t="shared" si="82"/>
        <v>41854.485868055555</v>
      </c>
      <c r="Q1766">
        <f t="shared" si="83"/>
        <v>2014</v>
      </c>
      <c r="R1766" s="13" t="s">
        <v>8337</v>
      </c>
      <c r="S1766" t="s">
        <v>8338</v>
      </c>
    </row>
    <row r="1767" spans="1:19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>
        <f t="shared" si="81"/>
        <v>41834.980462962965</v>
      </c>
      <c r="P1767" s="10">
        <f t="shared" si="82"/>
        <v>41864.980462962965</v>
      </c>
      <c r="Q1767">
        <f t="shared" si="83"/>
        <v>2014</v>
      </c>
      <c r="R1767" s="13" t="s">
        <v>8337</v>
      </c>
      <c r="S1767" t="s">
        <v>8338</v>
      </c>
    </row>
    <row r="1768" spans="1:19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0">
        <f t="shared" si="81"/>
        <v>41855.859814814816</v>
      </c>
      <c r="P1768" s="10">
        <f t="shared" si="82"/>
        <v>41876.859814814816</v>
      </c>
      <c r="Q1768">
        <f t="shared" si="83"/>
        <v>2014</v>
      </c>
      <c r="R1768" s="13" t="s">
        <v>8337</v>
      </c>
      <c r="S1768" t="s">
        <v>8338</v>
      </c>
    </row>
    <row r="1769" spans="1:19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>
        <f t="shared" si="81"/>
        <v>41824.658379629633</v>
      </c>
      <c r="P1769" s="10">
        <f t="shared" si="82"/>
        <v>41854.658379629633</v>
      </c>
      <c r="Q1769">
        <f t="shared" si="83"/>
        <v>2014</v>
      </c>
      <c r="R1769" s="13" t="s">
        <v>8337</v>
      </c>
      <c r="S1769" t="s">
        <v>8338</v>
      </c>
    </row>
    <row r="1770" spans="1:19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>
        <f t="shared" si="81"/>
        <v>41849.560694444444</v>
      </c>
      <c r="P1770" s="10">
        <f t="shared" si="82"/>
        <v>41909.560694444444</v>
      </c>
      <c r="Q1770">
        <f t="shared" si="83"/>
        <v>2014</v>
      </c>
      <c r="R1770" s="13" t="s">
        <v>8337</v>
      </c>
      <c r="S1770" t="s">
        <v>8338</v>
      </c>
    </row>
    <row r="1771" spans="1:19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0">
        <f t="shared" si="81"/>
        <v>41987.818969907406</v>
      </c>
      <c r="P1771" s="10">
        <f t="shared" si="82"/>
        <v>42017.818969907406</v>
      </c>
      <c r="Q1771">
        <f t="shared" si="83"/>
        <v>2014</v>
      </c>
      <c r="R1771" s="13" t="s">
        <v>8337</v>
      </c>
      <c r="S1771" t="s">
        <v>8338</v>
      </c>
    </row>
    <row r="1772" spans="1:19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>
        <f t="shared" si="81"/>
        <v>41891.780023148152</v>
      </c>
      <c r="P1772" s="10">
        <f t="shared" si="82"/>
        <v>41926.780023148152</v>
      </c>
      <c r="Q1772">
        <f t="shared" si="83"/>
        <v>2014</v>
      </c>
      <c r="R1772" s="13" t="s">
        <v>8337</v>
      </c>
      <c r="S1772" t="s">
        <v>8338</v>
      </c>
    </row>
    <row r="1773" spans="1:19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0">
        <f t="shared" si="81"/>
        <v>41905.979629629634</v>
      </c>
      <c r="P1773" s="10">
        <f t="shared" si="82"/>
        <v>41935.979629629634</v>
      </c>
      <c r="Q1773">
        <f t="shared" si="83"/>
        <v>2014</v>
      </c>
      <c r="R1773" s="13" t="s">
        <v>8337</v>
      </c>
      <c r="S1773" t="s">
        <v>8338</v>
      </c>
    </row>
    <row r="1774" spans="1:19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0">
        <f t="shared" si="81"/>
        <v>41766.718009259261</v>
      </c>
      <c r="P1774" s="10">
        <f t="shared" si="82"/>
        <v>41826.718009259261</v>
      </c>
      <c r="Q1774">
        <f t="shared" si="83"/>
        <v>2014</v>
      </c>
      <c r="R1774" s="13" t="s">
        <v>8337</v>
      </c>
      <c r="S1774" t="s">
        <v>8338</v>
      </c>
    </row>
    <row r="1775" spans="1:19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0">
        <f t="shared" si="81"/>
        <v>41978.760393518518</v>
      </c>
      <c r="P1775" s="10">
        <f t="shared" si="82"/>
        <v>42023.760393518518</v>
      </c>
      <c r="Q1775">
        <f t="shared" si="83"/>
        <v>2014</v>
      </c>
      <c r="R1775" s="13" t="s">
        <v>8337</v>
      </c>
      <c r="S1775" t="s">
        <v>8338</v>
      </c>
    </row>
    <row r="1776" spans="1:19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0">
        <f t="shared" si="81"/>
        <v>41930.218657407408</v>
      </c>
      <c r="P1776" s="10">
        <f t="shared" si="82"/>
        <v>41972.624305555553</v>
      </c>
      <c r="Q1776">
        <f t="shared" si="83"/>
        <v>2014</v>
      </c>
      <c r="R1776" s="13" t="s">
        <v>8337</v>
      </c>
      <c r="S1776" t="s">
        <v>8338</v>
      </c>
    </row>
    <row r="1777" spans="1:19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>
        <f t="shared" si="81"/>
        <v>41891.976388888892</v>
      </c>
      <c r="P1777" s="10">
        <f t="shared" si="82"/>
        <v>41936.976388888892</v>
      </c>
      <c r="Q1777">
        <f t="shared" si="83"/>
        <v>2014</v>
      </c>
      <c r="R1777" s="13" t="s">
        <v>8337</v>
      </c>
      <c r="S1777" t="s">
        <v>8338</v>
      </c>
    </row>
    <row r="1778" spans="1:19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0">
        <f t="shared" si="81"/>
        <v>41905.95684027778</v>
      </c>
      <c r="P1778" s="10">
        <f t="shared" si="82"/>
        <v>41941.95684027778</v>
      </c>
      <c r="Q1778">
        <f t="shared" si="83"/>
        <v>2014</v>
      </c>
      <c r="R1778" s="13" t="s">
        <v>8337</v>
      </c>
      <c r="S1778" t="s">
        <v>8338</v>
      </c>
    </row>
    <row r="1779" spans="1:19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>
        <f t="shared" si="81"/>
        <v>42025.357094907406</v>
      </c>
      <c r="P1779" s="10">
        <f t="shared" si="82"/>
        <v>42055.357094907406</v>
      </c>
      <c r="Q1779">
        <f t="shared" si="83"/>
        <v>2015</v>
      </c>
      <c r="R1779" s="13" t="s">
        <v>8337</v>
      </c>
      <c r="S1779" t="s">
        <v>8338</v>
      </c>
    </row>
    <row r="1780" spans="1:19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>
        <f t="shared" si="81"/>
        <v>42045.86336805555</v>
      </c>
      <c r="P1780" s="10">
        <f t="shared" si="82"/>
        <v>42090.821701388893</v>
      </c>
      <c r="Q1780">
        <f t="shared" si="83"/>
        <v>2015</v>
      </c>
      <c r="R1780" s="13" t="s">
        <v>8337</v>
      </c>
      <c r="S1780" t="s">
        <v>8338</v>
      </c>
    </row>
    <row r="1781" spans="1:19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0">
        <f t="shared" si="81"/>
        <v>42585.691898148143</v>
      </c>
      <c r="P1781" s="10">
        <f t="shared" si="82"/>
        <v>42615.691898148143</v>
      </c>
      <c r="Q1781">
        <f t="shared" si="83"/>
        <v>2016</v>
      </c>
      <c r="R1781" s="13" t="s">
        <v>8337</v>
      </c>
      <c r="S1781" t="s">
        <v>8338</v>
      </c>
    </row>
    <row r="1782" spans="1:19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>
        <f t="shared" si="81"/>
        <v>42493.600810185191</v>
      </c>
      <c r="P1782" s="10">
        <f t="shared" si="82"/>
        <v>42553.600810185191</v>
      </c>
      <c r="Q1782">
        <f t="shared" si="83"/>
        <v>2016</v>
      </c>
      <c r="R1782" s="13" t="s">
        <v>8337</v>
      </c>
      <c r="S1782" t="s">
        <v>8338</v>
      </c>
    </row>
    <row r="1783" spans="1:19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0">
        <f t="shared" si="81"/>
        <v>42597.617418981477</v>
      </c>
      <c r="P1783" s="10">
        <f t="shared" si="82"/>
        <v>42628.617418981477</v>
      </c>
      <c r="Q1783">
        <f t="shared" si="83"/>
        <v>2016</v>
      </c>
      <c r="R1783" s="13" t="s">
        <v>8337</v>
      </c>
      <c r="S1783" t="s">
        <v>8338</v>
      </c>
    </row>
    <row r="1784" spans="1:19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0">
        <f t="shared" si="81"/>
        <v>42388.575104166666</v>
      </c>
      <c r="P1784" s="10">
        <f t="shared" si="82"/>
        <v>42421.575104166666</v>
      </c>
      <c r="Q1784">
        <f t="shared" si="83"/>
        <v>2016</v>
      </c>
      <c r="R1784" s="13" t="s">
        <v>8337</v>
      </c>
      <c r="S1784" t="s">
        <v>8338</v>
      </c>
    </row>
    <row r="1785" spans="1:19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>
        <f t="shared" si="81"/>
        <v>42115.949976851851</v>
      </c>
      <c r="P1785" s="10">
        <f t="shared" si="82"/>
        <v>42145.949976851851</v>
      </c>
      <c r="Q1785">
        <f t="shared" si="83"/>
        <v>2015</v>
      </c>
      <c r="R1785" s="13" t="s">
        <v>8337</v>
      </c>
      <c r="S1785" t="s">
        <v>8338</v>
      </c>
    </row>
    <row r="1786" spans="1:19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0">
        <f t="shared" si="81"/>
        <v>42003.655555555553</v>
      </c>
      <c r="P1786" s="10">
        <f t="shared" si="82"/>
        <v>42035.142361111109</v>
      </c>
      <c r="Q1786">
        <f t="shared" si="83"/>
        <v>2014</v>
      </c>
      <c r="R1786" s="13" t="s">
        <v>8337</v>
      </c>
      <c r="S1786" t="s">
        <v>8338</v>
      </c>
    </row>
    <row r="1787" spans="1:19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>
        <f t="shared" si="81"/>
        <v>41897.134895833333</v>
      </c>
      <c r="P1787" s="10">
        <f t="shared" si="82"/>
        <v>41928</v>
      </c>
      <c r="Q1787">
        <f t="shared" si="83"/>
        <v>2014</v>
      </c>
      <c r="R1787" s="13" t="s">
        <v>8337</v>
      </c>
      <c r="S1787" t="s">
        <v>8338</v>
      </c>
    </row>
    <row r="1788" spans="1:19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0">
        <f t="shared" si="81"/>
        <v>41958.550659722227</v>
      </c>
      <c r="P1788" s="10">
        <f t="shared" si="82"/>
        <v>41988.550659722227</v>
      </c>
      <c r="Q1788">
        <f t="shared" si="83"/>
        <v>2014</v>
      </c>
      <c r="R1788" s="13" t="s">
        <v>8337</v>
      </c>
      <c r="S1788" t="s">
        <v>8338</v>
      </c>
    </row>
    <row r="1789" spans="1:19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>
        <f t="shared" si="81"/>
        <v>42068.65552083333</v>
      </c>
      <c r="P1789" s="10">
        <f t="shared" si="82"/>
        <v>42098.613854166666</v>
      </c>
      <c r="Q1789">
        <f t="shared" si="83"/>
        <v>2015</v>
      </c>
      <c r="R1789" s="13" t="s">
        <v>8337</v>
      </c>
      <c r="S1789" t="s">
        <v>8338</v>
      </c>
    </row>
    <row r="1790" spans="1:19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0">
        <f t="shared" si="81"/>
        <v>41913.94840277778</v>
      </c>
      <c r="P1790" s="10">
        <f t="shared" si="82"/>
        <v>41943.94840277778</v>
      </c>
      <c r="Q1790">
        <f t="shared" si="83"/>
        <v>2014</v>
      </c>
      <c r="R1790" s="13" t="s">
        <v>8337</v>
      </c>
      <c r="S1790" t="s">
        <v>8338</v>
      </c>
    </row>
    <row r="1791" spans="1:19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0">
        <f t="shared" si="81"/>
        <v>41956.250034722223</v>
      </c>
      <c r="P1791" s="10">
        <f t="shared" si="82"/>
        <v>42016.250034722223</v>
      </c>
      <c r="Q1791">
        <f t="shared" si="83"/>
        <v>2014</v>
      </c>
      <c r="R1791" s="13" t="s">
        <v>8337</v>
      </c>
      <c r="S1791" t="s">
        <v>8338</v>
      </c>
    </row>
    <row r="1792" spans="1:19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>
        <f t="shared" si="81"/>
        <v>42010.674513888895</v>
      </c>
      <c r="P1792" s="10">
        <f t="shared" si="82"/>
        <v>42040.674513888895</v>
      </c>
      <c r="Q1792">
        <f t="shared" si="83"/>
        <v>2015</v>
      </c>
      <c r="R1792" s="13" t="s">
        <v>8337</v>
      </c>
      <c r="S1792" t="s">
        <v>8338</v>
      </c>
    </row>
    <row r="1793" spans="1:19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0">
        <f t="shared" si="81"/>
        <v>41973.740335648152</v>
      </c>
      <c r="P1793" s="10">
        <f t="shared" si="82"/>
        <v>42033.740335648152</v>
      </c>
      <c r="Q1793">
        <f t="shared" si="83"/>
        <v>2014</v>
      </c>
      <c r="R1793" s="13" t="s">
        <v>8337</v>
      </c>
      <c r="S1793" t="s">
        <v>8338</v>
      </c>
    </row>
    <row r="1794" spans="1:19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>
        <f t="shared" si="81"/>
        <v>42189.031041666662</v>
      </c>
      <c r="P1794" s="10">
        <f t="shared" si="82"/>
        <v>42226.290972222225</v>
      </c>
      <c r="Q1794">
        <f t="shared" si="83"/>
        <v>2015</v>
      </c>
      <c r="R1794" s="13" t="s">
        <v>8337</v>
      </c>
      <c r="S1794" t="s">
        <v>8338</v>
      </c>
    </row>
    <row r="1795" spans="1:19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0">
        <f t="shared" ref="O1795:O1858" si="84">(((J1795/60)/60)/24)+DATE(1970,1,1)</f>
        <v>41940.89166666667</v>
      </c>
      <c r="P1795" s="10">
        <f t="shared" ref="P1795:P1858" si="85">(((I1795/60)/60)/24)+DATE(1970,1,1)</f>
        <v>41970.933333333334</v>
      </c>
      <c r="Q1795">
        <f t="shared" ref="Q1795:Q1858" si="86">YEAR(O1795)</f>
        <v>2014</v>
      </c>
      <c r="R1795" s="13" t="s">
        <v>8337</v>
      </c>
      <c r="S1795" t="s">
        <v>8338</v>
      </c>
    </row>
    <row r="1796" spans="1:19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0">
        <f t="shared" si="84"/>
        <v>42011.551180555558</v>
      </c>
      <c r="P1796" s="10">
        <f t="shared" si="85"/>
        <v>42046.551180555558</v>
      </c>
      <c r="Q1796">
        <f t="shared" si="86"/>
        <v>2015</v>
      </c>
      <c r="R1796" s="13" t="s">
        <v>8337</v>
      </c>
      <c r="S1796" t="s">
        <v>8338</v>
      </c>
    </row>
    <row r="1797" spans="1:19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0">
        <f t="shared" si="84"/>
        <v>42628.288668981477</v>
      </c>
      <c r="P1797" s="10">
        <f t="shared" si="85"/>
        <v>42657.666666666672</v>
      </c>
      <c r="Q1797">
        <f t="shared" si="86"/>
        <v>2016</v>
      </c>
      <c r="R1797" s="13" t="s">
        <v>8337</v>
      </c>
      <c r="S1797" t="s">
        <v>8338</v>
      </c>
    </row>
    <row r="1798" spans="1:19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0">
        <f t="shared" si="84"/>
        <v>42515.439421296294</v>
      </c>
      <c r="P1798" s="10">
        <f t="shared" si="85"/>
        <v>42575.439421296294</v>
      </c>
      <c r="Q1798">
        <f t="shared" si="86"/>
        <v>2016</v>
      </c>
      <c r="R1798" s="13" t="s">
        <v>8337</v>
      </c>
      <c r="S1798" t="s">
        <v>8338</v>
      </c>
    </row>
    <row r="1799" spans="1:19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>
        <f t="shared" si="84"/>
        <v>42689.56931712963</v>
      </c>
      <c r="P1799" s="10">
        <f t="shared" si="85"/>
        <v>42719.56931712963</v>
      </c>
      <c r="Q1799">
        <f t="shared" si="86"/>
        <v>2016</v>
      </c>
      <c r="R1799" s="13" t="s">
        <v>8337</v>
      </c>
      <c r="S1799" t="s">
        <v>8338</v>
      </c>
    </row>
    <row r="1800" spans="1:19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>
        <f t="shared" si="84"/>
        <v>42344.32677083333</v>
      </c>
      <c r="P1800" s="10">
        <f t="shared" si="85"/>
        <v>42404.32677083333</v>
      </c>
      <c r="Q1800">
        <f t="shared" si="86"/>
        <v>2015</v>
      </c>
      <c r="R1800" s="13" t="s">
        <v>8337</v>
      </c>
      <c r="S1800" t="s">
        <v>8338</v>
      </c>
    </row>
    <row r="1801" spans="1:19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0">
        <f t="shared" si="84"/>
        <v>41934.842685185184</v>
      </c>
      <c r="P1801" s="10">
        <f t="shared" si="85"/>
        <v>41954.884351851855</v>
      </c>
      <c r="Q1801">
        <f t="shared" si="86"/>
        <v>2014</v>
      </c>
      <c r="R1801" s="13" t="s">
        <v>8337</v>
      </c>
      <c r="S1801" t="s">
        <v>8338</v>
      </c>
    </row>
    <row r="1802" spans="1:19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>
        <f t="shared" si="84"/>
        <v>42623.606134259258</v>
      </c>
      <c r="P1802" s="10">
        <f t="shared" si="85"/>
        <v>42653.606134259258</v>
      </c>
      <c r="Q1802">
        <f t="shared" si="86"/>
        <v>2016</v>
      </c>
      <c r="R1802" s="13" t="s">
        <v>8337</v>
      </c>
      <c r="S1802" t="s">
        <v>8338</v>
      </c>
    </row>
    <row r="1803" spans="1:19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>
        <f t="shared" si="84"/>
        <v>42321.660509259258</v>
      </c>
      <c r="P1803" s="10">
        <f t="shared" si="85"/>
        <v>42353.506944444445</v>
      </c>
      <c r="Q1803">
        <f t="shared" si="86"/>
        <v>2015</v>
      </c>
      <c r="R1803" s="13" t="s">
        <v>8337</v>
      </c>
      <c r="S1803" t="s">
        <v>8338</v>
      </c>
    </row>
    <row r="1804" spans="1:19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0">
        <f t="shared" si="84"/>
        <v>42159.47256944445</v>
      </c>
      <c r="P1804" s="10">
        <f t="shared" si="85"/>
        <v>42182.915972222225</v>
      </c>
      <c r="Q1804">
        <f t="shared" si="86"/>
        <v>2015</v>
      </c>
      <c r="R1804" s="13" t="s">
        <v>8337</v>
      </c>
      <c r="S1804" t="s">
        <v>8338</v>
      </c>
    </row>
    <row r="1805" spans="1:19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0">
        <f t="shared" si="84"/>
        <v>42018.071550925932</v>
      </c>
      <c r="P1805" s="10">
        <f t="shared" si="85"/>
        <v>42049.071550925932</v>
      </c>
      <c r="Q1805">
        <f t="shared" si="86"/>
        <v>2015</v>
      </c>
      <c r="R1805" s="13" t="s">
        <v>8337</v>
      </c>
      <c r="S1805" t="s">
        <v>8338</v>
      </c>
    </row>
    <row r="1806" spans="1:19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0">
        <f t="shared" si="84"/>
        <v>42282.678287037037</v>
      </c>
      <c r="P1806" s="10">
        <f t="shared" si="85"/>
        <v>42322.719953703709</v>
      </c>
      <c r="Q1806">
        <f t="shared" si="86"/>
        <v>2015</v>
      </c>
      <c r="R1806" s="13" t="s">
        <v>8337</v>
      </c>
      <c r="S1806" t="s">
        <v>8338</v>
      </c>
    </row>
    <row r="1807" spans="1:19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>
        <f t="shared" si="84"/>
        <v>42247.803912037038</v>
      </c>
      <c r="P1807" s="10">
        <f t="shared" si="85"/>
        <v>42279.75</v>
      </c>
      <c r="Q1807">
        <f t="shared" si="86"/>
        <v>2015</v>
      </c>
      <c r="R1807" s="13" t="s">
        <v>8337</v>
      </c>
      <c r="S1807" t="s">
        <v>8338</v>
      </c>
    </row>
    <row r="1808" spans="1:19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0">
        <f t="shared" si="84"/>
        <v>41877.638298611113</v>
      </c>
      <c r="P1808" s="10">
        <f t="shared" si="85"/>
        <v>41912.638298611113</v>
      </c>
      <c r="Q1808">
        <f t="shared" si="86"/>
        <v>2014</v>
      </c>
      <c r="R1808" s="13" t="s">
        <v>8337</v>
      </c>
      <c r="S1808" t="s">
        <v>8338</v>
      </c>
    </row>
    <row r="1809" spans="1:19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0">
        <f t="shared" si="84"/>
        <v>41880.068437499998</v>
      </c>
      <c r="P1809" s="10">
        <f t="shared" si="85"/>
        <v>41910.068437499998</v>
      </c>
      <c r="Q1809">
        <f t="shared" si="86"/>
        <v>2014</v>
      </c>
      <c r="R1809" s="13" t="s">
        <v>8337</v>
      </c>
      <c r="S1809" t="s">
        <v>8338</v>
      </c>
    </row>
    <row r="1810" spans="1:19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>
        <f t="shared" si="84"/>
        <v>42742.680902777778</v>
      </c>
      <c r="P1810" s="10">
        <f t="shared" si="85"/>
        <v>42777.680902777778</v>
      </c>
      <c r="Q1810">
        <f t="shared" si="86"/>
        <v>2017</v>
      </c>
      <c r="R1810" s="13" t="s">
        <v>8337</v>
      </c>
      <c r="S1810" t="s">
        <v>8338</v>
      </c>
    </row>
    <row r="1811" spans="1:19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0">
        <f t="shared" si="84"/>
        <v>42029.907858796301</v>
      </c>
      <c r="P1811" s="10">
        <f t="shared" si="85"/>
        <v>42064.907858796301</v>
      </c>
      <c r="Q1811">
        <f t="shared" si="86"/>
        <v>2015</v>
      </c>
      <c r="R1811" s="13" t="s">
        <v>8337</v>
      </c>
      <c r="S1811" t="s">
        <v>8338</v>
      </c>
    </row>
    <row r="1812" spans="1:19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>
        <f t="shared" si="84"/>
        <v>41860.91002314815</v>
      </c>
      <c r="P1812" s="10">
        <f t="shared" si="85"/>
        <v>41872.91002314815</v>
      </c>
      <c r="Q1812">
        <f t="shared" si="86"/>
        <v>2014</v>
      </c>
      <c r="R1812" s="13" t="s">
        <v>8337</v>
      </c>
      <c r="S1812" t="s">
        <v>8338</v>
      </c>
    </row>
    <row r="1813" spans="1:19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0">
        <f t="shared" si="84"/>
        <v>41876.433680555558</v>
      </c>
      <c r="P1813" s="10">
        <f t="shared" si="85"/>
        <v>41936.166666666664</v>
      </c>
      <c r="Q1813">
        <f t="shared" si="86"/>
        <v>2014</v>
      </c>
      <c r="R1813" s="13" t="s">
        <v>8337</v>
      </c>
      <c r="S1813" t="s">
        <v>8338</v>
      </c>
    </row>
    <row r="1814" spans="1:19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0">
        <f t="shared" si="84"/>
        <v>42524.318703703699</v>
      </c>
      <c r="P1814" s="10">
        <f t="shared" si="85"/>
        <v>42554.318703703699</v>
      </c>
      <c r="Q1814">
        <f t="shared" si="86"/>
        <v>2016</v>
      </c>
      <c r="R1814" s="13" t="s">
        <v>8337</v>
      </c>
      <c r="S1814" t="s">
        <v>8338</v>
      </c>
    </row>
    <row r="1815" spans="1:19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0">
        <f t="shared" si="84"/>
        <v>41829.889027777775</v>
      </c>
      <c r="P1815" s="10">
        <f t="shared" si="85"/>
        <v>41859.889027777775</v>
      </c>
      <c r="Q1815">
        <f t="shared" si="86"/>
        <v>2014</v>
      </c>
      <c r="R1815" s="13" t="s">
        <v>8337</v>
      </c>
      <c r="S1815" t="s">
        <v>8338</v>
      </c>
    </row>
    <row r="1816" spans="1:19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>
        <f t="shared" si="84"/>
        <v>42033.314074074078</v>
      </c>
      <c r="P1816" s="10">
        <f t="shared" si="85"/>
        <v>42063.314074074078</v>
      </c>
      <c r="Q1816">
        <f t="shared" si="86"/>
        <v>2015</v>
      </c>
      <c r="R1816" s="13" t="s">
        <v>8337</v>
      </c>
      <c r="S1816" t="s">
        <v>8338</v>
      </c>
    </row>
    <row r="1817" spans="1:19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0">
        <f t="shared" si="84"/>
        <v>42172.906678240746</v>
      </c>
      <c r="P1817" s="10">
        <f t="shared" si="85"/>
        <v>42186.906678240746</v>
      </c>
      <c r="Q1817">
        <f t="shared" si="86"/>
        <v>2015</v>
      </c>
      <c r="R1817" s="13" t="s">
        <v>8337</v>
      </c>
      <c r="S1817" t="s">
        <v>8338</v>
      </c>
    </row>
    <row r="1818" spans="1:19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0">
        <f t="shared" si="84"/>
        <v>42548.876192129625</v>
      </c>
      <c r="P1818" s="10">
        <f t="shared" si="85"/>
        <v>42576.791666666672</v>
      </c>
      <c r="Q1818">
        <f t="shared" si="86"/>
        <v>2016</v>
      </c>
      <c r="R1818" s="13" t="s">
        <v>8337</v>
      </c>
      <c r="S1818" t="s">
        <v>8338</v>
      </c>
    </row>
    <row r="1819" spans="1:19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>
        <f t="shared" si="84"/>
        <v>42705.662118055552</v>
      </c>
      <c r="P1819" s="10">
        <f t="shared" si="85"/>
        <v>42765.290972222225</v>
      </c>
      <c r="Q1819">
        <f t="shared" si="86"/>
        <v>2016</v>
      </c>
      <c r="R1819" s="13" t="s">
        <v>8337</v>
      </c>
      <c r="S1819" t="s">
        <v>8338</v>
      </c>
    </row>
    <row r="1820" spans="1:19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0">
        <f t="shared" si="84"/>
        <v>42067.234375</v>
      </c>
      <c r="P1820" s="10">
        <f t="shared" si="85"/>
        <v>42097.192708333328</v>
      </c>
      <c r="Q1820">
        <f t="shared" si="86"/>
        <v>2015</v>
      </c>
      <c r="R1820" s="13" t="s">
        <v>8337</v>
      </c>
      <c r="S1820" t="s">
        <v>8338</v>
      </c>
    </row>
    <row r="1821" spans="1:19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0">
        <f t="shared" si="84"/>
        <v>41820.752268518518</v>
      </c>
      <c r="P1821" s="10">
        <f t="shared" si="85"/>
        <v>41850.752268518518</v>
      </c>
      <c r="Q1821">
        <f t="shared" si="86"/>
        <v>2014</v>
      </c>
      <c r="R1821" s="13" t="s">
        <v>8337</v>
      </c>
      <c r="S1821" t="s">
        <v>8338</v>
      </c>
    </row>
    <row r="1822" spans="1:19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0">
        <f t="shared" si="84"/>
        <v>42065.084375000006</v>
      </c>
      <c r="P1822" s="10">
        <f t="shared" si="85"/>
        <v>42095.042708333334</v>
      </c>
      <c r="Q1822">
        <f t="shared" si="86"/>
        <v>2015</v>
      </c>
      <c r="R1822" s="13" t="s">
        <v>8337</v>
      </c>
      <c r="S1822" t="s">
        <v>8338</v>
      </c>
    </row>
    <row r="1823" spans="1:19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0">
        <f t="shared" si="84"/>
        <v>40926.319062499999</v>
      </c>
      <c r="P1823" s="10">
        <f t="shared" si="85"/>
        <v>40971.319062499999</v>
      </c>
      <c r="Q1823">
        <f t="shared" si="86"/>
        <v>2012</v>
      </c>
      <c r="R1823" s="13" t="s">
        <v>8324</v>
      </c>
      <c r="S1823" t="s">
        <v>8325</v>
      </c>
    </row>
    <row r="1824" spans="1:19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0">
        <f t="shared" si="84"/>
        <v>41634.797013888885</v>
      </c>
      <c r="P1824" s="10">
        <f t="shared" si="85"/>
        <v>41670.792361111111</v>
      </c>
      <c r="Q1824">
        <f t="shared" si="86"/>
        <v>2013</v>
      </c>
      <c r="R1824" s="13" t="s">
        <v>8324</v>
      </c>
      <c r="S1824" t="s">
        <v>8325</v>
      </c>
    </row>
    <row r="1825" spans="1:19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0">
        <f t="shared" si="84"/>
        <v>41176.684907407405</v>
      </c>
      <c r="P1825" s="10">
        <f t="shared" si="85"/>
        <v>41206.684907407405</v>
      </c>
      <c r="Q1825">
        <f t="shared" si="86"/>
        <v>2012</v>
      </c>
      <c r="R1825" s="13" t="s">
        <v>8324</v>
      </c>
      <c r="S1825" t="s">
        <v>8325</v>
      </c>
    </row>
    <row r="1826" spans="1:19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0">
        <f t="shared" si="84"/>
        <v>41626.916284722225</v>
      </c>
      <c r="P1826" s="10">
        <f t="shared" si="85"/>
        <v>41647.088888888888</v>
      </c>
      <c r="Q1826">
        <f t="shared" si="86"/>
        <v>2013</v>
      </c>
      <c r="R1826" s="13" t="s">
        <v>8324</v>
      </c>
      <c r="S1826" t="s">
        <v>8325</v>
      </c>
    </row>
    <row r="1827" spans="1:19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>
        <f t="shared" si="84"/>
        <v>41443.83452546296</v>
      </c>
      <c r="P1827" s="10">
        <f t="shared" si="85"/>
        <v>41466.83452546296</v>
      </c>
      <c r="Q1827">
        <f t="shared" si="86"/>
        <v>2013</v>
      </c>
      <c r="R1827" s="13" t="s">
        <v>8324</v>
      </c>
      <c r="S1827" t="s">
        <v>8325</v>
      </c>
    </row>
    <row r="1828" spans="1:19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0">
        <f t="shared" si="84"/>
        <v>41657.923807870371</v>
      </c>
      <c r="P1828" s="10">
        <f t="shared" si="85"/>
        <v>41687.923807870371</v>
      </c>
      <c r="Q1828">
        <f t="shared" si="86"/>
        <v>2014</v>
      </c>
      <c r="R1828" s="13" t="s">
        <v>8324</v>
      </c>
      <c r="S1828" t="s">
        <v>8325</v>
      </c>
    </row>
    <row r="1829" spans="1:19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0">
        <f t="shared" si="84"/>
        <v>40555.325937499998</v>
      </c>
      <c r="P1829" s="10">
        <f t="shared" si="85"/>
        <v>40605.325937499998</v>
      </c>
      <c r="Q1829">
        <f t="shared" si="86"/>
        <v>2011</v>
      </c>
      <c r="R1829" s="13" t="s">
        <v>8324</v>
      </c>
      <c r="S1829" t="s">
        <v>8325</v>
      </c>
    </row>
    <row r="1830" spans="1:19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0">
        <f t="shared" si="84"/>
        <v>41736.899652777778</v>
      </c>
      <c r="P1830" s="10">
        <f t="shared" si="85"/>
        <v>41768.916666666664</v>
      </c>
      <c r="Q1830">
        <f t="shared" si="86"/>
        <v>2014</v>
      </c>
      <c r="R1830" s="13" t="s">
        <v>8324</v>
      </c>
      <c r="S1830" t="s">
        <v>8325</v>
      </c>
    </row>
    <row r="1831" spans="1:19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0">
        <f t="shared" si="84"/>
        <v>40516.087627314817</v>
      </c>
      <c r="P1831" s="10">
        <f t="shared" si="85"/>
        <v>40564.916666666664</v>
      </c>
      <c r="Q1831">
        <f t="shared" si="86"/>
        <v>2010</v>
      </c>
      <c r="R1831" s="13" t="s">
        <v>8324</v>
      </c>
      <c r="S1831" t="s">
        <v>8325</v>
      </c>
    </row>
    <row r="1832" spans="1:19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>
        <f t="shared" si="84"/>
        <v>41664.684108796297</v>
      </c>
      <c r="P1832" s="10">
        <f t="shared" si="85"/>
        <v>41694.684108796297</v>
      </c>
      <c r="Q1832">
        <f t="shared" si="86"/>
        <v>2014</v>
      </c>
      <c r="R1832" s="13" t="s">
        <v>8324</v>
      </c>
      <c r="S1832" t="s">
        <v>8325</v>
      </c>
    </row>
    <row r="1833" spans="1:19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0">
        <f t="shared" si="84"/>
        <v>41026.996099537035</v>
      </c>
      <c r="P1833" s="10">
        <f t="shared" si="85"/>
        <v>41041.996099537035</v>
      </c>
      <c r="Q1833">
        <f t="shared" si="86"/>
        <v>2012</v>
      </c>
      <c r="R1833" s="13" t="s">
        <v>8324</v>
      </c>
      <c r="S1833" t="s">
        <v>8325</v>
      </c>
    </row>
    <row r="1834" spans="1:19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0">
        <f t="shared" si="84"/>
        <v>40576.539664351854</v>
      </c>
      <c r="P1834" s="10">
        <f t="shared" si="85"/>
        <v>40606.539664351854</v>
      </c>
      <c r="Q1834">
        <f t="shared" si="86"/>
        <v>2011</v>
      </c>
      <c r="R1834" s="13" t="s">
        <v>8324</v>
      </c>
      <c r="S1834" t="s">
        <v>8325</v>
      </c>
    </row>
    <row r="1835" spans="1:19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0">
        <f t="shared" si="84"/>
        <v>41303.044016203705</v>
      </c>
      <c r="P1835" s="10">
        <f t="shared" si="85"/>
        <v>41335.332638888889</v>
      </c>
      <c r="Q1835">
        <f t="shared" si="86"/>
        <v>2013</v>
      </c>
      <c r="R1835" s="13" t="s">
        <v>8324</v>
      </c>
      <c r="S1835" t="s">
        <v>8325</v>
      </c>
    </row>
    <row r="1836" spans="1:19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0">
        <f t="shared" si="84"/>
        <v>41988.964062500003</v>
      </c>
      <c r="P1836" s="10">
        <f t="shared" si="85"/>
        <v>42028.964062500003</v>
      </c>
      <c r="Q1836">
        <f t="shared" si="86"/>
        <v>2014</v>
      </c>
      <c r="R1836" s="13" t="s">
        <v>8324</v>
      </c>
      <c r="S1836" t="s">
        <v>8325</v>
      </c>
    </row>
    <row r="1837" spans="1:19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0">
        <f t="shared" si="84"/>
        <v>42430.702210648145</v>
      </c>
      <c r="P1837" s="10">
        <f t="shared" si="85"/>
        <v>42460.660543981481</v>
      </c>
      <c r="Q1837">
        <f t="shared" si="86"/>
        <v>2016</v>
      </c>
      <c r="R1837" s="13" t="s">
        <v>8324</v>
      </c>
      <c r="S1837" t="s">
        <v>8325</v>
      </c>
    </row>
    <row r="1838" spans="1:19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0">
        <f t="shared" si="84"/>
        <v>41305.809363425928</v>
      </c>
      <c r="P1838" s="10">
        <f t="shared" si="85"/>
        <v>41322.809363425928</v>
      </c>
      <c r="Q1838">
        <f t="shared" si="86"/>
        <v>2013</v>
      </c>
      <c r="R1838" s="13" t="s">
        <v>8324</v>
      </c>
      <c r="S1838" t="s">
        <v>8325</v>
      </c>
    </row>
    <row r="1839" spans="1:19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0">
        <f t="shared" si="84"/>
        <v>40926.047858796301</v>
      </c>
      <c r="P1839" s="10">
        <f t="shared" si="85"/>
        <v>40986.006192129629</v>
      </c>
      <c r="Q1839">
        <f t="shared" si="86"/>
        <v>2012</v>
      </c>
      <c r="R1839" s="13" t="s">
        <v>8324</v>
      </c>
      <c r="S1839" t="s">
        <v>8325</v>
      </c>
    </row>
    <row r="1840" spans="1:19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0">
        <f t="shared" si="84"/>
        <v>40788.786539351851</v>
      </c>
      <c r="P1840" s="10">
        <f t="shared" si="85"/>
        <v>40817.125</v>
      </c>
      <c r="Q1840">
        <f t="shared" si="86"/>
        <v>2011</v>
      </c>
      <c r="R1840" s="13" t="s">
        <v>8324</v>
      </c>
      <c r="S1840" t="s">
        <v>8325</v>
      </c>
    </row>
    <row r="1841" spans="1:19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>
        <f t="shared" si="84"/>
        <v>42614.722013888888</v>
      </c>
      <c r="P1841" s="10">
        <f t="shared" si="85"/>
        <v>42644.722013888888</v>
      </c>
      <c r="Q1841">
        <f t="shared" si="86"/>
        <v>2016</v>
      </c>
      <c r="R1841" s="13" t="s">
        <v>8324</v>
      </c>
      <c r="S1841" t="s">
        <v>8325</v>
      </c>
    </row>
    <row r="1842" spans="1:19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>
        <f t="shared" si="84"/>
        <v>41382.096180555556</v>
      </c>
      <c r="P1842" s="10">
        <f t="shared" si="85"/>
        <v>41401.207638888889</v>
      </c>
      <c r="Q1842">
        <f t="shared" si="86"/>
        <v>2013</v>
      </c>
      <c r="R1842" s="13" t="s">
        <v>8324</v>
      </c>
      <c r="S1842" t="s">
        <v>8325</v>
      </c>
    </row>
    <row r="1843" spans="1:19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0">
        <f t="shared" si="84"/>
        <v>41745.84542824074</v>
      </c>
      <c r="P1843" s="10">
        <f t="shared" si="85"/>
        <v>41779.207638888889</v>
      </c>
      <c r="Q1843">
        <f t="shared" si="86"/>
        <v>2014</v>
      </c>
      <c r="R1843" s="13" t="s">
        <v>8324</v>
      </c>
      <c r="S1843" t="s">
        <v>8325</v>
      </c>
    </row>
    <row r="1844" spans="1:19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0">
        <f t="shared" si="84"/>
        <v>42031.631724537037</v>
      </c>
      <c r="P1844" s="10">
        <f t="shared" si="85"/>
        <v>42065.249305555553</v>
      </c>
      <c r="Q1844">
        <f t="shared" si="86"/>
        <v>2015</v>
      </c>
      <c r="R1844" s="13" t="s">
        <v>8324</v>
      </c>
      <c r="S1844" t="s">
        <v>8325</v>
      </c>
    </row>
    <row r="1845" spans="1:19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>
        <f t="shared" si="84"/>
        <v>40564.994837962964</v>
      </c>
      <c r="P1845" s="10">
        <f t="shared" si="85"/>
        <v>40594.994837962964</v>
      </c>
      <c r="Q1845">
        <f t="shared" si="86"/>
        <v>2011</v>
      </c>
      <c r="R1845" s="13" t="s">
        <v>8324</v>
      </c>
      <c r="S1845" t="s">
        <v>8325</v>
      </c>
    </row>
    <row r="1846" spans="1:19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0">
        <f t="shared" si="84"/>
        <v>40666.973541666666</v>
      </c>
      <c r="P1846" s="10">
        <f t="shared" si="85"/>
        <v>40705.125</v>
      </c>
      <c r="Q1846">
        <f t="shared" si="86"/>
        <v>2011</v>
      </c>
      <c r="R1846" s="13" t="s">
        <v>8324</v>
      </c>
      <c r="S1846" t="s">
        <v>8325</v>
      </c>
    </row>
    <row r="1847" spans="1:19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0">
        <f t="shared" si="84"/>
        <v>42523.333310185189</v>
      </c>
      <c r="P1847" s="10">
        <f t="shared" si="85"/>
        <v>42538.204861111109</v>
      </c>
      <c r="Q1847">
        <f t="shared" si="86"/>
        <v>2016</v>
      </c>
      <c r="R1847" s="13" t="s">
        <v>8324</v>
      </c>
      <c r="S1847" t="s">
        <v>8325</v>
      </c>
    </row>
    <row r="1848" spans="1:19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>
        <f t="shared" si="84"/>
        <v>41228.650196759263</v>
      </c>
      <c r="P1848" s="10">
        <f t="shared" si="85"/>
        <v>41258.650196759263</v>
      </c>
      <c r="Q1848">
        <f t="shared" si="86"/>
        <v>2012</v>
      </c>
      <c r="R1848" s="13" t="s">
        <v>8324</v>
      </c>
      <c r="S1848" t="s">
        <v>8325</v>
      </c>
    </row>
    <row r="1849" spans="1:19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0">
        <f t="shared" si="84"/>
        <v>42094.236481481479</v>
      </c>
      <c r="P1849" s="10">
        <f t="shared" si="85"/>
        <v>42115.236481481479</v>
      </c>
      <c r="Q1849">
        <f t="shared" si="86"/>
        <v>2015</v>
      </c>
      <c r="R1849" s="13" t="s">
        <v>8324</v>
      </c>
      <c r="S1849" t="s">
        <v>8325</v>
      </c>
    </row>
    <row r="1850" spans="1:19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0">
        <f t="shared" si="84"/>
        <v>40691.788055555553</v>
      </c>
      <c r="P1850" s="10">
        <f t="shared" si="85"/>
        <v>40755.290972222225</v>
      </c>
      <c r="Q1850">
        <f t="shared" si="86"/>
        <v>2011</v>
      </c>
      <c r="R1850" s="13" t="s">
        <v>8324</v>
      </c>
      <c r="S1850" t="s">
        <v>8325</v>
      </c>
    </row>
    <row r="1851" spans="1:19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0">
        <f t="shared" si="84"/>
        <v>41169.845590277779</v>
      </c>
      <c r="P1851" s="10">
        <f t="shared" si="85"/>
        <v>41199.845590277779</v>
      </c>
      <c r="Q1851">
        <f t="shared" si="86"/>
        <v>2012</v>
      </c>
      <c r="R1851" s="13" t="s">
        <v>8324</v>
      </c>
      <c r="S1851" t="s">
        <v>8325</v>
      </c>
    </row>
    <row r="1852" spans="1:19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>
        <f t="shared" si="84"/>
        <v>41800.959490740745</v>
      </c>
      <c r="P1852" s="10">
        <f t="shared" si="85"/>
        <v>41830.959490740745</v>
      </c>
      <c r="Q1852">
        <f t="shared" si="86"/>
        <v>2014</v>
      </c>
      <c r="R1852" s="13" t="s">
        <v>8324</v>
      </c>
      <c r="S1852" t="s">
        <v>8325</v>
      </c>
    </row>
    <row r="1853" spans="1:19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>
        <f t="shared" si="84"/>
        <v>41827.906689814816</v>
      </c>
      <c r="P1853" s="10">
        <f t="shared" si="85"/>
        <v>41848.041666666664</v>
      </c>
      <c r="Q1853">
        <f t="shared" si="86"/>
        <v>2014</v>
      </c>
      <c r="R1853" s="13" t="s">
        <v>8324</v>
      </c>
      <c r="S1853" t="s">
        <v>8325</v>
      </c>
    </row>
    <row r="1854" spans="1:19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>
        <f t="shared" si="84"/>
        <v>42081.77143518519</v>
      </c>
      <c r="P1854" s="10">
        <f t="shared" si="85"/>
        <v>42119</v>
      </c>
      <c r="Q1854">
        <f t="shared" si="86"/>
        <v>2015</v>
      </c>
      <c r="R1854" s="13" t="s">
        <v>8324</v>
      </c>
      <c r="S1854" t="s">
        <v>8325</v>
      </c>
    </row>
    <row r="1855" spans="1:19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0">
        <f t="shared" si="84"/>
        <v>41177.060381944444</v>
      </c>
      <c r="P1855" s="10">
        <f t="shared" si="85"/>
        <v>41227.102048611108</v>
      </c>
      <c r="Q1855">
        <f t="shared" si="86"/>
        <v>2012</v>
      </c>
      <c r="R1855" s="13" t="s">
        <v>8324</v>
      </c>
      <c r="S1855" t="s">
        <v>8325</v>
      </c>
    </row>
    <row r="1856" spans="1:19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>
        <f t="shared" si="84"/>
        <v>41388.021261574075</v>
      </c>
      <c r="P1856" s="10">
        <f t="shared" si="85"/>
        <v>41418.021261574075</v>
      </c>
      <c r="Q1856">
        <f t="shared" si="86"/>
        <v>2013</v>
      </c>
      <c r="R1856" s="13" t="s">
        <v>8324</v>
      </c>
      <c r="S1856" t="s">
        <v>8325</v>
      </c>
    </row>
    <row r="1857" spans="1:19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>
        <f t="shared" si="84"/>
        <v>41600.538657407407</v>
      </c>
      <c r="P1857" s="10">
        <f t="shared" si="85"/>
        <v>41645.538657407407</v>
      </c>
      <c r="Q1857">
        <f t="shared" si="86"/>
        <v>2013</v>
      </c>
      <c r="R1857" s="13" t="s">
        <v>8324</v>
      </c>
      <c r="S1857" t="s">
        <v>8325</v>
      </c>
    </row>
    <row r="1858" spans="1:19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0">
        <f t="shared" si="84"/>
        <v>41817.854999999996</v>
      </c>
      <c r="P1858" s="10">
        <f t="shared" si="85"/>
        <v>41838.854999999996</v>
      </c>
      <c r="Q1858">
        <f t="shared" si="86"/>
        <v>2014</v>
      </c>
      <c r="R1858" s="13" t="s">
        <v>8324</v>
      </c>
      <c r="S1858" t="s">
        <v>8325</v>
      </c>
    </row>
    <row r="1859" spans="1:19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0">
        <f t="shared" ref="O1859:O1922" si="87">(((J1859/60)/60)/24)+DATE(1970,1,1)</f>
        <v>41864.76866898148</v>
      </c>
      <c r="P1859" s="10">
        <f t="shared" ref="P1859:P1922" si="88">(((I1859/60)/60)/24)+DATE(1970,1,1)</f>
        <v>41894.76866898148</v>
      </c>
      <c r="Q1859">
        <f t="shared" ref="Q1859:Q1922" si="89">YEAR(O1859)</f>
        <v>2014</v>
      </c>
      <c r="R1859" s="13" t="s">
        <v>8324</v>
      </c>
      <c r="S1859" t="s">
        <v>8325</v>
      </c>
    </row>
    <row r="1860" spans="1:19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>
        <f t="shared" si="87"/>
        <v>40833.200474537036</v>
      </c>
      <c r="P1860" s="10">
        <f t="shared" si="88"/>
        <v>40893.242141203707</v>
      </c>
      <c r="Q1860">
        <f t="shared" si="89"/>
        <v>2011</v>
      </c>
      <c r="R1860" s="13" t="s">
        <v>8324</v>
      </c>
      <c r="S1860" t="s">
        <v>8325</v>
      </c>
    </row>
    <row r="1861" spans="1:19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0">
        <f t="shared" si="87"/>
        <v>40778.770011574074</v>
      </c>
      <c r="P1861" s="10">
        <f t="shared" si="88"/>
        <v>40808.770011574074</v>
      </c>
      <c r="Q1861">
        <f t="shared" si="89"/>
        <v>2011</v>
      </c>
      <c r="R1861" s="13" t="s">
        <v>8324</v>
      </c>
      <c r="S1861" t="s">
        <v>8325</v>
      </c>
    </row>
    <row r="1862" spans="1:19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>
        <f t="shared" si="87"/>
        <v>41655.709305555552</v>
      </c>
      <c r="P1862" s="10">
        <f t="shared" si="88"/>
        <v>41676.709305555552</v>
      </c>
      <c r="Q1862">
        <f t="shared" si="89"/>
        <v>2014</v>
      </c>
      <c r="R1862" s="13" t="s">
        <v>8324</v>
      </c>
      <c r="S1862" t="s">
        <v>8325</v>
      </c>
    </row>
    <row r="1863" spans="1:19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0">
        <f t="shared" si="87"/>
        <v>42000.300243055557</v>
      </c>
      <c r="P1863" s="10">
        <f t="shared" si="88"/>
        <v>42030.300243055557</v>
      </c>
      <c r="Q1863">
        <f t="shared" si="89"/>
        <v>2014</v>
      </c>
      <c r="R1863" s="13" t="s">
        <v>8332</v>
      </c>
      <c r="S1863" t="s">
        <v>8334</v>
      </c>
    </row>
    <row r="1864" spans="1:19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0">
        <f t="shared" si="87"/>
        <v>42755.492754629624</v>
      </c>
      <c r="P1864" s="10">
        <f t="shared" si="88"/>
        <v>42802.3125</v>
      </c>
      <c r="Q1864">
        <f t="shared" si="89"/>
        <v>2017</v>
      </c>
      <c r="R1864" s="13" t="s">
        <v>8332</v>
      </c>
      <c r="S1864" t="s">
        <v>8334</v>
      </c>
    </row>
    <row r="1865" spans="1:19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0">
        <f t="shared" si="87"/>
        <v>41772.797280092593</v>
      </c>
      <c r="P1865" s="10">
        <f t="shared" si="88"/>
        <v>41802.797280092593</v>
      </c>
      <c r="Q1865">
        <f t="shared" si="89"/>
        <v>2014</v>
      </c>
      <c r="R1865" s="13" t="s">
        <v>8332</v>
      </c>
      <c r="S1865" t="s">
        <v>8334</v>
      </c>
    </row>
    <row r="1866" spans="1:19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0">
        <f t="shared" si="87"/>
        <v>41733.716435185182</v>
      </c>
      <c r="P1866" s="10">
        <f t="shared" si="88"/>
        <v>41763.716435185182</v>
      </c>
      <c r="Q1866">
        <f t="shared" si="89"/>
        <v>2014</v>
      </c>
      <c r="R1866" s="13" t="s">
        <v>8332</v>
      </c>
      <c r="S1866" t="s">
        <v>8334</v>
      </c>
    </row>
    <row r="1867" spans="1:19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0">
        <f t="shared" si="87"/>
        <v>42645.367442129631</v>
      </c>
      <c r="P1867" s="10">
        <f t="shared" si="88"/>
        <v>42680.409108796302</v>
      </c>
      <c r="Q1867">
        <f t="shared" si="89"/>
        <v>2016</v>
      </c>
      <c r="R1867" s="13" t="s">
        <v>8332</v>
      </c>
      <c r="S1867" t="s">
        <v>8334</v>
      </c>
    </row>
    <row r="1868" spans="1:19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0">
        <f t="shared" si="87"/>
        <v>42742.246493055558</v>
      </c>
      <c r="P1868" s="10">
        <f t="shared" si="88"/>
        <v>42795.166666666672</v>
      </c>
      <c r="Q1868">
        <f t="shared" si="89"/>
        <v>2017</v>
      </c>
      <c r="R1868" s="13" t="s">
        <v>8332</v>
      </c>
      <c r="S1868" t="s">
        <v>8334</v>
      </c>
    </row>
    <row r="1869" spans="1:19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0">
        <f t="shared" si="87"/>
        <v>42649.924907407403</v>
      </c>
      <c r="P1869" s="10">
        <f t="shared" si="88"/>
        <v>42679.924907407403</v>
      </c>
      <c r="Q1869">
        <f t="shared" si="89"/>
        <v>2016</v>
      </c>
      <c r="R1869" s="13" t="s">
        <v>8332</v>
      </c>
      <c r="S1869" t="s">
        <v>8334</v>
      </c>
    </row>
    <row r="1870" spans="1:19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>
        <f t="shared" si="87"/>
        <v>42328.779224537036</v>
      </c>
      <c r="P1870" s="10">
        <f t="shared" si="88"/>
        <v>42353.332638888889</v>
      </c>
      <c r="Q1870">
        <f t="shared" si="89"/>
        <v>2015</v>
      </c>
      <c r="R1870" s="13" t="s">
        <v>8332</v>
      </c>
      <c r="S1870" t="s">
        <v>8334</v>
      </c>
    </row>
    <row r="1871" spans="1:19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0">
        <f t="shared" si="87"/>
        <v>42709.002881944441</v>
      </c>
      <c r="P1871" s="10">
        <f t="shared" si="88"/>
        <v>42739.002881944441</v>
      </c>
      <c r="Q1871">
        <f t="shared" si="89"/>
        <v>2016</v>
      </c>
      <c r="R1871" s="13" t="s">
        <v>8332</v>
      </c>
      <c r="S1871" t="s">
        <v>8334</v>
      </c>
    </row>
    <row r="1872" spans="1:19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>
        <f t="shared" si="87"/>
        <v>42371.355729166666</v>
      </c>
      <c r="P1872" s="10">
        <f t="shared" si="88"/>
        <v>42400.178472222222</v>
      </c>
      <c r="Q1872">
        <f t="shared" si="89"/>
        <v>2016</v>
      </c>
      <c r="R1872" s="13" t="s">
        <v>8332</v>
      </c>
      <c r="S1872" t="s">
        <v>8334</v>
      </c>
    </row>
    <row r="1873" spans="1:19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0">
        <f t="shared" si="87"/>
        <v>41923.783576388887</v>
      </c>
      <c r="P1873" s="10">
        <f t="shared" si="88"/>
        <v>41963.825243055559</v>
      </c>
      <c r="Q1873">
        <f t="shared" si="89"/>
        <v>2014</v>
      </c>
      <c r="R1873" s="13" t="s">
        <v>8332</v>
      </c>
      <c r="S1873" t="s">
        <v>8334</v>
      </c>
    </row>
    <row r="1874" spans="1:19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0">
        <f t="shared" si="87"/>
        <v>42155.129652777774</v>
      </c>
      <c r="P1874" s="10">
        <f t="shared" si="88"/>
        <v>42185.129652777774</v>
      </c>
      <c r="Q1874">
        <f t="shared" si="89"/>
        <v>2015</v>
      </c>
      <c r="R1874" s="13" t="s">
        <v>8332</v>
      </c>
      <c r="S1874" t="s">
        <v>8334</v>
      </c>
    </row>
    <row r="1875" spans="1:19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0">
        <f t="shared" si="87"/>
        <v>42164.615856481483</v>
      </c>
      <c r="P1875" s="10">
        <f t="shared" si="88"/>
        <v>42193.697916666672</v>
      </c>
      <c r="Q1875">
        <f t="shared" si="89"/>
        <v>2015</v>
      </c>
      <c r="R1875" s="13" t="s">
        <v>8332</v>
      </c>
      <c r="S1875" t="s">
        <v>8334</v>
      </c>
    </row>
    <row r="1876" spans="1:19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0">
        <f t="shared" si="87"/>
        <v>42529.969131944439</v>
      </c>
      <c r="P1876" s="10">
        <f t="shared" si="88"/>
        <v>42549.969131944439</v>
      </c>
      <c r="Q1876">
        <f t="shared" si="89"/>
        <v>2016</v>
      </c>
      <c r="R1876" s="13" t="s">
        <v>8332</v>
      </c>
      <c r="S1876" t="s">
        <v>8334</v>
      </c>
    </row>
    <row r="1877" spans="1:19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0">
        <f t="shared" si="87"/>
        <v>42528.899398148147</v>
      </c>
      <c r="P1877" s="10">
        <f t="shared" si="88"/>
        <v>42588.899398148147</v>
      </c>
      <c r="Q1877">
        <f t="shared" si="89"/>
        <v>2016</v>
      </c>
      <c r="R1877" s="13" t="s">
        <v>8332</v>
      </c>
      <c r="S1877" t="s">
        <v>8334</v>
      </c>
    </row>
    <row r="1878" spans="1:19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0">
        <f t="shared" si="87"/>
        <v>41776.284780092588</v>
      </c>
      <c r="P1878" s="10">
        <f t="shared" si="88"/>
        <v>41806.284780092588</v>
      </c>
      <c r="Q1878">
        <f t="shared" si="89"/>
        <v>2014</v>
      </c>
      <c r="R1878" s="13" t="s">
        <v>8332</v>
      </c>
      <c r="S1878" t="s">
        <v>8334</v>
      </c>
    </row>
    <row r="1879" spans="1:19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0">
        <f t="shared" si="87"/>
        <v>42035.029224537036</v>
      </c>
      <c r="P1879" s="10">
        <f t="shared" si="88"/>
        <v>42064.029224537036</v>
      </c>
      <c r="Q1879">
        <f t="shared" si="89"/>
        <v>2015</v>
      </c>
      <c r="R1879" s="13" t="s">
        <v>8332</v>
      </c>
      <c r="S1879" t="s">
        <v>8334</v>
      </c>
    </row>
    <row r="1880" spans="1:19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0">
        <f t="shared" si="87"/>
        <v>41773.008738425924</v>
      </c>
      <c r="P1880" s="10">
        <f t="shared" si="88"/>
        <v>41803.008738425924</v>
      </c>
      <c r="Q1880">
        <f t="shared" si="89"/>
        <v>2014</v>
      </c>
      <c r="R1880" s="13" t="s">
        <v>8332</v>
      </c>
      <c r="S1880" t="s">
        <v>8334</v>
      </c>
    </row>
    <row r="1881" spans="1:19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0">
        <f t="shared" si="87"/>
        <v>42413.649641203709</v>
      </c>
      <c r="P1881" s="10">
        <f t="shared" si="88"/>
        <v>42443.607974537037</v>
      </c>
      <c r="Q1881">
        <f t="shared" si="89"/>
        <v>2016</v>
      </c>
      <c r="R1881" s="13" t="s">
        <v>8332</v>
      </c>
      <c r="S1881" t="s">
        <v>8334</v>
      </c>
    </row>
    <row r="1882" spans="1:19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>
        <f t="shared" si="87"/>
        <v>42430.566898148143</v>
      </c>
      <c r="P1882" s="10">
        <f t="shared" si="88"/>
        <v>42459.525231481486</v>
      </c>
      <c r="Q1882">
        <f t="shared" si="89"/>
        <v>2016</v>
      </c>
      <c r="R1882" s="13" t="s">
        <v>8332</v>
      </c>
      <c r="S1882" t="s">
        <v>8334</v>
      </c>
    </row>
    <row r="1883" spans="1:19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0">
        <f t="shared" si="87"/>
        <v>42043.152650462958</v>
      </c>
      <c r="P1883" s="10">
        <f t="shared" si="88"/>
        <v>42073.110983796301</v>
      </c>
      <c r="Q1883">
        <f t="shared" si="89"/>
        <v>2015</v>
      </c>
      <c r="R1883" s="13" t="s">
        <v>8324</v>
      </c>
      <c r="S1883" t="s">
        <v>8328</v>
      </c>
    </row>
    <row r="1884" spans="1:19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0">
        <f t="shared" si="87"/>
        <v>41067.949212962965</v>
      </c>
      <c r="P1884" s="10">
        <f t="shared" si="88"/>
        <v>41100.991666666669</v>
      </c>
      <c r="Q1884">
        <f t="shared" si="89"/>
        <v>2012</v>
      </c>
      <c r="R1884" s="13" t="s">
        <v>8324</v>
      </c>
      <c r="S1884" t="s">
        <v>8328</v>
      </c>
    </row>
    <row r="1885" spans="1:19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>
        <f t="shared" si="87"/>
        <v>40977.948009259257</v>
      </c>
      <c r="P1885" s="10">
        <f t="shared" si="88"/>
        <v>41007.906342592592</v>
      </c>
      <c r="Q1885">
        <f t="shared" si="89"/>
        <v>2012</v>
      </c>
      <c r="R1885" s="13" t="s">
        <v>8324</v>
      </c>
      <c r="S1885" t="s">
        <v>8328</v>
      </c>
    </row>
    <row r="1886" spans="1:19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0">
        <f t="shared" si="87"/>
        <v>41205.198321759257</v>
      </c>
      <c r="P1886" s="10">
        <f t="shared" si="88"/>
        <v>41240.5</v>
      </c>
      <c r="Q1886">
        <f t="shared" si="89"/>
        <v>2012</v>
      </c>
      <c r="R1886" s="13" t="s">
        <v>8324</v>
      </c>
      <c r="S1886" t="s">
        <v>8328</v>
      </c>
    </row>
    <row r="1887" spans="1:19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>
        <f t="shared" si="87"/>
        <v>41099.093865740739</v>
      </c>
      <c r="P1887" s="10">
        <f t="shared" si="88"/>
        <v>41131.916666666664</v>
      </c>
      <c r="Q1887">
        <f t="shared" si="89"/>
        <v>2012</v>
      </c>
      <c r="R1887" s="13" t="s">
        <v>8324</v>
      </c>
      <c r="S1887" t="s">
        <v>8328</v>
      </c>
    </row>
    <row r="1888" spans="1:19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0">
        <f t="shared" si="87"/>
        <v>41925.906689814816</v>
      </c>
      <c r="P1888" s="10">
        <f t="shared" si="88"/>
        <v>41955.94835648148</v>
      </c>
      <c r="Q1888">
        <f t="shared" si="89"/>
        <v>2014</v>
      </c>
      <c r="R1888" s="13" t="s">
        <v>8324</v>
      </c>
      <c r="S1888" t="s">
        <v>8328</v>
      </c>
    </row>
    <row r="1889" spans="1:19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0">
        <f t="shared" si="87"/>
        <v>42323.800138888888</v>
      </c>
      <c r="P1889" s="10">
        <f t="shared" si="88"/>
        <v>42341.895833333328</v>
      </c>
      <c r="Q1889">
        <f t="shared" si="89"/>
        <v>2015</v>
      </c>
      <c r="R1889" s="13" t="s">
        <v>8324</v>
      </c>
      <c r="S1889" t="s">
        <v>8328</v>
      </c>
    </row>
    <row r="1890" spans="1:19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0">
        <f t="shared" si="87"/>
        <v>40299.239953703705</v>
      </c>
      <c r="P1890" s="10">
        <f t="shared" si="88"/>
        <v>40330.207638888889</v>
      </c>
      <c r="Q1890">
        <f t="shared" si="89"/>
        <v>2010</v>
      </c>
      <c r="R1890" s="13" t="s">
        <v>8324</v>
      </c>
      <c r="S1890" t="s">
        <v>8328</v>
      </c>
    </row>
    <row r="1891" spans="1:19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0">
        <f t="shared" si="87"/>
        <v>41299.793356481481</v>
      </c>
      <c r="P1891" s="10">
        <f t="shared" si="88"/>
        <v>41344.751689814817</v>
      </c>
      <c r="Q1891">
        <f t="shared" si="89"/>
        <v>2013</v>
      </c>
      <c r="R1891" s="13" t="s">
        <v>8324</v>
      </c>
      <c r="S1891" t="s">
        <v>8328</v>
      </c>
    </row>
    <row r="1892" spans="1:19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>
        <f t="shared" si="87"/>
        <v>41228.786203703705</v>
      </c>
      <c r="P1892" s="10">
        <f t="shared" si="88"/>
        <v>41258.786203703705</v>
      </c>
      <c r="Q1892">
        <f t="shared" si="89"/>
        <v>2012</v>
      </c>
      <c r="R1892" s="13" t="s">
        <v>8324</v>
      </c>
      <c r="S1892" t="s">
        <v>8328</v>
      </c>
    </row>
    <row r="1893" spans="1:19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>
        <f t="shared" si="87"/>
        <v>40335.798078703701</v>
      </c>
      <c r="P1893" s="10">
        <f t="shared" si="88"/>
        <v>40381.25</v>
      </c>
      <c r="Q1893">
        <f t="shared" si="89"/>
        <v>2010</v>
      </c>
      <c r="R1893" s="13" t="s">
        <v>8324</v>
      </c>
      <c r="S1893" t="s">
        <v>8328</v>
      </c>
    </row>
    <row r="1894" spans="1:19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0">
        <f t="shared" si="87"/>
        <v>40671.637511574074</v>
      </c>
      <c r="P1894" s="10">
        <f t="shared" si="88"/>
        <v>40701.637511574074</v>
      </c>
      <c r="Q1894">
        <f t="shared" si="89"/>
        <v>2011</v>
      </c>
      <c r="R1894" s="13" t="s">
        <v>8324</v>
      </c>
      <c r="S1894" t="s">
        <v>8328</v>
      </c>
    </row>
    <row r="1895" spans="1:19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0">
        <f t="shared" si="87"/>
        <v>40632.94195601852</v>
      </c>
      <c r="P1895" s="10">
        <f t="shared" si="88"/>
        <v>40649.165972222225</v>
      </c>
      <c r="Q1895">
        <f t="shared" si="89"/>
        <v>2011</v>
      </c>
      <c r="R1895" s="13" t="s">
        <v>8324</v>
      </c>
      <c r="S1895" t="s">
        <v>8328</v>
      </c>
    </row>
    <row r="1896" spans="1:19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0">
        <f t="shared" si="87"/>
        <v>40920.904895833337</v>
      </c>
      <c r="P1896" s="10">
        <f t="shared" si="88"/>
        <v>40951.904895833337</v>
      </c>
      <c r="Q1896">
        <f t="shared" si="89"/>
        <v>2012</v>
      </c>
      <c r="R1896" s="13" t="s">
        <v>8324</v>
      </c>
      <c r="S1896" t="s">
        <v>8328</v>
      </c>
    </row>
    <row r="1897" spans="1:19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0">
        <f t="shared" si="87"/>
        <v>42267.746782407412</v>
      </c>
      <c r="P1897" s="10">
        <f t="shared" si="88"/>
        <v>42297.746782407412</v>
      </c>
      <c r="Q1897">
        <f t="shared" si="89"/>
        <v>2015</v>
      </c>
      <c r="R1897" s="13" t="s">
        <v>8324</v>
      </c>
      <c r="S1897" t="s">
        <v>8328</v>
      </c>
    </row>
    <row r="1898" spans="1:19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0">
        <f t="shared" si="87"/>
        <v>40981.710243055553</v>
      </c>
      <c r="P1898" s="10">
        <f t="shared" si="88"/>
        <v>41011.710243055553</v>
      </c>
      <c r="Q1898">
        <f t="shared" si="89"/>
        <v>2012</v>
      </c>
      <c r="R1898" s="13" t="s">
        <v>8324</v>
      </c>
      <c r="S1898" t="s">
        <v>8328</v>
      </c>
    </row>
    <row r="1899" spans="1:19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>
        <f t="shared" si="87"/>
        <v>41680.583402777782</v>
      </c>
      <c r="P1899" s="10">
        <f t="shared" si="88"/>
        <v>41702.875</v>
      </c>
      <c r="Q1899">
        <f t="shared" si="89"/>
        <v>2014</v>
      </c>
      <c r="R1899" s="13" t="s">
        <v>8324</v>
      </c>
      <c r="S1899" t="s">
        <v>8328</v>
      </c>
    </row>
    <row r="1900" spans="1:19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>
        <f t="shared" si="87"/>
        <v>42366.192974537036</v>
      </c>
      <c r="P1900" s="10">
        <f t="shared" si="88"/>
        <v>42401.75</v>
      </c>
      <c r="Q1900">
        <f t="shared" si="89"/>
        <v>2015</v>
      </c>
      <c r="R1900" s="13" t="s">
        <v>8324</v>
      </c>
      <c r="S1900" t="s">
        <v>8328</v>
      </c>
    </row>
    <row r="1901" spans="1:19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0">
        <f t="shared" si="87"/>
        <v>42058.941736111112</v>
      </c>
      <c r="P1901" s="10">
        <f t="shared" si="88"/>
        <v>42088.90006944444</v>
      </c>
      <c r="Q1901">
        <f t="shared" si="89"/>
        <v>2015</v>
      </c>
      <c r="R1901" s="13" t="s">
        <v>8324</v>
      </c>
      <c r="S1901" t="s">
        <v>8328</v>
      </c>
    </row>
    <row r="1902" spans="1:19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>
        <f t="shared" si="87"/>
        <v>41160.871886574074</v>
      </c>
      <c r="P1902" s="10">
        <f t="shared" si="88"/>
        <v>41188.415972222225</v>
      </c>
      <c r="Q1902">
        <f t="shared" si="89"/>
        <v>2012</v>
      </c>
      <c r="R1902" s="13" t="s">
        <v>8324</v>
      </c>
      <c r="S1902" t="s">
        <v>8328</v>
      </c>
    </row>
    <row r="1903" spans="1:19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0">
        <f t="shared" si="87"/>
        <v>42116.54315972222</v>
      </c>
      <c r="P1903" s="10">
        <f t="shared" si="88"/>
        <v>42146.541666666672</v>
      </c>
      <c r="Q1903">
        <f t="shared" si="89"/>
        <v>2015</v>
      </c>
      <c r="R1903" s="13" t="s">
        <v>8318</v>
      </c>
      <c r="S1903" t="s">
        <v>8347</v>
      </c>
    </row>
    <row r="1904" spans="1:19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0">
        <f t="shared" si="87"/>
        <v>42037.789895833332</v>
      </c>
      <c r="P1904" s="10">
        <f t="shared" si="88"/>
        <v>42067.789895833332</v>
      </c>
      <c r="Q1904">
        <f t="shared" si="89"/>
        <v>2015</v>
      </c>
      <c r="R1904" s="13" t="s">
        <v>8318</v>
      </c>
      <c r="S1904" t="s">
        <v>8347</v>
      </c>
    </row>
    <row r="1905" spans="1:19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0">
        <f t="shared" si="87"/>
        <v>42702.770729166667</v>
      </c>
      <c r="P1905" s="10">
        <f t="shared" si="88"/>
        <v>42762.770729166667</v>
      </c>
      <c r="Q1905">
        <f t="shared" si="89"/>
        <v>2016</v>
      </c>
      <c r="R1905" s="13" t="s">
        <v>8318</v>
      </c>
      <c r="S1905" t="s">
        <v>8347</v>
      </c>
    </row>
    <row r="1906" spans="1:19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0">
        <f t="shared" si="87"/>
        <v>42326.685428240744</v>
      </c>
      <c r="P1906" s="10">
        <f t="shared" si="88"/>
        <v>42371.685428240744</v>
      </c>
      <c r="Q1906">
        <f t="shared" si="89"/>
        <v>2015</v>
      </c>
      <c r="R1906" s="13" t="s">
        <v>8318</v>
      </c>
      <c r="S1906" t="s">
        <v>8347</v>
      </c>
    </row>
    <row r="1907" spans="1:19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0">
        <f t="shared" si="87"/>
        <v>41859.925856481481</v>
      </c>
      <c r="P1907" s="10">
        <f t="shared" si="88"/>
        <v>41889.925856481481</v>
      </c>
      <c r="Q1907">
        <f t="shared" si="89"/>
        <v>2014</v>
      </c>
      <c r="R1907" s="13" t="s">
        <v>8318</v>
      </c>
      <c r="S1907" t="s">
        <v>8347</v>
      </c>
    </row>
    <row r="1908" spans="1:19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0">
        <f t="shared" si="87"/>
        <v>42514.671099537038</v>
      </c>
      <c r="P1908" s="10">
        <f t="shared" si="88"/>
        <v>42544.671099537038</v>
      </c>
      <c r="Q1908">
        <f t="shared" si="89"/>
        <v>2016</v>
      </c>
      <c r="R1908" s="13" t="s">
        <v>8318</v>
      </c>
      <c r="S1908" t="s">
        <v>8347</v>
      </c>
    </row>
    <row r="1909" spans="1:19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0">
        <f t="shared" si="87"/>
        <v>41767.587094907409</v>
      </c>
      <c r="P1909" s="10">
        <f t="shared" si="88"/>
        <v>41782.587094907409</v>
      </c>
      <c r="Q1909">
        <f t="shared" si="89"/>
        <v>2014</v>
      </c>
      <c r="R1909" s="13" t="s">
        <v>8318</v>
      </c>
      <c r="S1909" t="s">
        <v>8347</v>
      </c>
    </row>
    <row r="1910" spans="1:19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>
        <f t="shared" si="87"/>
        <v>42703.917824074073</v>
      </c>
      <c r="P1910" s="10">
        <f t="shared" si="88"/>
        <v>42733.917824074073</v>
      </c>
      <c r="Q1910">
        <f t="shared" si="89"/>
        <v>2016</v>
      </c>
      <c r="R1910" s="13" t="s">
        <v>8318</v>
      </c>
      <c r="S1910" t="s">
        <v>8347</v>
      </c>
    </row>
    <row r="1911" spans="1:19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0">
        <f t="shared" si="87"/>
        <v>41905.429155092592</v>
      </c>
      <c r="P1911" s="10">
        <f t="shared" si="88"/>
        <v>41935.429155092592</v>
      </c>
      <c r="Q1911">
        <f t="shared" si="89"/>
        <v>2014</v>
      </c>
      <c r="R1911" s="13" t="s">
        <v>8318</v>
      </c>
      <c r="S1911" t="s">
        <v>8347</v>
      </c>
    </row>
    <row r="1912" spans="1:19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>
        <f t="shared" si="87"/>
        <v>42264.963159722218</v>
      </c>
      <c r="P1912" s="10">
        <f t="shared" si="88"/>
        <v>42308.947916666672</v>
      </c>
      <c r="Q1912">
        <f t="shared" si="89"/>
        <v>2015</v>
      </c>
      <c r="R1912" s="13" t="s">
        <v>8318</v>
      </c>
      <c r="S1912" t="s">
        <v>8347</v>
      </c>
    </row>
    <row r="1913" spans="1:19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0">
        <f t="shared" si="87"/>
        <v>41830.033958333333</v>
      </c>
      <c r="P1913" s="10">
        <f t="shared" si="88"/>
        <v>41860.033958333333</v>
      </c>
      <c r="Q1913">
        <f t="shared" si="89"/>
        <v>2014</v>
      </c>
      <c r="R1913" s="13" t="s">
        <v>8318</v>
      </c>
      <c r="S1913" t="s">
        <v>8347</v>
      </c>
    </row>
    <row r="1914" spans="1:19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0">
        <f t="shared" si="87"/>
        <v>42129.226388888885</v>
      </c>
      <c r="P1914" s="10">
        <f t="shared" si="88"/>
        <v>42159.226388888885</v>
      </c>
      <c r="Q1914">
        <f t="shared" si="89"/>
        <v>2015</v>
      </c>
      <c r="R1914" s="13" t="s">
        <v>8318</v>
      </c>
      <c r="S1914" t="s">
        <v>8347</v>
      </c>
    </row>
    <row r="1915" spans="1:19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0">
        <f t="shared" si="87"/>
        <v>41890.511319444442</v>
      </c>
      <c r="P1915" s="10">
        <f t="shared" si="88"/>
        <v>41920.511319444442</v>
      </c>
      <c r="Q1915">
        <f t="shared" si="89"/>
        <v>2014</v>
      </c>
      <c r="R1915" s="13" t="s">
        <v>8318</v>
      </c>
      <c r="S1915" t="s">
        <v>8347</v>
      </c>
    </row>
    <row r="1916" spans="1:19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0">
        <f t="shared" si="87"/>
        <v>41929.174456018518</v>
      </c>
      <c r="P1916" s="10">
        <f t="shared" si="88"/>
        <v>41944.165972222225</v>
      </c>
      <c r="Q1916">
        <f t="shared" si="89"/>
        <v>2014</v>
      </c>
      <c r="R1916" s="13" t="s">
        <v>8318</v>
      </c>
      <c r="S1916" t="s">
        <v>8347</v>
      </c>
    </row>
    <row r="1917" spans="1:19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0">
        <f t="shared" si="87"/>
        <v>41864.04886574074</v>
      </c>
      <c r="P1917" s="10">
        <f t="shared" si="88"/>
        <v>41884.04886574074</v>
      </c>
      <c r="Q1917">
        <f t="shared" si="89"/>
        <v>2014</v>
      </c>
      <c r="R1917" s="13" t="s">
        <v>8318</v>
      </c>
      <c r="S1917" t="s">
        <v>8347</v>
      </c>
    </row>
    <row r="1918" spans="1:19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0">
        <f t="shared" si="87"/>
        <v>42656.717303240745</v>
      </c>
      <c r="P1918" s="10">
        <f t="shared" si="88"/>
        <v>42681.758969907409</v>
      </c>
      <c r="Q1918">
        <f t="shared" si="89"/>
        <v>2016</v>
      </c>
      <c r="R1918" s="13" t="s">
        <v>8318</v>
      </c>
      <c r="S1918" t="s">
        <v>8347</v>
      </c>
    </row>
    <row r="1919" spans="1:19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>
        <f t="shared" si="87"/>
        <v>42746.270057870366</v>
      </c>
      <c r="P1919" s="10">
        <f t="shared" si="88"/>
        <v>42776.270057870366</v>
      </c>
      <c r="Q1919">
        <f t="shared" si="89"/>
        <v>2017</v>
      </c>
      <c r="R1919" s="13" t="s">
        <v>8318</v>
      </c>
      <c r="S1919" t="s">
        <v>8347</v>
      </c>
    </row>
    <row r="1920" spans="1:19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0">
        <f t="shared" si="87"/>
        <v>41828.789942129632</v>
      </c>
      <c r="P1920" s="10">
        <f t="shared" si="88"/>
        <v>41863.789942129632</v>
      </c>
      <c r="Q1920">
        <f t="shared" si="89"/>
        <v>2014</v>
      </c>
      <c r="R1920" s="13" t="s">
        <v>8318</v>
      </c>
      <c r="S1920" t="s">
        <v>8347</v>
      </c>
    </row>
    <row r="1921" spans="1:19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0">
        <f t="shared" si="87"/>
        <v>42113.875567129624</v>
      </c>
      <c r="P1921" s="10">
        <f t="shared" si="88"/>
        <v>42143.875567129624</v>
      </c>
      <c r="Q1921">
        <f t="shared" si="89"/>
        <v>2015</v>
      </c>
      <c r="R1921" s="13" t="s">
        <v>8318</v>
      </c>
      <c r="S1921" t="s">
        <v>8347</v>
      </c>
    </row>
    <row r="1922" spans="1:19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>
        <f t="shared" si="87"/>
        <v>42270.875706018516</v>
      </c>
      <c r="P1922" s="10">
        <f t="shared" si="88"/>
        <v>42298.958333333328</v>
      </c>
      <c r="Q1922">
        <f t="shared" si="89"/>
        <v>2015</v>
      </c>
      <c r="R1922" s="13" t="s">
        <v>8318</v>
      </c>
      <c r="S1922" t="s">
        <v>8347</v>
      </c>
    </row>
    <row r="1923" spans="1:19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0">
        <f t="shared" ref="O1923:O1986" si="90">(((J1923/60)/60)/24)+DATE(1970,1,1)</f>
        <v>41074.221562500003</v>
      </c>
      <c r="P1923" s="10">
        <f t="shared" ref="P1923:P1986" si="91">(((I1923/60)/60)/24)+DATE(1970,1,1)</f>
        <v>41104.221562500003</v>
      </c>
      <c r="Q1923">
        <f t="shared" ref="Q1923:Q1986" si="92">YEAR(O1923)</f>
        <v>2012</v>
      </c>
      <c r="R1923" s="13" t="s">
        <v>8324</v>
      </c>
      <c r="S1923" t="s">
        <v>8328</v>
      </c>
    </row>
    <row r="1924" spans="1:19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0">
        <f t="shared" si="90"/>
        <v>41590.255868055552</v>
      </c>
      <c r="P1924" s="10">
        <f t="shared" si="91"/>
        <v>41620.255868055552</v>
      </c>
      <c r="Q1924">
        <f t="shared" si="92"/>
        <v>2013</v>
      </c>
      <c r="R1924" s="13" t="s">
        <v>8324</v>
      </c>
      <c r="S1924" t="s">
        <v>8328</v>
      </c>
    </row>
    <row r="1925" spans="1:19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0">
        <f t="shared" si="90"/>
        <v>40772.848749999997</v>
      </c>
      <c r="P1925" s="10">
        <f t="shared" si="91"/>
        <v>40813.207638888889</v>
      </c>
      <c r="Q1925">
        <f t="shared" si="92"/>
        <v>2011</v>
      </c>
      <c r="R1925" s="13" t="s">
        <v>8324</v>
      </c>
      <c r="S1925" t="s">
        <v>8328</v>
      </c>
    </row>
    <row r="1926" spans="1:19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0">
        <f t="shared" si="90"/>
        <v>41626.761053240742</v>
      </c>
      <c r="P1926" s="10">
        <f t="shared" si="91"/>
        <v>41654.814583333333</v>
      </c>
      <c r="Q1926">
        <f t="shared" si="92"/>
        <v>2013</v>
      </c>
      <c r="R1926" s="13" t="s">
        <v>8324</v>
      </c>
      <c r="S1926" t="s">
        <v>8328</v>
      </c>
    </row>
    <row r="1927" spans="1:19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0">
        <f t="shared" si="90"/>
        <v>41535.90148148148</v>
      </c>
      <c r="P1927" s="10">
        <f t="shared" si="91"/>
        <v>41558</v>
      </c>
      <c r="Q1927">
        <f t="shared" si="92"/>
        <v>2013</v>
      </c>
      <c r="R1927" s="13" t="s">
        <v>8324</v>
      </c>
      <c r="S1927" t="s">
        <v>8328</v>
      </c>
    </row>
    <row r="1928" spans="1:19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>
        <f t="shared" si="90"/>
        <v>40456.954351851848</v>
      </c>
      <c r="P1928" s="10">
        <f t="shared" si="91"/>
        <v>40484.018055555556</v>
      </c>
      <c r="Q1928">
        <f t="shared" si="92"/>
        <v>2010</v>
      </c>
      <c r="R1928" s="13" t="s">
        <v>8324</v>
      </c>
      <c r="S1928" t="s">
        <v>8328</v>
      </c>
    </row>
    <row r="1929" spans="1:19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0">
        <f t="shared" si="90"/>
        <v>40960.861562500002</v>
      </c>
      <c r="P1929" s="10">
        <f t="shared" si="91"/>
        <v>40976.207638888889</v>
      </c>
      <c r="Q1929">
        <f t="shared" si="92"/>
        <v>2012</v>
      </c>
      <c r="R1929" s="13" t="s">
        <v>8324</v>
      </c>
      <c r="S1929" t="s">
        <v>8328</v>
      </c>
    </row>
    <row r="1930" spans="1:19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0">
        <f t="shared" si="90"/>
        <v>41371.648078703707</v>
      </c>
      <c r="P1930" s="10">
        <f t="shared" si="91"/>
        <v>41401.648078703707</v>
      </c>
      <c r="Q1930">
        <f t="shared" si="92"/>
        <v>2013</v>
      </c>
      <c r="R1930" s="13" t="s">
        <v>8324</v>
      </c>
      <c r="S1930" t="s">
        <v>8328</v>
      </c>
    </row>
    <row r="1931" spans="1:19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0">
        <f t="shared" si="90"/>
        <v>40687.021597222221</v>
      </c>
      <c r="P1931" s="10">
        <f t="shared" si="91"/>
        <v>40729.021597222221</v>
      </c>
      <c r="Q1931">
        <f t="shared" si="92"/>
        <v>2011</v>
      </c>
      <c r="R1931" s="13" t="s">
        <v>8324</v>
      </c>
      <c r="S1931" t="s">
        <v>8328</v>
      </c>
    </row>
    <row r="1932" spans="1:19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>
        <f t="shared" si="90"/>
        <v>41402.558819444443</v>
      </c>
      <c r="P1932" s="10">
        <f t="shared" si="91"/>
        <v>41462.558819444443</v>
      </c>
      <c r="Q1932">
        <f t="shared" si="92"/>
        <v>2013</v>
      </c>
      <c r="R1932" s="13" t="s">
        <v>8324</v>
      </c>
      <c r="S1932" t="s">
        <v>8328</v>
      </c>
    </row>
    <row r="1933" spans="1:19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0">
        <f t="shared" si="90"/>
        <v>41037.892465277779</v>
      </c>
      <c r="P1933" s="10">
        <f t="shared" si="91"/>
        <v>41051.145833333336</v>
      </c>
      <c r="Q1933">
        <f t="shared" si="92"/>
        <v>2012</v>
      </c>
      <c r="R1933" s="13" t="s">
        <v>8324</v>
      </c>
      <c r="S1933" t="s">
        <v>8328</v>
      </c>
    </row>
    <row r="1934" spans="1:19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0">
        <f t="shared" si="90"/>
        <v>40911.809872685182</v>
      </c>
      <c r="P1934" s="10">
        <f t="shared" si="91"/>
        <v>40932.809872685182</v>
      </c>
      <c r="Q1934">
        <f t="shared" si="92"/>
        <v>2012</v>
      </c>
      <c r="R1934" s="13" t="s">
        <v>8324</v>
      </c>
      <c r="S1934" t="s">
        <v>8328</v>
      </c>
    </row>
    <row r="1935" spans="1:19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>
        <f t="shared" si="90"/>
        <v>41879.130868055552</v>
      </c>
      <c r="P1935" s="10">
        <f t="shared" si="91"/>
        <v>41909.130868055552</v>
      </c>
      <c r="Q1935">
        <f t="shared" si="92"/>
        <v>2014</v>
      </c>
      <c r="R1935" s="13" t="s">
        <v>8324</v>
      </c>
      <c r="S1935" t="s">
        <v>8328</v>
      </c>
    </row>
    <row r="1936" spans="1:19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0">
        <f t="shared" si="90"/>
        <v>40865.867141203707</v>
      </c>
      <c r="P1936" s="10">
        <f t="shared" si="91"/>
        <v>40902.208333333336</v>
      </c>
      <c r="Q1936">
        <f t="shared" si="92"/>
        <v>2011</v>
      </c>
      <c r="R1936" s="13" t="s">
        <v>8324</v>
      </c>
      <c r="S1936" t="s">
        <v>8328</v>
      </c>
    </row>
    <row r="1937" spans="1:19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0">
        <f t="shared" si="90"/>
        <v>41773.932534722226</v>
      </c>
      <c r="P1937" s="10">
        <f t="shared" si="91"/>
        <v>41811.207638888889</v>
      </c>
      <c r="Q1937">
        <f t="shared" si="92"/>
        <v>2014</v>
      </c>
      <c r="R1937" s="13" t="s">
        <v>8324</v>
      </c>
      <c r="S1937" t="s">
        <v>8328</v>
      </c>
    </row>
    <row r="1938" spans="1:19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>
        <f t="shared" si="90"/>
        <v>40852.889699074076</v>
      </c>
      <c r="P1938" s="10">
        <f t="shared" si="91"/>
        <v>40883.249305555553</v>
      </c>
      <c r="Q1938">
        <f t="shared" si="92"/>
        <v>2011</v>
      </c>
      <c r="R1938" s="13" t="s">
        <v>8324</v>
      </c>
      <c r="S1938" t="s">
        <v>8328</v>
      </c>
    </row>
    <row r="1939" spans="1:19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0">
        <f t="shared" si="90"/>
        <v>41059.118993055556</v>
      </c>
      <c r="P1939" s="10">
        <f t="shared" si="91"/>
        <v>41075.165972222225</v>
      </c>
      <c r="Q1939">
        <f t="shared" si="92"/>
        <v>2012</v>
      </c>
      <c r="R1939" s="13" t="s">
        <v>8324</v>
      </c>
      <c r="S1939" t="s">
        <v>8328</v>
      </c>
    </row>
    <row r="1940" spans="1:19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>
        <f t="shared" si="90"/>
        <v>41426.259618055556</v>
      </c>
      <c r="P1940" s="10">
        <f t="shared" si="91"/>
        <v>41457.208333333336</v>
      </c>
      <c r="Q1940">
        <f t="shared" si="92"/>
        <v>2013</v>
      </c>
      <c r="R1940" s="13" t="s">
        <v>8324</v>
      </c>
      <c r="S1940" t="s">
        <v>8328</v>
      </c>
    </row>
    <row r="1941" spans="1:19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0">
        <f t="shared" si="90"/>
        <v>41313.985046296293</v>
      </c>
      <c r="P1941" s="10">
        <f t="shared" si="91"/>
        <v>41343.943379629629</v>
      </c>
      <c r="Q1941">
        <f t="shared" si="92"/>
        <v>2013</v>
      </c>
      <c r="R1941" s="13" t="s">
        <v>8324</v>
      </c>
      <c r="S1941" t="s">
        <v>8328</v>
      </c>
    </row>
    <row r="1942" spans="1:19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>
        <f t="shared" si="90"/>
        <v>40670.507326388892</v>
      </c>
      <c r="P1942" s="10">
        <f t="shared" si="91"/>
        <v>40709.165972222225</v>
      </c>
      <c r="Q1942">
        <f t="shared" si="92"/>
        <v>2011</v>
      </c>
      <c r="R1942" s="13" t="s">
        <v>8324</v>
      </c>
      <c r="S1942" t="s">
        <v>8328</v>
      </c>
    </row>
    <row r="1943" spans="1:19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>
        <f t="shared" si="90"/>
        <v>41744.290868055556</v>
      </c>
      <c r="P1943" s="10">
        <f t="shared" si="91"/>
        <v>41774.290868055556</v>
      </c>
      <c r="Q1943">
        <f t="shared" si="92"/>
        <v>2014</v>
      </c>
      <c r="R1943" s="13" t="s">
        <v>8318</v>
      </c>
      <c r="S1943" t="s">
        <v>8348</v>
      </c>
    </row>
    <row r="1944" spans="1:19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0">
        <f t="shared" si="90"/>
        <v>40638.828009259261</v>
      </c>
      <c r="P1944" s="10">
        <f t="shared" si="91"/>
        <v>40728.828009259261</v>
      </c>
      <c r="Q1944">
        <f t="shared" si="92"/>
        <v>2011</v>
      </c>
      <c r="R1944" s="13" t="s">
        <v>8318</v>
      </c>
      <c r="S1944" t="s">
        <v>8348</v>
      </c>
    </row>
    <row r="1945" spans="1:19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>
        <f t="shared" si="90"/>
        <v>42548.269861111112</v>
      </c>
      <c r="P1945" s="10">
        <f t="shared" si="91"/>
        <v>42593.269861111112</v>
      </c>
      <c r="Q1945">
        <f t="shared" si="92"/>
        <v>2016</v>
      </c>
      <c r="R1945" s="13" t="s">
        <v>8318</v>
      </c>
      <c r="S1945" t="s">
        <v>8348</v>
      </c>
    </row>
    <row r="1946" spans="1:19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>
        <f t="shared" si="90"/>
        <v>41730.584374999999</v>
      </c>
      <c r="P1946" s="10">
        <f t="shared" si="91"/>
        <v>41760.584374999999</v>
      </c>
      <c r="Q1946">
        <f t="shared" si="92"/>
        <v>2014</v>
      </c>
      <c r="R1946" s="13" t="s">
        <v>8318</v>
      </c>
      <c r="S1946" t="s">
        <v>8348</v>
      </c>
    </row>
    <row r="1947" spans="1:19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>
        <f t="shared" si="90"/>
        <v>42157.251828703709</v>
      </c>
      <c r="P1947" s="10">
        <f t="shared" si="91"/>
        <v>42197.251828703709</v>
      </c>
      <c r="Q1947">
        <f t="shared" si="92"/>
        <v>2015</v>
      </c>
      <c r="R1947" s="13" t="s">
        <v>8318</v>
      </c>
      <c r="S1947" t="s">
        <v>8348</v>
      </c>
    </row>
    <row r="1948" spans="1:19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0">
        <f t="shared" si="90"/>
        <v>41689.150011574071</v>
      </c>
      <c r="P1948" s="10">
        <f t="shared" si="91"/>
        <v>41749.108344907407</v>
      </c>
      <c r="Q1948">
        <f t="shared" si="92"/>
        <v>2014</v>
      </c>
      <c r="R1948" s="13" t="s">
        <v>8318</v>
      </c>
      <c r="S1948" t="s">
        <v>8348</v>
      </c>
    </row>
    <row r="1949" spans="1:19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0">
        <f t="shared" si="90"/>
        <v>40102.918055555558</v>
      </c>
      <c r="P1949" s="10">
        <f t="shared" si="91"/>
        <v>40140.249305555553</v>
      </c>
      <c r="Q1949">
        <f t="shared" si="92"/>
        <v>2009</v>
      </c>
      <c r="R1949" s="13" t="s">
        <v>8318</v>
      </c>
      <c r="S1949" t="s">
        <v>8348</v>
      </c>
    </row>
    <row r="1950" spans="1:19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>
        <f t="shared" si="90"/>
        <v>42473.604270833333</v>
      </c>
      <c r="P1950" s="10">
        <f t="shared" si="91"/>
        <v>42527.709722222222</v>
      </c>
      <c r="Q1950">
        <f t="shared" si="92"/>
        <v>2016</v>
      </c>
      <c r="R1950" s="13" t="s">
        <v>8318</v>
      </c>
      <c r="S1950" t="s">
        <v>8348</v>
      </c>
    </row>
    <row r="1951" spans="1:19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>
        <f t="shared" si="90"/>
        <v>41800.423043981478</v>
      </c>
      <c r="P1951" s="10">
        <f t="shared" si="91"/>
        <v>41830.423043981478</v>
      </c>
      <c r="Q1951">
        <f t="shared" si="92"/>
        <v>2014</v>
      </c>
      <c r="R1951" s="13" t="s">
        <v>8318</v>
      </c>
      <c r="S1951" t="s">
        <v>8348</v>
      </c>
    </row>
    <row r="1952" spans="1:19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>
        <f t="shared" si="90"/>
        <v>40624.181400462963</v>
      </c>
      <c r="P1952" s="10">
        <f t="shared" si="91"/>
        <v>40655.181400462963</v>
      </c>
      <c r="Q1952">
        <f t="shared" si="92"/>
        <v>2011</v>
      </c>
      <c r="R1952" s="13" t="s">
        <v>8318</v>
      </c>
      <c r="S1952" t="s">
        <v>8348</v>
      </c>
    </row>
    <row r="1953" spans="1:19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>
        <f t="shared" si="90"/>
        <v>42651.420567129629</v>
      </c>
      <c r="P1953" s="10">
        <f t="shared" si="91"/>
        <v>42681.462233796294</v>
      </c>
      <c r="Q1953">
        <f t="shared" si="92"/>
        <v>2016</v>
      </c>
      <c r="R1953" s="13" t="s">
        <v>8318</v>
      </c>
      <c r="S1953" t="s">
        <v>8348</v>
      </c>
    </row>
    <row r="1954" spans="1:19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>
        <f t="shared" si="90"/>
        <v>41526.60665509259</v>
      </c>
      <c r="P1954" s="10">
        <f t="shared" si="91"/>
        <v>41563.60665509259</v>
      </c>
      <c r="Q1954">
        <f t="shared" si="92"/>
        <v>2013</v>
      </c>
      <c r="R1954" s="13" t="s">
        <v>8318</v>
      </c>
      <c r="S1954" t="s">
        <v>8348</v>
      </c>
    </row>
    <row r="1955" spans="1:19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>
        <f t="shared" si="90"/>
        <v>40941.199826388889</v>
      </c>
      <c r="P1955" s="10">
        <f t="shared" si="91"/>
        <v>40970.125</v>
      </c>
      <c r="Q1955">
        <f t="shared" si="92"/>
        <v>2012</v>
      </c>
      <c r="R1955" s="13" t="s">
        <v>8318</v>
      </c>
      <c r="S1955" t="s">
        <v>8348</v>
      </c>
    </row>
    <row r="1956" spans="1:19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>
        <f t="shared" si="90"/>
        <v>42394.580740740741</v>
      </c>
      <c r="P1956" s="10">
        <f t="shared" si="91"/>
        <v>42441.208333333328</v>
      </c>
      <c r="Q1956">
        <f t="shared" si="92"/>
        <v>2016</v>
      </c>
      <c r="R1956" s="13" t="s">
        <v>8318</v>
      </c>
      <c r="S1956" t="s">
        <v>8348</v>
      </c>
    </row>
    <row r="1957" spans="1:19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>
        <f t="shared" si="90"/>
        <v>41020.271770833337</v>
      </c>
      <c r="P1957" s="10">
        <f t="shared" si="91"/>
        <v>41052.791666666664</v>
      </c>
      <c r="Q1957">
        <f t="shared" si="92"/>
        <v>2012</v>
      </c>
      <c r="R1957" s="13" t="s">
        <v>8318</v>
      </c>
      <c r="S1957" t="s">
        <v>8348</v>
      </c>
    </row>
    <row r="1958" spans="1:19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>
        <f t="shared" si="90"/>
        <v>42067.923668981486</v>
      </c>
      <c r="P1958" s="10">
        <f t="shared" si="91"/>
        <v>42112.882002314815</v>
      </c>
      <c r="Q1958">
        <f t="shared" si="92"/>
        <v>2015</v>
      </c>
      <c r="R1958" s="13" t="s">
        <v>8318</v>
      </c>
      <c r="S1958" t="s">
        <v>8348</v>
      </c>
    </row>
    <row r="1959" spans="1:19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>
        <f t="shared" si="90"/>
        <v>41179.098530092589</v>
      </c>
      <c r="P1959" s="10">
        <f t="shared" si="91"/>
        <v>41209.098530092589</v>
      </c>
      <c r="Q1959">
        <f t="shared" si="92"/>
        <v>2012</v>
      </c>
      <c r="R1959" s="13" t="s">
        <v>8318</v>
      </c>
      <c r="S1959" t="s">
        <v>8348</v>
      </c>
    </row>
    <row r="1960" spans="1:19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>
        <f t="shared" si="90"/>
        <v>41326.987974537034</v>
      </c>
      <c r="P1960" s="10">
        <f t="shared" si="91"/>
        <v>41356.94630787037</v>
      </c>
      <c r="Q1960">
        <f t="shared" si="92"/>
        <v>2013</v>
      </c>
      <c r="R1960" s="13" t="s">
        <v>8318</v>
      </c>
      <c r="S1960" t="s">
        <v>8348</v>
      </c>
    </row>
    <row r="1961" spans="1:19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>
        <f t="shared" si="90"/>
        <v>41871.845601851855</v>
      </c>
      <c r="P1961" s="10">
        <f t="shared" si="91"/>
        <v>41913</v>
      </c>
      <c r="Q1961">
        <f t="shared" si="92"/>
        <v>2014</v>
      </c>
      <c r="R1961" s="13" t="s">
        <v>8318</v>
      </c>
      <c r="S1961" t="s">
        <v>8348</v>
      </c>
    </row>
    <row r="1962" spans="1:19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>
        <f t="shared" si="90"/>
        <v>41964.362743055557</v>
      </c>
      <c r="P1962" s="10">
        <f t="shared" si="91"/>
        <v>41994.362743055557</v>
      </c>
      <c r="Q1962">
        <f t="shared" si="92"/>
        <v>2014</v>
      </c>
      <c r="R1962" s="13" t="s">
        <v>8318</v>
      </c>
      <c r="S1962" t="s">
        <v>8348</v>
      </c>
    </row>
    <row r="1963" spans="1:19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>
        <f t="shared" si="90"/>
        <v>41148.194641203707</v>
      </c>
      <c r="P1963" s="10">
        <f t="shared" si="91"/>
        <v>41188.165972222225</v>
      </c>
      <c r="Q1963">
        <f t="shared" si="92"/>
        <v>2012</v>
      </c>
      <c r="R1963" s="13" t="s">
        <v>8318</v>
      </c>
      <c r="S1963" t="s">
        <v>8348</v>
      </c>
    </row>
    <row r="1964" spans="1:19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>
        <f t="shared" si="90"/>
        <v>41742.780509259261</v>
      </c>
      <c r="P1964" s="10">
        <f t="shared" si="91"/>
        <v>41772.780509259261</v>
      </c>
      <c r="Q1964">
        <f t="shared" si="92"/>
        <v>2014</v>
      </c>
      <c r="R1964" s="13" t="s">
        <v>8318</v>
      </c>
      <c r="S1964" t="s">
        <v>8348</v>
      </c>
    </row>
    <row r="1965" spans="1:19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>
        <f t="shared" si="90"/>
        <v>41863.429791666669</v>
      </c>
      <c r="P1965" s="10">
        <f t="shared" si="91"/>
        <v>41898.429791666669</v>
      </c>
      <c r="Q1965">
        <f t="shared" si="92"/>
        <v>2014</v>
      </c>
      <c r="R1965" s="13" t="s">
        <v>8318</v>
      </c>
      <c r="S1965" t="s">
        <v>8348</v>
      </c>
    </row>
    <row r="1966" spans="1:19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>
        <f t="shared" si="90"/>
        <v>42452.272824074069</v>
      </c>
      <c r="P1966" s="10">
        <f t="shared" si="91"/>
        <v>42482.272824074069</v>
      </c>
      <c r="Q1966">
        <f t="shared" si="92"/>
        <v>2016</v>
      </c>
      <c r="R1966" s="13" t="s">
        <v>8318</v>
      </c>
      <c r="S1966" t="s">
        <v>8348</v>
      </c>
    </row>
    <row r="1967" spans="1:19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>
        <f t="shared" si="90"/>
        <v>40898.089236111111</v>
      </c>
      <c r="P1967" s="10">
        <f t="shared" si="91"/>
        <v>40920.041666666664</v>
      </c>
      <c r="Q1967">
        <f t="shared" si="92"/>
        <v>2011</v>
      </c>
      <c r="R1967" s="13" t="s">
        <v>8318</v>
      </c>
      <c r="S1967" t="s">
        <v>8348</v>
      </c>
    </row>
    <row r="1968" spans="1:19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>
        <f t="shared" si="90"/>
        <v>41835.540486111109</v>
      </c>
      <c r="P1968" s="10">
        <f t="shared" si="91"/>
        <v>41865.540486111109</v>
      </c>
      <c r="Q1968">
        <f t="shared" si="92"/>
        <v>2014</v>
      </c>
      <c r="R1968" s="13" t="s">
        <v>8318</v>
      </c>
      <c r="S1968" t="s">
        <v>8348</v>
      </c>
    </row>
    <row r="1969" spans="1:19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>
        <f t="shared" si="90"/>
        <v>41730.663530092592</v>
      </c>
      <c r="P1969" s="10">
        <f t="shared" si="91"/>
        <v>41760.663530092592</v>
      </c>
      <c r="Q1969">
        <f t="shared" si="92"/>
        <v>2014</v>
      </c>
      <c r="R1969" s="13" t="s">
        <v>8318</v>
      </c>
      <c r="S1969" t="s">
        <v>8348</v>
      </c>
    </row>
    <row r="1970" spans="1:19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>
        <f t="shared" si="90"/>
        <v>42676.586979166663</v>
      </c>
      <c r="P1970" s="10">
        <f t="shared" si="91"/>
        <v>42707.628645833334</v>
      </c>
      <c r="Q1970">
        <f t="shared" si="92"/>
        <v>2016</v>
      </c>
      <c r="R1970" s="13" t="s">
        <v>8318</v>
      </c>
      <c r="S1970" t="s">
        <v>8348</v>
      </c>
    </row>
    <row r="1971" spans="1:19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>
        <f t="shared" si="90"/>
        <v>42557.792453703703</v>
      </c>
      <c r="P1971" s="10">
        <f t="shared" si="91"/>
        <v>42587.792453703703</v>
      </c>
      <c r="Q1971">
        <f t="shared" si="92"/>
        <v>2016</v>
      </c>
      <c r="R1971" s="13" t="s">
        <v>8318</v>
      </c>
      <c r="S1971" t="s">
        <v>8348</v>
      </c>
    </row>
    <row r="1972" spans="1:19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>
        <f t="shared" si="90"/>
        <v>41324.193298611113</v>
      </c>
      <c r="P1972" s="10">
        <f t="shared" si="91"/>
        <v>41384.151631944449</v>
      </c>
      <c r="Q1972">
        <f t="shared" si="92"/>
        <v>2013</v>
      </c>
      <c r="R1972" s="13" t="s">
        <v>8318</v>
      </c>
      <c r="S1972" t="s">
        <v>8348</v>
      </c>
    </row>
    <row r="1973" spans="1:19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>
        <f t="shared" si="90"/>
        <v>41561.500706018516</v>
      </c>
      <c r="P1973" s="10">
        <f t="shared" si="91"/>
        <v>41593.166666666664</v>
      </c>
      <c r="Q1973">
        <f t="shared" si="92"/>
        <v>2013</v>
      </c>
      <c r="R1973" s="13" t="s">
        <v>8318</v>
      </c>
      <c r="S1973" t="s">
        <v>8348</v>
      </c>
    </row>
    <row r="1974" spans="1:19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>
        <f t="shared" si="90"/>
        <v>41201.012083333335</v>
      </c>
      <c r="P1974" s="10">
        <f t="shared" si="91"/>
        <v>41231.053749999999</v>
      </c>
      <c r="Q1974">
        <f t="shared" si="92"/>
        <v>2012</v>
      </c>
      <c r="R1974" s="13" t="s">
        <v>8318</v>
      </c>
      <c r="S1974" t="s">
        <v>8348</v>
      </c>
    </row>
    <row r="1975" spans="1:19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>
        <f t="shared" si="90"/>
        <v>42549.722962962958</v>
      </c>
      <c r="P1975" s="10">
        <f t="shared" si="91"/>
        <v>42588.291666666672</v>
      </c>
      <c r="Q1975">
        <f t="shared" si="92"/>
        <v>2016</v>
      </c>
      <c r="R1975" s="13" t="s">
        <v>8318</v>
      </c>
      <c r="S1975" t="s">
        <v>8348</v>
      </c>
    </row>
    <row r="1976" spans="1:19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>
        <f t="shared" si="90"/>
        <v>41445.334131944444</v>
      </c>
      <c r="P1976" s="10">
        <f t="shared" si="91"/>
        <v>41505.334131944444</v>
      </c>
      <c r="Q1976">
        <f t="shared" si="92"/>
        <v>2013</v>
      </c>
      <c r="R1976" s="13" t="s">
        <v>8318</v>
      </c>
      <c r="S1976" t="s">
        <v>8348</v>
      </c>
    </row>
    <row r="1977" spans="1:19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>
        <f t="shared" si="90"/>
        <v>41313.755219907405</v>
      </c>
      <c r="P1977" s="10">
        <f t="shared" si="91"/>
        <v>41343.755219907405</v>
      </c>
      <c r="Q1977">
        <f t="shared" si="92"/>
        <v>2013</v>
      </c>
      <c r="R1977" s="13" t="s">
        <v>8318</v>
      </c>
      <c r="S1977" t="s">
        <v>8348</v>
      </c>
    </row>
    <row r="1978" spans="1:19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>
        <f t="shared" si="90"/>
        <v>41438.899594907409</v>
      </c>
      <c r="P1978" s="10">
        <f t="shared" si="91"/>
        <v>41468.899594907409</v>
      </c>
      <c r="Q1978">
        <f t="shared" si="92"/>
        <v>2013</v>
      </c>
      <c r="R1978" s="13" t="s">
        <v>8318</v>
      </c>
      <c r="S1978" t="s">
        <v>8348</v>
      </c>
    </row>
    <row r="1979" spans="1:19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>
        <f t="shared" si="90"/>
        <v>42311.216898148152</v>
      </c>
      <c r="P1979" s="10">
        <f t="shared" si="91"/>
        <v>42357.332638888889</v>
      </c>
      <c r="Q1979">
        <f t="shared" si="92"/>
        <v>2015</v>
      </c>
      <c r="R1979" s="13" t="s">
        <v>8318</v>
      </c>
      <c r="S1979" t="s">
        <v>8348</v>
      </c>
    </row>
    <row r="1980" spans="1:19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>
        <f t="shared" si="90"/>
        <v>41039.225601851853</v>
      </c>
      <c r="P1980" s="10">
        <f t="shared" si="91"/>
        <v>41072.291666666664</v>
      </c>
      <c r="Q1980">
        <f t="shared" si="92"/>
        <v>2012</v>
      </c>
      <c r="R1980" s="13" t="s">
        <v>8318</v>
      </c>
      <c r="S1980" t="s">
        <v>8348</v>
      </c>
    </row>
    <row r="1981" spans="1:19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>
        <f t="shared" si="90"/>
        <v>42290.460023148145</v>
      </c>
      <c r="P1981" s="10">
        <f t="shared" si="91"/>
        <v>42327.207638888889</v>
      </c>
      <c r="Q1981">
        <f t="shared" si="92"/>
        <v>2015</v>
      </c>
      <c r="R1981" s="13" t="s">
        <v>8318</v>
      </c>
      <c r="S1981" t="s">
        <v>8348</v>
      </c>
    </row>
    <row r="1982" spans="1:19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>
        <f t="shared" si="90"/>
        <v>42423.542384259257</v>
      </c>
      <c r="P1982" s="10">
        <f t="shared" si="91"/>
        <v>42463.500717592593</v>
      </c>
      <c r="Q1982">
        <f t="shared" si="92"/>
        <v>2016</v>
      </c>
      <c r="R1982" s="13" t="s">
        <v>8318</v>
      </c>
      <c r="S1982" t="s">
        <v>8348</v>
      </c>
    </row>
    <row r="1983" spans="1:19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0">
        <f t="shared" si="90"/>
        <v>41799.725289351853</v>
      </c>
      <c r="P1983" s="10">
        <f t="shared" si="91"/>
        <v>41829.725289351853</v>
      </c>
      <c r="Q1983">
        <f t="shared" si="92"/>
        <v>2014</v>
      </c>
      <c r="R1983" s="13" t="s">
        <v>8337</v>
      </c>
      <c r="S1983" t="s">
        <v>8349</v>
      </c>
    </row>
    <row r="1984" spans="1:19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0">
        <f t="shared" si="90"/>
        <v>42678.586655092593</v>
      </c>
      <c r="P1984" s="10">
        <f t="shared" si="91"/>
        <v>42708.628321759257</v>
      </c>
      <c r="Q1984">
        <f t="shared" si="92"/>
        <v>2016</v>
      </c>
      <c r="R1984" s="13" t="s">
        <v>8337</v>
      </c>
      <c r="S1984" t="s">
        <v>8349</v>
      </c>
    </row>
    <row r="1985" spans="1:19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0">
        <f t="shared" si="90"/>
        <v>42593.011782407411</v>
      </c>
      <c r="P1985" s="10">
        <f t="shared" si="91"/>
        <v>42615.291666666672</v>
      </c>
      <c r="Q1985">
        <f t="shared" si="92"/>
        <v>2016</v>
      </c>
      <c r="R1985" s="13" t="s">
        <v>8337</v>
      </c>
      <c r="S1985" t="s">
        <v>8349</v>
      </c>
    </row>
    <row r="1986" spans="1:19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0">
        <f t="shared" si="90"/>
        <v>41913.790289351848</v>
      </c>
      <c r="P1986" s="10">
        <f t="shared" si="91"/>
        <v>41973.831956018519</v>
      </c>
      <c r="Q1986">
        <f t="shared" si="92"/>
        <v>2014</v>
      </c>
      <c r="R1986" s="13" t="s">
        <v>8337</v>
      </c>
      <c r="S1986" t="s">
        <v>8349</v>
      </c>
    </row>
    <row r="1987" spans="1:19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0">
        <f t="shared" ref="O1987:O2050" si="93">(((J1987/60)/60)/24)+DATE(1970,1,1)</f>
        <v>42555.698738425926</v>
      </c>
      <c r="P1987" s="10">
        <f t="shared" ref="P1987:P2050" si="94">(((I1987/60)/60)/24)+DATE(1970,1,1)</f>
        <v>42584.958333333328</v>
      </c>
      <c r="Q1987">
        <f t="shared" ref="Q1987:Q2050" si="95">YEAR(O1987)</f>
        <v>2016</v>
      </c>
      <c r="R1987" s="13" t="s">
        <v>8337</v>
      </c>
      <c r="S1987" t="s">
        <v>8349</v>
      </c>
    </row>
    <row r="1988" spans="1:19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0">
        <f t="shared" si="93"/>
        <v>42413.433831018512</v>
      </c>
      <c r="P1988" s="10">
        <f t="shared" si="94"/>
        <v>42443.392164351855</v>
      </c>
      <c r="Q1988">
        <f t="shared" si="95"/>
        <v>2016</v>
      </c>
      <c r="R1988" s="13" t="s">
        <v>8337</v>
      </c>
      <c r="S1988" t="s">
        <v>8349</v>
      </c>
    </row>
    <row r="1989" spans="1:19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>
        <f t="shared" si="93"/>
        <v>42034.639768518522</v>
      </c>
      <c r="P1989" s="10">
        <f t="shared" si="94"/>
        <v>42064.639768518522</v>
      </c>
      <c r="Q1989">
        <f t="shared" si="95"/>
        <v>2015</v>
      </c>
      <c r="R1989" s="13" t="s">
        <v>8337</v>
      </c>
      <c r="S1989" t="s">
        <v>8349</v>
      </c>
    </row>
    <row r="1990" spans="1:19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0">
        <f t="shared" si="93"/>
        <v>42206.763217592597</v>
      </c>
      <c r="P1990" s="10">
        <f t="shared" si="94"/>
        <v>42236.763217592597</v>
      </c>
      <c r="Q1990">
        <f t="shared" si="95"/>
        <v>2015</v>
      </c>
      <c r="R1990" s="13" t="s">
        <v>8337</v>
      </c>
      <c r="S1990" t="s">
        <v>8349</v>
      </c>
    </row>
    <row r="1991" spans="1:19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0">
        <f t="shared" si="93"/>
        <v>42685.680648148147</v>
      </c>
      <c r="P1991" s="10">
        <f t="shared" si="94"/>
        <v>42715.680648148147</v>
      </c>
      <c r="Q1991">
        <f t="shared" si="95"/>
        <v>2016</v>
      </c>
      <c r="R1991" s="13" t="s">
        <v>8337</v>
      </c>
      <c r="S1991" t="s">
        <v>8349</v>
      </c>
    </row>
    <row r="1992" spans="1:19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0">
        <f t="shared" si="93"/>
        <v>42398.195972222224</v>
      </c>
      <c r="P1992" s="10">
        <f t="shared" si="94"/>
        <v>42413.195972222224</v>
      </c>
      <c r="Q1992">
        <f t="shared" si="95"/>
        <v>2016</v>
      </c>
      <c r="R1992" s="13" t="s">
        <v>8337</v>
      </c>
      <c r="S1992" t="s">
        <v>8349</v>
      </c>
    </row>
    <row r="1993" spans="1:19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0">
        <f t="shared" si="93"/>
        <v>42167.89335648148</v>
      </c>
      <c r="P1993" s="10">
        <f t="shared" si="94"/>
        <v>42188.89335648148</v>
      </c>
      <c r="Q1993">
        <f t="shared" si="95"/>
        <v>2015</v>
      </c>
      <c r="R1993" s="13" t="s">
        <v>8337</v>
      </c>
      <c r="S1993" t="s">
        <v>8349</v>
      </c>
    </row>
    <row r="1994" spans="1:19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0">
        <f t="shared" si="93"/>
        <v>42023.143414351856</v>
      </c>
      <c r="P1994" s="10">
        <f t="shared" si="94"/>
        <v>42053.143414351856</v>
      </c>
      <c r="Q1994">
        <f t="shared" si="95"/>
        <v>2015</v>
      </c>
      <c r="R1994" s="13" t="s">
        <v>8337</v>
      </c>
      <c r="S1994" t="s">
        <v>8349</v>
      </c>
    </row>
    <row r="1995" spans="1:19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0">
        <f t="shared" si="93"/>
        <v>42329.58839120371</v>
      </c>
      <c r="P1995" s="10">
        <f t="shared" si="94"/>
        <v>42359.58839120371</v>
      </c>
      <c r="Q1995">
        <f t="shared" si="95"/>
        <v>2015</v>
      </c>
      <c r="R1995" s="13" t="s">
        <v>8337</v>
      </c>
      <c r="S1995" t="s">
        <v>8349</v>
      </c>
    </row>
    <row r="1996" spans="1:19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0">
        <f t="shared" si="93"/>
        <v>42651.006273148145</v>
      </c>
      <c r="P1996" s="10">
        <f t="shared" si="94"/>
        <v>42711.047939814816</v>
      </c>
      <c r="Q1996">
        <f t="shared" si="95"/>
        <v>2016</v>
      </c>
      <c r="R1996" s="13" t="s">
        <v>8337</v>
      </c>
      <c r="S1996" t="s">
        <v>8349</v>
      </c>
    </row>
    <row r="1997" spans="1:19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0">
        <f t="shared" si="93"/>
        <v>42181.902037037042</v>
      </c>
      <c r="P1997" s="10">
        <f t="shared" si="94"/>
        <v>42201.902037037042</v>
      </c>
      <c r="Q1997">
        <f t="shared" si="95"/>
        <v>2015</v>
      </c>
      <c r="R1997" s="13" t="s">
        <v>8337</v>
      </c>
      <c r="S1997" t="s">
        <v>8349</v>
      </c>
    </row>
    <row r="1998" spans="1:19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0">
        <f t="shared" si="93"/>
        <v>41800.819571759261</v>
      </c>
      <c r="P1998" s="10">
        <f t="shared" si="94"/>
        <v>41830.819571759261</v>
      </c>
      <c r="Q1998">
        <f t="shared" si="95"/>
        <v>2014</v>
      </c>
      <c r="R1998" s="13" t="s">
        <v>8337</v>
      </c>
      <c r="S1998" t="s">
        <v>8349</v>
      </c>
    </row>
    <row r="1999" spans="1:19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0">
        <f t="shared" si="93"/>
        <v>41847.930694444447</v>
      </c>
      <c r="P1999" s="10">
        <f t="shared" si="94"/>
        <v>41877.930694444447</v>
      </c>
      <c r="Q1999">
        <f t="shared" si="95"/>
        <v>2014</v>
      </c>
      <c r="R1999" s="13" t="s">
        <v>8337</v>
      </c>
      <c r="S1999" t="s">
        <v>8349</v>
      </c>
    </row>
    <row r="2000" spans="1:19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0">
        <f t="shared" si="93"/>
        <v>41807.118495370371</v>
      </c>
      <c r="P2000" s="10">
        <f t="shared" si="94"/>
        <v>41852.118495370371</v>
      </c>
      <c r="Q2000">
        <f t="shared" si="95"/>
        <v>2014</v>
      </c>
      <c r="R2000" s="13" t="s">
        <v>8337</v>
      </c>
      <c r="S2000" t="s">
        <v>8349</v>
      </c>
    </row>
    <row r="2001" spans="1:19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0">
        <f t="shared" si="93"/>
        <v>41926.482731481483</v>
      </c>
      <c r="P2001" s="10">
        <f t="shared" si="94"/>
        <v>41956.524398148147</v>
      </c>
      <c r="Q2001">
        <f t="shared" si="95"/>
        <v>2014</v>
      </c>
      <c r="R2001" s="13" t="s">
        <v>8337</v>
      </c>
      <c r="S2001" t="s">
        <v>8349</v>
      </c>
    </row>
    <row r="2002" spans="1:19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>
        <f t="shared" si="93"/>
        <v>42345.951539351852</v>
      </c>
      <c r="P2002" s="10">
        <f t="shared" si="94"/>
        <v>42375.951539351852</v>
      </c>
      <c r="Q2002">
        <f t="shared" si="95"/>
        <v>2015</v>
      </c>
      <c r="R2002" s="13" t="s">
        <v>8337</v>
      </c>
      <c r="S2002" t="s">
        <v>8349</v>
      </c>
    </row>
    <row r="2003" spans="1:19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>
        <f t="shared" si="93"/>
        <v>42136.209675925929</v>
      </c>
      <c r="P2003" s="10">
        <f t="shared" si="94"/>
        <v>42167.833333333328</v>
      </c>
      <c r="Q2003">
        <f t="shared" si="95"/>
        <v>2015</v>
      </c>
      <c r="R2003" s="13" t="s">
        <v>8318</v>
      </c>
      <c r="S2003" t="s">
        <v>8348</v>
      </c>
    </row>
    <row r="2004" spans="1:19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>
        <f t="shared" si="93"/>
        <v>42728.71230324074</v>
      </c>
      <c r="P2004" s="10">
        <f t="shared" si="94"/>
        <v>42758.71230324074</v>
      </c>
      <c r="Q2004">
        <f t="shared" si="95"/>
        <v>2016</v>
      </c>
      <c r="R2004" s="13" t="s">
        <v>8318</v>
      </c>
      <c r="S2004" t="s">
        <v>8348</v>
      </c>
    </row>
    <row r="2005" spans="1:19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>
        <f t="shared" si="93"/>
        <v>40347.125601851854</v>
      </c>
      <c r="P2005" s="10">
        <f t="shared" si="94"/>
        <v>40361.958333333336</v>
      </c>
      <c r="Q2005">
        <f t="shared" si="95"/>
        <v>2010</v>
      </c>
      <c r="R2005" s="13" t="s">
        <v>8318</v>
      </c>
      <c r="S2005" t="s">
        <v>8348</v>
      </c>
    </row>
    <row r="2006" spans="1:19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>
        <f t="shared" si="93"/>
        <v>41800.604895833334</v>
      </c>
      <c r="P2006" s="10">
        <f t="shared" si="94"/>
        <v>41830.604895833334</v>
      </c>
      <c r="Q2006">
        <f t="shared" si="95"/>
        <v>2014</v>
      </c>
      <c r="R2006" s="13" t="s">
        <v>8318</v>
      </c>
      <c r="S2006" t="s">
        <v>8348</v>
      </c>
    </row>
    <row r="2007" spans="1:19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>
        <f t="shared" si="93"/>
        <v>41535.812708333331</v>
      </c>
      <c r="P2007" s="10">
        <f t="shared" si="94"/>
        <v>41563.165972222225</v>
      </c>
      <c r="Q2007">
        <f t="shared" si="95"/>
        <v>2013</v>
      </c>
      <c r="R2007" s="13" t="s">
        <v>8318</v>
      </c>
      <c r="S2007" t="s">
        <v>8348</v>
      </c>
    </row>
    <row r="2008" spans="1:19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>
        <f t="shared" si="93"/>
        <v>41941.500520833331</v>
      </c>
      <c r="P2008" s="10">
        <f t="shared" si="94"/>
        <v>41976.542187500003</v>
      </c>
      <c r="Q2008">
        <f t="shared" si="95"/>
        <v>2014</v>
      </c>
      <c r="R2008" s="13" t="s">
        <v>8318</v>
      </c>
      <c r="S2008" t="s">
        <v>8348</v>
      </c>
    </row>
    <row r="2009" spans="1:19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>
        <f t="shared" si="93"/>
        <v>40347.837800925925</v>
      </c>
      <c r="P2009" s="10">
        <f t="shared" si="94"/>
        <v>40414.166666666664</v>
      </c>
      <c r="Q2009">
        <f t="shared" si="95"/>
        <v>2010</v>
      </c>
      <c r="R2009" s="13" t="s">
        <v>8318</v>
      </c>
      <c r="S2009" t="s">
        <v>8348</v>
      </c>
    </row>
    <row r="2010" spans="1:19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>
        <f t="shared" si="93"/>
        <v>40761.604421296295</v>
      </c>
      <c r="P2010" s="10">
        <f t="shared" si="94"/>
        <v>40805.604421296295</v>
      </c>
      <c r="Q2010">
        <f t="shared" si="95"/>
        <v>2011</v>
      </c>
      <c r="R2010" s="13" t="s">
        <v>8318</v>
      </c>
      <c r="S2010" t="s">
        <v>8348</v>
      </c>
    </row>
    <row r="2011" spans="1:19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>
        <f t="shared" si="93"/>
        <v>42661.323414351849</v>
      </c>
      <c r="P2011" s="10">
        <f t="shared" si="94"/>
        <v>42697.365081018521</v>
      </c>
      <c r="Q2011">
        <f t="shared" si="95"/>
        <v>2016</v>
      </c>
      <c r="R2011" s="13" t="s">
        <v>8318</v>
      </c>
      <c r="S2011" t="s">
        <v>8348</v>
      </c>
    </row>
    <row r="2012" spans="1:19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>
        <f t="shared" si="93"/>
        <v>42570.996423611112</v>
      </c>
      <c r="P2012" s="10">
        <f t="shared" si="94"/>
        <v>42600.996423611112</v>
      </c>
      <c r="Q2012">
        <f t="shared" si="95"/>
        <v>2016</v>
      </c>
      <c r="R2012" s="13" t="s">
        <v>8318</v>
      </c>
      <c r="S2012" t="s">
        <v>8348</v>
      </c>
    </row>
    <row r="2013" spans="1:19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>
        <f t="shared" si="93"/>
        <v>42347.358483796299</v>
      </c>
      <c r="P2013" s="10">
        <f t="shared" si="94"/>
        <v>42380.958333333328</v>
      </c>
      <c r="Q2013">
        <f t="shared" si="95"/>
        <v>2015</v>
      </c>
      <c r="R2013" s="13" t="s">
        <v>8318</v>
      </c>
      <c r="S2013" t="s">
        <v>8348</v>
      </c>
    </row>
    <row r="2014" spans="1:19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>
        <f t="shared" si="93"/>
        <v>42010.822233796294</v>
      </c>
      <c r="P2014" s="10">
        <f t="shared" si="94"/>
        <v>42040.822233796294</v>
      </c>
      <c r="Q2014">
        <f t="shared" si="95"/>
        <v>2015</v>
      </c>
      <c r="R2014" s="13" t="s">
        <v>8318</v>
      </c>
      <c r="S2014" t="s">
        <v>8348</v>
      </c>
    </row>
    <row r="2015" spans="1:19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>
        <f t="shared" si="93"/>
        <v>42499.960810185185</v>
      </c>
      <c r="P2015" s="10">
        <f t="shared" si="94"/>
        <v>42559.960810185185</v>
      </c>
      <c r="Q2015">
        <f t="shared" si="95"/>
        <v>2016</v>
      </c>
      <c r="R2015" s="13" t="s">
        <v>8318</v>
      </c>
      <c r="S2015" t="s">
        <v>8348</v>
      </c>
    </row>
    <row r="2016" spans="1:19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>
        <f t="shared" si="93"/>
        <v>41324.214571759258</v>
      </c>
      <c r="P2016" s="10">
        <f t="shared" si="94"/>
        <v>41358.172905092593</v>
      </c>
      <c r="Q2016">
        <f t="shared" si="95"/>
        <v>2013</v>
      </c>
      <c r="R2016" s="13" t="s">
        <v>8318</v>
      </c>
      <c r="S2016" t="s">
        <v>8348</v>
      </c>
    </row>
    <row r="2017" spans="1:19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>
        <f t="shared" si="93"/>
        <v>40765.876886574071</v>
      </c>
      <c r="P2017" s="10">
        <f t="shared" si="94"/>
        <v>40795.876886574071</v>
      </c>
      <c r="Q2017">
        <f t="shared" si="95"/>
        <v>2011</v>
      </c>
      <c r="R2017" s="13" t="s">
        <v>8318</v>
      </c>
      <c r="S2017" t="s">
        <v>8348</v>
      </c>
    </row>
    <row r="2018" spans="1:19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>
        <f t="shared" si="93"/>
        <v>41312.88077546296</v>
      </c>
      <c r="P2018" s="10">
        <f t="shared" si="94"/>
        <v>41342.88077546296</v>
      </c>
      <c r="Q2018">
        <f t="shared" si="95"/>
        <v>2013</v>
      </c>
      <c r="R2018" s="13" t="s">
        <v>8318</v>
      </c>
      <c r="S2018" t="s">
        <v>8348</v>
      </c>
    </row>
    <row r="2019" spans="1:19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>
        <f t="shared" si="93"/>
        <v>40961.057349537034</v>
      </c>
      <c r="P2019" s="10">
        <f t="shared" si="94"/>
        <v>40992.166666666664</v>
      </c>
      <c r="Q2019">
        <f t="shared" si="95"/>
        <v>2012</v>
      </c>
      <c r="R2019" s="13" t="s">
        <v>8318</v>
      </c>
      <c r="S2019" t="s">
        <v>8348</v>
      </c>
    </row>
    <row r="2020" spans="1:19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>
        <f t="shared" si="93"/>
        <v>42199.365844907406</v>
      </c>
      <c r="P2020" s="10">
        <f t="shared" si="94"/>
        <v>42229.365844907406</v>
      </c>
      <c r="Q2020">
        <f t="shared" si="95"/>
        <v>2015</v>
      </c>
      <c r="R2020" s="13" t="s">
        <v>8318</v>
      </c>
      <c r="S2020" t="s">
        <v>8348</v>
      </c>
    </row>
    <row r="2021" spans="1:19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>
        <f t="shared" si="93"/>
        <v>42605.70857638889</v>
      </c>
      <c r="P2021" s="10">
        <f t="shared" si="94"/>
        <v>42635.70857638889</v>
      </c>
      <c r="Q2021">
        <f t="shared" si="95"/>
        <v>2016</v>
      </c>
      <c r="R2021" s="13" t="s">
        <v>8318</v>
      </c>
      <c r="S2021" t="s">
        <v>8348</v>
      </c>
    </row>
    <row r="2022" spans="1:19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>
        <f t="shared" si="93"/>
        <v>41737.097499999996</v>
      </c>
      <c r="P2022" s="10">
        <f t="shared" si="94"/>
        <v>41773.961111111108</v>
      </c>
      <c r="Q2022">
        <f t="shared" si="95"/>
        <v>2014</v>
      </c>
      <c r="R2022" s="13" t="s">
        <v>8318</v>
      </c>
      <c r="S2022" t="s">
        <v>8348</v>
      </c>
    </row>
    <row r="2023" spans="1:19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0">
        <f t="shared" si="93"/>
        <v>41861.070567129631</v>
      </c>
      <c r="P2023" s="10">
        <f t="shared" si="94"/>
        <v>41906.070567129631</v>
      </c>
      <c r="Q2023">
        <f t="shared" si="95"/>
        <v>2014</v>
      </c>
      <c r="R2023" s="13" t="s">
        <v>8318</v>
      </c>
      <c r="S2023" t="s">
        <v>8348</v>
      </c>
    </row>
    <row r="2024" spans="1:19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>
        <f t="shared" si="93"/>
        <v>42502.569120370375</v>
      </c>
      <c r="P2024" s="10">
        <f t="shared" si="94"/>
        <v>42532.569120370375</v>
      </c>
      <c r="Q2024">
        <f t="shared" si="95"/>
        <v>2016</v>
      </c>
      <c r="R2024" s="13" t="s">
        <v>8318</v>
      </c>
      <c r="S2024" t="s">
        <v>8348</v>
      </c>
    </row>
    <row r="2025" spans="1:19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>
        <f t="shared" si="93"/>
        <v>42136.420752314814</v>
      </c>
      <c r="P2025" s="10">
        <f t="shared" si="94"/>
        <v>42166.420752314814</v>
      </c>
      <c r="Q2025">
        <f t="shared" si="95"/>
        <v>2015</v>
      </c>
      <c r="R2025" s="13" t="s">
        <v>8318</v>
      </c>
      <c r="S2025" t="s">
        <v>8348</v>
      </c>
    </row>
    <row r="2026" spans="1:19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>
        <f t="shared" si="93"/>
        <v>41099.966944444444</v>
      </c>
      <c r="P2026" s="10">
        <f t="shared" si="94"/>
        <v>41134.125</v>
      </c>
      <c r="Q2026">
        <f t="shared" si="95"/>
        <v>2012</v>
      </c>
      <c r="R2026" s="13" t="s">
        <v>8318</v>
      </c>
      <c r="S2026" t="s">
        <v>8348</v>
      </c>
    </row>
    <row r="2027" spans="1:19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>
        <f t="shared" si="93"/>
        <v>42136.184560185182</v>
      </c>
      <c r="P2027" s="10">
        <f t="shared" si="94"/>
        <v>42166.184560185182</v>
      </c>
      <c r="Q2027">
        <f t="shared" si="95"/>
        <v>2015</v>
      </c>
      <c r="R2027" s="13" t="s">
        <v>8318</v>
      </c>
      <c r="S2027" t="s">
        <v>8348</v>
      </c>
    </row>
    <row r="2028" spans="1:19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>
        <f t="shared" si="93"/>
        <v>41704.735937500001</v>
      </c>
      <c r="P2028" s="10">
        <f t="shared" si="94"/>
        <v>41750.165972222225</v>
      </c>
      <c r="Q2028">
        <f t="shared" si="95"/>
        <v>2014</v>
      </c>
      <c r="R2028" s="13" t="s">
        <v>8318</v>
      </c>
      <c r="S2028" t="s">
        <v>8348</v>
      </c>
    </row>
    <row r="2029" spans="1:19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>
        <f t="shared" si="93"/>
        <v>42048.813877314817</v>
      </c>
      <c r="P2029" s="10">
        <f t="shared" si="94"/>
        <v>42093.772210648152</v>
      </c>
      <c r="Q2029">
        <f t="shared" si="95"/>
        <v>2015</v>
      </c>
      <c r="R2029" s="13" t="s">
        <v>8318</v>
      </c>
      <c r="S2029" t="s">
        <v>8348</v>
      </c>
    </row>
    <row r="2030" spans="1:19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0">
        <f t="shared" si="93"/>
        <v>40215.919050925928</v>
      </c>
      <c r="P2030" s="10">
        <f t="shared" si="94"/>
        <v>40252.913194444445</v>
      </c>
      <c r="Q2030">
        <f t="shared" si="95"/>
        <v>2010</v>
      </c>
      <c r="R2030" s="13" t="s">
        <v>8318</v>
      </c>
      <c r="S2030" t="s">
        <v>8348</v>
      </c>
    </row>
    <row r="2031" spans="1:19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0">
        <f t="shared" si="93"/>
        <v>41848.021770833337</v>
      </c>
      <c r="P2031" s="10">
        <f t="shared" si="94"/>
        <v>41878.021770833337</v>
      </c>
      <c r="Q2031">
        <f t="shared" si="95"/>
        <v>2014</v>
      </c>
      <c r="R2031" s="13" t="s">
        <v>8318</v>
      </c>
      <c r="S2031" t="s">
        <v>8348</v>
      </c>
    </row>
    <row r="2032" spans="1:19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>
        <f t="shared" si="93"/>
        <v>41212.996481481481</v>
      </c>
      <c r="P2032" s="10">
        <f t="shared" si="94"/>
        <v>41242.996481481481</v>
      </c>
      <c r="Q2032">
        <f t="shared" si="95"/>
        <v>2012</v>
      </c>
      <c r="R2032" s="13" t="s">
        <v>8318</v>
      </c>
      <c r="S2032" t="s">
        <v>8348</v>
      </c>
    </row>
    <row r="2033" spans="1:19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>
        <f t="shared" si="93"/>
        <v>41975.329317129625</v>
      </c>
      <c r="P2033" s="10">
        <f t="shared" si="94"/>
        <v>42013.041666666672</v>
      </c>
      <c r="Q2033">
        <f t="shared" si="95"/>
        <v>2014</v>
      </c>
      <c r="R2033" s="13" t="s">
        <v>8318</v>
      </c>
      <c r="S2033" t="s">
        <v>8348</v>
      </c>
    </row>
    <row r="2034" spans="1:19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>
        <f t="shared" si="93"/>
        <v>42689.565671296295</v>
      </c>
      <c r="P2034" s="10">
        <f t="shared" si="94"/>
        <v>42719.208333333328</v>
      </c>
      <c r="Q2034">
        <f t="shared" si="95"/>
        <v>2016</v>
      </c>
      <c r="R2034" s="13" t="s">
        <v>8318</v>
      </c>
      <c r="S2034" t="s">
        <v>8348</v>
      </c>
    </row>
    <row r="2035" spans="1:19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>
        <f t="shared" si="93"/>
        <v>41725.082384259258</v>
      </c>
      <c r="P2035" s="10">
        <f t="shared" si="94"/>
        <v>41755.082384259258</v>
      </c>
      <c r="Q2035">
        <f t="shared" si="95"/>
        <v>2014</v>
      </c>
      <c r="R2035" s="13" t="s">
        <v>8318</v>
      </c>
      <c r="S2035" t="s">
        <v>8348</v>
      </c>
    </row>
    <row r="2036" spans="1:19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>
        <f t="shared" si="93"/>
        <v>42076.130011574074</v>
      </c>
      <c r="P2036" s="10">
        <f t="shared" si="94"/>
        <v>42131.290277777778</v>
      </c>
      <c r="Q2036">
        <f t="shared" si="95"/>
        <v>2015</v>
      </c>
      <c r="R2036" s="13" t="s">
        <v>8318</v>
      </c>
      <c r="S2036" t="s">
        <v>8348</v>
      </c>
    </row>
    <row r="2037" spans="1:19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>
        <f t="shared" si="93"/>
        <v>42311.625081018516</v>
      </c>
      <c r="P2037" s="10">
        <f t="shared" si="94"/>
        <v>42357.041666666672</v>
      </c>
      <c r="Q2037">
        <f t="shared" si="95"/>
        <v>2015</v>
      </c>
      <c r="R2037" s="13" t="s">
        <v>8318</v>
      </c>
      <c r="S2037" t="s">
        <v>8348</v>
      </c>
    </row>
    <row r="2038" spans="1:19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>
        <f t="shared" si="93"/>
        <v>41738.864803240744</v>
      </c>
      <c r="P2038" s="10">
        <f t="shared" si="94"/>
        <v>41768.864803240744</v>
      </c>
      <c r="Q2038">
        <f t="shared" si="95"/>
        <v>2014</v>
      </c>
      <c r="R2038" s="13" t="s">
        <v>8318</v>
      </c>
      <c r="S2038" t="s">
        <v>8348</v>
      </c>
    </row>
    <row r="2039" spans="1:19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>
        <f t="shared" si="93"/>
        <v>41578.210104166668</v>
      </c>
      <c r="P2039" s="10">
        <f t="shared" si="94"/>
        <v>41638.251770833333</v>
      </c>
      <c r="Q2039">
        <f t="shared" si="95"/>
        <v>2013</v>
      </c>
      <c r="R2039" s="13" t="s">
        <v>8318</v>
      </c>
      <c r="S2039" t="s">
        <v>8348</v>
      </c>
    </row>
    <row r="2040" spans="1:19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>
        <f t="shared" si="93"/>
        <v>41424.27107638889</v>
      </c>
      <c r="P2040" s="10">
        <f t="shared" si="94"/>
        <v>41456.75</v>
      </c>
      <c r="Q2040">
        <f t="shared" si="95"/>
        <v>2013</v>
      </c>
      <c r="R2040" s="13" t="s">
        <v>8318</v>
      </c>
      <c r="S2040" t="s">
        <v>8348</v>
      </c>
    </row>
    <row r="2041" spans="1:19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>
        <f t="shared" si="93"/>
        <v>42675.438946759255</v>
      </c>
      <c r="P2041" s="10">
        <f t="shared" si="94"/>
        <v>42705.207638888889</v>
      </c>
      <c r="Q2041">
        <f t="shared" si="95"/>
        <v>2016</v>
      </c>
      <c r="R2041" s="13" t="s">
        <v>8318</v>
      </c>
      <c r="S2041" t="s">
        <v>8348</v>
      </c>
    </row>
    <row r="2042" spans="1:19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>
        <f t="shared" si="93"/>
        <v>41578.927118055559</v>
      </c>
      <c r="P2042" s="10">
        <f t="shared" si="94"/>
        <v>41593.968784722223</v>
      </c>
      <c r="Q2042">
        <f t="shared" si="95"/>
        <v>2013</v>
      </c>
      <c r="R2042" s="13" t="s">
        <v>8318</v>
      </c>
      <c r="S2042" t="s">
        <v>8348</v>
      </c>
    </row>
    <row r="2043" spans="1:19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>
        <f t="shared" si="93"/>
        <v>42654.525775462964</v>
      </c>
      <c r="P2043" s="10">
        <f t="shared" si="94"/>
        <v>42684.567442129628</v>
      </c>
      <c r="Q2043">
        <f t="shared" si="95"/>
        <v>2016</v>
      </c>
      <c r="R2043" s="13" t="s">
        <v>8318</v>
      </c>
      <c r="S2043" t="s">
        <v>8348</v>
      </c>
    </row>
    <row r="2044" spans="1:19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>
        <f t="shared" si="93"/>
        <v>42331.708032407405</v>
      </c>
      <c r="P2044" s="10">
        <f t="shared" si="94"/>
        <v>42391.708032407405</v>
      </c>
      <c r="Q2044">
        <f t="shared" si="95"/>
        <v>2015</v>
      </c>
      <c r="R2044" s="13" t="s">
        <v>8318</v>
      </c>
      <c r="S2044" t="s">
        <v>8348</v>
      </c>
    </row>
    <row r="2045" spans="1:19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>
        <f t="shared" si="93"/>
        <v>42661.176817129628</v>
      </c>
      <c r="P2045" s="10">
        <f t="shared" si="94"/>
        <v>42715.207638888889</v>
      </c>
      <c r="Q2045">
        <f t="shared" si="95"/>
        <v>2016</v>
      </c>
      <c r="R2045" s="13" t="s">
        <v>8318</v>
      </c>
      <c r="S2045" t="s">
        <v>8348</v>
      </c>
    </row>
    <row r="2046" spans="1:19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>
        <f t="shared" si="93"/>
        <v>42138.684189814812</v>
      </c>
      <c r="P2046" s="10">
        <f t="shared" si="94"/>
        <v>42168.684189814812</v>
      </c>
      <c r="Q2046">
        <f t="shared" si="95"/>
        <v>2015</v>
      </c>
      <c r="R2046" s="13" t="s">
        <v>8318</v>
      </c>
      <c r="S2046" t="s">
        <v>8348</v>
      </c>
    </row>
    <row r="2047" spans="1:19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>
        <f t="shared" si="93"/>
        <v>41069.088506944441</v>
      </c>
      <c r="P2047" s="10">
        <f t="shared" si="94"/>
        <v>41099.088506944441</v>
      </c>
      <c r="Q2047">
        <f t="shared" si="95"/>
        <v>2012</v>
      </c>
      <c r="R2047" s="13" t="s">
        <v>8318</v>
      </c>
      <c r="S2047" t="s">
        <v>8348</v>
      </c>
    </row>
    <row r="2048" spans="1:19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>
        <f t="shared" si="93"/>
        <v>41387.171805555554</v>
      </c>
      <c r="P2048" s="10">
        <f t="shared" si="94"/>
        <v>41417.171805555554</v>
      </c>
      <c r="Q2048">
        <f t="shared" si="95"/>
        <v>2013</v>
      </c>
      <c r="R2048" s="13" t="s">
        <v>8318</v>
      </c>
      <c r="S2048" t="s">
        <v>8348</v>
      </c>
    </row>
    <row r="2049" spans="1:19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>
        <f t="shared" si="93"/>
        <v>42081.903587962966</v>
      </c>
      <c r="P2049" s="10">
        <f t="shared" si="94"/>
        <v>42111</v>
      </c>
      <c r="Q2049">
        <f t="shared" si="95"/>
        <v>2015</v>
      </c>
      <c r="R2049" s="13" t="s">
        <v>8318</v>
      </c>
      <c r="S2049" t="s">
        <v>8348</v>
      </c>
    </row>
    <row r="2050" spans="1:19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>
        <f t="shared" si="93"/>
        <v>41387.651516203703</v>
      </c>
      <c r="P2050" s="10">
        <f t="shared" si="94"/>
        <v>41417.651516203703</v>
      </c>
      <c r="Q2050">
        <f t="shared" si="95"/>
        <v>2013</v>
      </c>
      <c r="R2050" s="13" t="s">
        <v>8318</v>
      </c>
      <c r="S2050" t="s">
        <v>8348</v>
      </c>
    </row>
    <row r="2051" spans="1:19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>
        <f t="shared" ref="O2051:O2114" si="96">(((J2051/60)/60)/24)+DATE(1970,1,1)</f>
        <v>41575.527349537035</v>
      </c>
      <c r="P2051" s="10">
        <f t="shared" ref="P2051:P2114" si="97">(((I2051/60)/60)/24)+DATE(1970,1,1)</f>
        <v>41610.957638888889</v>
      </c>
      <c r="Q2051">
        <f t="shared" ref="Q2051:Q2114" si="98">YEAR(O2051)</f>
        <v>2013</v>
      </c>
      <c r="R2051" s="13" t="s">
        <v>8318</v>
      </c>
      <c r="S2051" t="s">
        <v>8348</v>
      </c>
    </row>
    <row r="2052" spans="1:19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>
        <f t="shared" si="96"/>
        <v>42115.071504629625</v>
      </c>
      <c r="P2052" s="10">
        <f t="shared" si="97"/>
        <v>42155.071504629625</v>
      </c>
      <c r="Q2052">
        <f t="shared" si="98"/>
        <v>2015</v>
      </c>
      <c r="R2052" s="13" t="s">
        <v>8318</v>
      </c>
      <c r="S2052" t="s">
        <v>8348</v>
      </c>
    </row>
    <row r="2053" spans="1:19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>
        <f t="shared" si="96"/>
        <v>41604.022418981483</v>
      </c>
      <c r="P2053" s="10">
        <f t="shared" si="97"/>
        <v>41634.022418981483</v>
      </c>
      <c r="Q2053">
        <f t="shared" si="98"/>
        <v>2013</v>
      </c>
      <c r="R2053" s="13" t="s">
        <v>8318</v>
      </c>
      <c r="S2053" t="s">
        <v>8348</v>
      </c>
    </row>
    <row r="2054" spans="1:19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>
        <f t="shared" si="96"/>
        <v>42375.08394675926</v>
      </c>
      <c r="P2054" s="10">
        <f t="shared" si="97"/>
        <v>42420.08394675926</v>
      </c>
      <c r="Q2054">
        <f t="shared" si="98"/>
        <v>2016</v>
      </c>
      <c r="R2054" s="13" t="s">
        <v>8318</v>
      </c>
      <c r="S2054" t="s">
        <v>8348</v>
      </c>
    </row>
    <row r="2055" spans="1:19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>
        <f t="shared" si="96"/>
        <v>42303.617488425924</v>
      </c>
      <c r="P2055" s="10">
        <f t="shared" si="97"/>
        <v>42333.659155092595</v>
      </c>
      <c r="Q2055">
        <f t="shared" si="98"/>
        <v>2015</v>
      </c>
      <c r="R2055" s="13" t="s">
        <v>8318</v>
      </c>
      <c r="S2055" t="s">
        <v>8348</v>
      </c>
    </row>
    <row r="2056" spans="1:19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>
        <f t="shared" si="96"/>
        <v>41731.520949074074</v>
      </c>
      <c r="P2056" s="10">
        <f t="shared" si="97"/>
        <v>41761.520949074074</v>
      </c>
      <c r="Q2056">
        <f t="shared" si="98"/>
        <v>2014</v>
      </c>
      <c r="R2056" s="13" t="s">
        <v>8318</v>
      </c>
      <c r="S2056" t="s">
        <v>8348</v>
      </c>
    </row>
    <row r="2057" spans="1:19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>
        <f t="shared" si="96"/>
        <v>41946.674108796295</v>
      </c>
      <c r="P2057" s="10">
        <f t="shared" si="97"/>
        <v>41976.166666666672</v>
      </c>
      <c r="Q2057">
        <f t="shared" si="98"/>
        <v>2014</v>
      </c>
      <c r="R2057" s="13" t="s">
        <v>8318</v>
      </c>
      <c r="S2057" t="s">
        <v>8348</v>
      </c>
    </row>
    <row r="2058" spans="1:19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>
        <f t="shared" si="96"/>
        <v>41351.76090277778</v>
      </c>
      <c r="P2058" s="10">
        <f t="shared" si="97"/>
        <v>41381.76090277778</v>
      </c>
      <c r="Q2058">
        <f t="shared" si="98"/>
        <v>2013</v>
      </c>
      <c r="R2058" s="13" t="s">
        <v>8318</v>
      </c>
      <c r="S2058" t="s">
        <v>8348</v>
      </c>
    </row>
    <row r="2059" spans="1:19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>
        <f t="shared" si="96"/>
        <v>42396.494583333333</v>
      </c>
      <c r="P2059" s="10">
        <f t="shared" si="97"/>
        <v>42426.494583333333</v>
      </c>
      <c r="Q2059">
        <f t="shared" si="98"/>
        <v>2016</v>
      </c>
      <c r="R2059" s="13" t="s">
        <v>8318</v>
      </c>
      <c r="S2059" t="s">
        <v>8348</v>
      </c>
    </row>
    <row r="2060" spans="1:19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>
        <f t="shared" si="96"/>
        <v>42026.370717592596</v>
      </c>
      <c r="P2060" s="10">
        <f t="shared" si="97"/>
        <v>42065.833333333328</v>
      </c>
      <c r="Q2060">
        <f t="shared" si="98"/>
        <v>2015</v>
      </c>
      <c r="R2060" s="13" t="s">
        <v>8318</v>
      </c>
      <c r="S2060" t="s">
        <v>8348</v>
      </c>
    </row>
    <row r="2061" spans="1:19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>
        <f t="shared" si="96"/>
        <v>42361.602476851855</v>
      </c>
      <c r="P2061" s="10">
        <f t="shared" si="97"/>
        <v>42400.915972222225</v>
      </c>
      <c r="Q2061">
        <f t="shared" si="98"/>
        <v>2015</v>
      </c>
      <c r="R2061" s="13" t="s">
        <v>8318</v>
      </c>
      <c r="S2061" t="s">
        <v>8348</v>
      </c>
    </row>
    <row r="2062" spans="1:19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>
        <f t="shared" si="96"/>
        <v>41783.642939814818</v>
      </c>
      <c r="P2062" s="10">
        <f t="shared" si="97"/>
        <v>41843.642939814818</v>
      </c>
      <c r="Q2062">
        <f t="shared" si="98"/>
        <v>2014</v>
      </c>
      <c r="R2062" s="13" t="s">
        <v>8318</v>
      </c>
      <c r="S2062" t="s">
        <v>8348</v>
      </c>
    </row>
    <row r="2063" spans="1:19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0">
        <f t="shared" si="96"/>
        <v>42705.764513888891</v>
      </c>
      <c r="P2063" s="10">
        <f t="shared" si="97"/>
        <v>42735.764513888891</v>
      </c>
      <c r="Q2063">
        <f t="shared" si="98"/>
        <v>2016</v>
      </c>
      <c r="R2063" s="13" t="s">
        <v>8318</v>
      </c>
      <c r="S2063" t="s">
        <v>8348</v>
      </c>
    </row>
    <row r="2064" spans="1:19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>
        <f t="shared" si="96"/>
        <v>42423.3830787037</v>
      </c>
      <c r="P2064" s="10">
        <f t="shared" si="97"/>
        <v>42453.341412037036</v>
      </c>
      <c r="Q2064">
        <f t="shared" si="98"/>
        <v>2016</v>
      </c>
      <c r="R2064" s="13" t="s">
        <v>8318</v>
      </c>
      <c r="S2064" t="s">
        <v>8348</v>
      </c>
    </row>
    <row r="2065" spans="1:19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0">
        <f t="shared" si="96"/>
        <v>42472.73265046296</v>
      </c>
      <c r="P2065" s="10">
        <f t="shared" si="97"/>
        <v>42505.73265046296</v>
      </c>
      <c r="Q2065">
        <f t="shared" si="98"/>
        <v>2016</v>
      </c>
      <c r="R2065" s="13" t="s">
        <v>8318</v>
      </c>
      <c r="S2065" t="s">
        <v>8348</v>
      </c>
    </row>
    <row r="2066" spans="1:19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>
        <f t="shared" si="96"/>
        <v>41389.364849537036</v>
      </c>
      <c r="P2066" s="10">
        <f t="shared" si="97"/>
        <v>41425.5</v>
      </c>
      <c r="Q2066">
        <f t="shared" si="98"/>
        <v>2013</v>
      </c>
      <c r="R2066" s="13" t="s">
        <v>8318</v>
      </c>
      <c r="S2066" t="s">
        <v>8348</v>
      </c>
    </row>
    <row r="2067" spans="1:19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>
        <f t="shared" si="96"/>
        <v>41603.333668981482</v>
      </c>
      <c r="P2067" s="10">
        <f t="shared" si="97"/>
        <v>41633.333668981482</v>
      </c>
      <c r="Q2067">
        <f t="shared" si="98"/>
        <v>2013</v>
      </c>
      <c r="R2067" s="13" t="s">
        <v>8318</v>
      </c>
      <c r="S2067" t="s">
        <v>8348</v>
      </c>
    </row>
    <row r="2068" spans="1:19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0">
        <f t="shared" si="96"/>
        <v>41844.771793981483</v>
      </c>
      <c r="P2068" s="10">
        <f t="shared" si="97"/>
        <v>41874.771793981483</v>
      </c>
      <c r="Q2068">
        <f t="shared" si="98"/>
        <v>2014</v>
      </c>
      <c r="R2068" s="13" t="s">
        <v>8318</v>
      </c>
      <c r="S2068" t="s">
        <v>8348</v>
      </c>
    </row>
    <row r="2069" spans="1:19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0">
        <f t="shared" si="96"/>
        <v>42115.853888888887</v>
      </c>
      <c r="P2069" s="10">
        <f t="shared" si="97"/>
        <v>42148.853888888887</v>
      </c>
      <c r="Q2069">
        <f t="shared" si="98"/>
        <v>2015</v>
      </c>
      <c r="R2069" s="13" t="s">
        <v>8318</v>
      </c>
      <c r="S2069" t="s">
        <v>8348</v>
      </c>
    </row>
    <row r="2070" spans="1:19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0">
        <f t="shared" si="96"/>
        <v>42633.841608796298</v>
      </c>
      <c r="P2070" s="10">
        <f t="shared" si="97"/>
        <v>42663.841608796298</v>
      </c>
      <c r="Q2070">
        <f t="shared" si="98"/>
        <v>2016</v>
      </c>
      <c r="R2070" s="13" t="s">
        <v>8318</v>
      </c>
      <c r="S2070" t="s">
        <v>8348</v>
      </c>
    </row>
    <row r="2071" spans="1:19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>
        <f t="shared" si="96"/>
        <v>42340.972118055557</v>
      </c>
      <c r="P2071" s="10">
        <f t="shared" si="97"/>
        <v>42371.972118055557</v>
      </c>
      <c r="Q2071">
        <f t="shared" si="98"/>
        <v>2015</v>
      </c>
      <c r="R2071" s="13" t="s">
        <v>8318</v>
      </c>
      <c r="S2071" t="s">
        <v>8348</v>
      </c>
    </row>
    <row r="2072" spans="1:19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>
        <f t="shared" si="96"/>
        <v>42519.6565162037</v>
      </c>
      <c r="P2072" s="10">
        <f t="shared" si="97"/>
        <v>42549.6565162037</v>
      </c>
      <c r="Q2072">
        <f t="shared" si="98"/>
        <v>2016</v>
      </c>
      <c r="R2072" s="13" t="s">
        <v>8318</v>
      </c>
      <c r="S2072" t="s">
        <v>8348</v>
      </c>
    </row>
    <row r="2073" spans="1:19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>
        <f t="shared" si="96"/>
        <v>42600.278749999998</v>
      </c>
      <c r="P2073" s="10">
        <f t="shared" si="97"/>
        <v>42645.278749999998</v>
      </c>
      <c r="Q2073">
        <f t="shared" si="98"/>
        <v>2016</v>
      </c>
      <c r="R2073" s="13" t="s">
        <v>8318</v>
      </c>
      <c r="S2073" t="s">
        <v>8348</v>
      </c>
    </row>
    <row r="2074" spans="1:19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>
        <f t="shared" si="96"/>
        <v>42467.581388888888</v>
      </c>
      <c r="P2074" s="10">
        <f t="shared" si="97"/>
        <v>42497.581388888888</v>
      </c>
      <c r="Q2074">
        <f t="shared" si="98"/>
        <v>2016</v>
      </c>
      <c r="R2074" s="13" t="s">
        <v>8318</v>
      </c>
      <c r="S2074" t="s">
        <v>8348</v>
      </c>
    </row>
    <row r="2075" spans="1:19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>
        <f t="shared" si="96"/>
        <v>42087.668032407411</v>
      </c>
      <c r="P2075" s="10">
        <f t="shared" si="97"/>
        <v>42132.668032407411</v>
      </c>
      <c r="Q2075">
        <f t="shared" si="98"/>
        <v>2015</v>
      </c>
      <c r="R2075" s="13" t="s">
        <v>8318</v>
      </c>
      <c r="S2075" t="s">
        <v>8348</v>
      </c>
    </row>
    <row r="2076" spans="1:19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0">
        <f t="shared" si="96"/>
        <v>42466.826180555552</v>
      </c>
      <c r="P2076" s="10">
        <f t="shared" si="97"/>
        <v>42496.826180555552</v>
      </c>
      <c r="Q2076">
        <f t="shared" si="98"/>
        <v>2016</v>
      </c>
      <c r="R2076" s="13" t="s">
        <v>8318</v>
      </c>
      <c r="S2076" t="s">
        <v>8348</v>
      </c>
    </row>
    <row r="2077" spans="1:19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>
        <f t="shared" si="96"/>
        <v>41450.681574074071</v>
      </c>
      <c r="P2077" s="10">
        <f t="shared" si="97"/>
        <v>41480.681574074071</v>
      </c>
      <c r="Q2077">
        <f t="shared" si="98"/>
        <v>2013</v>
      </c>
      <c r="R2077" s="13" t="s">
        <v>8318</v>
      </c>
      <c r="S2077" t="s">
        <v>8348</v>
      </c>
    </row>
    <row r="2078" spans="1:19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>
        <f t="shared" si="96"/>
        <v>41803.880659722221</v>
      </c>
      <c r="P2078" s="10">
        <f t="shared" si="97"/>
        <v>41843.880659722221</v>
      </c>
      <c r="Q2078">
        <f t="shared" si="98"/>
        <v>2014</v>
      </c>
      <c r="R2078" s="13" t="s">
        <v>8318</v>
      </c>
      <c r="S2078" t="s">
        <v>8348</v>
      </c>
    </row>
    <row r="2079" spans="1:19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>
        <f t="shared" si="96"/>
        <v>42103.042546296296</v>
      </c>
      <c r="P2079" s="10">
        <f t="shared" si="97"/>
        <v>42160.875</v>
      </c>
      <c r="Q2079">
        <f t="shared" si="98"/>
        <v>2015</v>
      </c>
      <c r="R2079" s="13" t="s">
        <v>8318</v>
      </c>
      <c r="S2079" t="s">
        <v>8348</v>
      </c>
    </row>
    <row r="2080" spans="1:19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0">
        <f t="shared" si="96"/>
        <v>42692.771493055552</v>
      </c>
      <c r="P2080" s="10">
        <f t="shared" si="97"/>
        <v>42722.771493055552</v>
      </c>
      <c r="Q2080">
        <f t="shared" si="98"/>
        <v>2016</v>
      </c>
      <c r="R2080" s="13" t="s">
        <v>8318</v>
      </c>
      <c r="S2080" t="s">
        <v>8348</v>
      </c>
    </row>
    <row r="2081" spans="1:19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>
        <f t="shared" si="96"/>
        <v>42150.71056712963</v>
      </c>
      <c r="P2081" s="10">
        <f t="shared" si="97"/>
        <v>42180.791666666672</v>
      </c>
      <c r="Q2081">
        <f t="shared" si="98"/>
        <v>2015</v>
      </c>
      <c r="R2081" s="13" t="s">
        <v>8318</v>
      </c>
      <c r="S2081" t="s">
        <v>8348</v>
      </c>
    </row>
    <row r="2082" spans="1:19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>
        <f t="shared" si="96"/>
        <v>42289.957175925927</v>
      </c>
      <c r="P2082" s="10">
        <f t="shared" si="97"/>
        <v>42319.998842592591</v>
      </c>
      <c r="Q2082">
        <f t="shared" si="98"/>
        <v>2015</v>
      </c>
      <c r="R2082" s="13" t="s">
        <v>8318</v>
      </c>
      <c r="S2082" t="s">
        <v>8348</v>
      </c>
    </row>
    <row r="2083" spans="1:19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0">
        <f t="shared" si="96"/>
        <v>41004.156886574077</v>
      </c>
      <c r="P2083" s="10">
        <f t="shared" si="97"/>
        <v>41045.207638888889</v>
      </c>
      <c r="Q2083">
        <f t="shared" si="98"/>
        <v>2012</v>
      </c>
      <c r="R2083" s="13" t="s">
        <v>8324</v>
      </c>
      <c r="S2083" t="s">
        <v>8328</v>
      </c>
    </row>
    <row r="2084" spans="1:19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0">
        <f t="shared" si="96"/>
        <v>40811.120324074072</v>
      </c>
      <c r="P2084" s="10">
        <f t="shared" si="97"/>
        <v>40871.161990740737</v>
      </c>
      <c r="Q2084">
        <f t="shared" si="98"/>
        <v>2011</v>
      </c>
      <c r="R2084" s="13" t="s">
        <v>8324</v>
      </c>
      <c r="S2084" t="s">
        <v>8328</v>
      </c>
    </row>
    <row r="2085" spans="1:19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0">
        <f t="shared" si="96"/>
        <v>41034.72216435185</v>
      </c>
      <c r="P2085" s="10">
        <f t="shared" si="97"/>
        <v>41064.72216435185</v>
      </c>
      <c r="Q2085">
        <f t="shared" si="98"/>
        <v>2012</v>
      </c>
      <c r="R2085" s="13" t="s">
        <v>8324</v>
      </c>
      <c r="S2085" t="s">
        <v>8328</v>
      </c>
    </row>
    <row r="2086" spans="1:19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0">
        <f t="shared" si="96"/>
        <v>41731.833124999997</v>
      </c>
      <c r="P2086" s="10">
        <f t="shared" si="97"/>
        <v>41763.290972222225</v>
      </c>
      <c r="Q2086">
        <f t="shared" si="98"/>
        <v>2014</v>
      </c>
      <c r="R2086" s="13" t="s">
        <v>8324</v>
      </c>
      <c r="S2086" t="s">
        <v>8328</v>
      </c>
    </row>
    <row r="2087" spans="1:19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>
        <f t="shared" si="96"/>
        <v>41075.835497685184</v>
      </c>
      <c r="P2087" s="10">
        <f t="shared" si="97"/>
        <v>41105.835497685184</v>
      </c>
      <c r="Q2087">
        <f t="shared" si="98"/>
        <v>2012</v>
      </c>
      <c r="R2087" s="13" t="s">
        <v>8324</v>
      </c>
      <c r="S2087" t="s">
        <v>8328</v>
      </c>
    </row>
    <row r="2088" spans="1:19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0">
        <f t="shared" si="96"/>
        <v>40860.67050925926</v>
      </c>
      <c r="P2088" s="10">
        <f t="shared" si="97"/>
        <v>40891.207638888889</v>
      </c>
      <c r="Q2088">
        <f t="shared" si="98"/>
        <v>2011</v>
      </c>
      <c r="R2088" s="13" t="s">
        <v>8324</v>
      </c>
      <c r="S2088" t="s">
        <v>8328</v>
      </c>
    </row>
    <row r="2089" spans="1:19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0">
        <f t="shared" si="96"/>
        <v>40764.204375000001</v>
      </c>
      <c r="P2089" s="10">
        <f t="shared" si="97"/>
        <v>40794.204375000001</v>
      </c>
      <c r="Q2089">
        <f t="shared" si="98"/>
        <v>2011</v>
      </c>
      <c r="R2089" s="13" t="s">
        <v>8324</v>
      </c>
      <c r="S2089" t="s">
        <v>8328</v>
      </c>
    </row>
    <row r="2090" spans="1:19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0">
        <f t="shared" si="96"/>
        <v>40395.714722222219</v>
      </c>
      <c r="P2090" s="10">
        <f t="shared" si="97"/>
        <v>40432.165972222225</v>
      </c>
      <c r="Q2090">
        <f t="shared" si="98"/>
        <v>2010</v>
      </c>
      <c r="R2090" s="13" t="s">
        <v>8324</v>
      </c>
      <c r="S2090" t="s">
        <v>8328</v>
      </c>
    </row>
    <row r="2091" spans="1:19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0">
        <f t="shared" si="96"/>
        <v>41453.076319444444</v>
      </c>
      <c r="P2091" s="10">
        <f t="shared" si="97"/>
        <v>41488.076319444444</v>
      </c>
      <c r="Q2091">
        <f t="shared" si="98"/>
        <v>2013</v>
      </c>
      <c r="R2091" s="13" t="s">
        <v>8324</v>
      </c>
      <c r="S2091" t="s">
        <v>8328</v>
      </c>
    </row>
    <row r="2092" spans="1:19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>
        <f t="shared" si="96"/>
        <v>41299.381423611114</v>
      </c>
      <c r="P2092" s="10">
        <f t="shared" si="97"/>
        <v>41329.381423611114</v>
      </c>
      <c r="Q2092">
        <f t="shared" si="98"/>
        <v>2013</v>
      </c>
      <c r="R2092" s="13" t="s">
        <v>8324</v>
      </c>
      <c r="S2092" t="s">
        <v>8328</v>
      </c>
    </row>
    <row r="2093" spans="1:19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>
        <f t="shared" si="96"/>
        <v>40555.322662037033</v>
      </c>
      <c r="P2093" s="10">
        <f t="shared" si="97"/>
        <v>40603.833333333336</v>
      </c>
      <c r="Q2093">
        <f t="shared" si="98"/>
        <v>2011</v>
      </c>
      <c r="R2093" s="13" t="s">
        <v>8324</v>
      </c>
      <c r="S2093" t="s">
        <v>8328</v>
      </c>
    </row>
    <row r="2094" spans="1:19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0">
        <f t="shared" si="96"/>
        <v>40763.707546296297</v>
      </c>
      <c r="P2094" s="10">
        <f t="shared" si="97"/>
        <v>40823.707546296297</v>
      </c>
      <c r="Q2094">
        <f t="shared" si="98"/>
        <v>2011</v>
      </c>
      <c r="R2094" s="13" t="s">
        <v>8324</v>
      </c>
      <c r="S2094" t="s">
        <v>8328</v>
      </c>
    </row>
    <row r="2095" spans="1:19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0">
        <f t="shared" si="96"/>
        <v>41205.854537037041</v>
      </c>
      <c r="P2095" s="10">
        <f t="shared" si="97"/>
        <v>41265.896203703705</v>
      </c>
      <c r="Q2095">
        <f t="shared" si="98"/>
        <v>2012</v>
      </c>
      <c r="R2095" s="13" t="s">
        <v>8324</v>
      </c>
      <c r="S2095" t="s">
        <v>8328</v>
      </c>
    </row>
    <row r="2096" spans="1:19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0">
        <f t="shared" si="96"/>
        <v>40939.02002314815</v>
      </c>
      <c r="P2096" s="10">
        <f t="shared" si="97"/>
        <v>40973.125</v>
      </c>
      <c r="Q2096">
        <f t="shared" si="98"/>
        <v>2012</v>
      </c>
      <c r="R2096" s="13" t="s">
        <v>8324</v>
      </c>
      <c r="S2096" t="s">
        <v>8328</v>
      </c>
    </row>
    <row r="2097" spans="1:19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0">
        <f t="shared" si="96"/>
        <v>40758.733483796292</v>
      </c>
      <c r="P2097" s="10">
        <f t="shared" si="97"/>
        <v>40818.733483796292</v>
      </c>
      <c r="Q2097">
        <f t="shared" si="98"/>
        <v>2011</v>
      </c>
      <c r="R2097" s="13" t="s">
        <v>8324</v>
      </c>
      <c r="S2097" t="s">
        <v>8328</v>
      </c>
    </row>
    <row r="2098" spans="1:19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0">
        <f t="shared" si="96"/>
        <v>41192.758506944447</v>
      </c>
      <c r="P2098" s="10">
        <f t="shared" si="97"/>
        <v>41208.165972222225</v>
      </c>
      <c r="Q2098">
        <f t="shared" si="98"/>
        <v>2012</v>
      </c>
      <c r="R2098" s="13" t="s">
        <v>8324</v>
      </c>
      <c r="S2098" t="s">
        <v>8328</v>
      </c>
    </row>
    <row r="2099" spans="1:19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0">
        <f t="shared" si="96"/>
        <v>40818.58489583333</v>
      </c>
      <c r="P2099" s="10">
        <f t="shared" si="97"/>
        <v>40878.626562500001</v>
      </c>
      <c r="Q2099">
        <f t="shared" si="98"/>
        <v>2011</v>
      </c>
      <c r="R2099" s="13" t="s">
        <v>8324</v>
      </c>
      <c r="S2099" t="s">
        <v>8328</v>
      </c>
    </row>
    <row r="2100" spans="1:19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0">
        <f t="shared" si="96"/>
        <v>40946.11383101852</v>
      </c>
      <c r="P2100" s="10">
        <f t="shared" si="97"/>
        <v>40976.11383101852</v>
      </c>
      <c r="Q2100">
        <f t="shared" si="98"/>
        <v>2012</v>
      </c>
      <c r="R2100" s="13" t="s">
        <v>8324</v>
      </c>
      <c r="S2100" t="s">
        <v>8328</v>
      </c>
    </row>
    <row r="2101" spans="1:19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0">
        <f t="shared" si="96"/>
        <v>42173.746342592596</v>
      </c>
      <c r="P2101" s="10">
        <f t="shared" si="97"/>
        <v>42187.152777777781</v>
      </c>
      <c r="Q2101">
        <f t="shared" si="98"/>
        <v>2015</v>
      </c>
      <c r="R2101" s="13" t="s">
        <v>8324</v>
      </c>
      <c r="S2101" t="s">
        <v>8328</v>
      </c>
    </row>
    <row r="2102" spans="1:19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>
        <f t="shared" si="96"/>
        <v>41074.834965277776</v>
      </c>
      <c r="P2102" s="10">
        <f t="shared" si="97"/>
        <v>41090.165972222225</v>
      </c>
      <c r="Q2102">
        <f t="shared" si="98"/>
        <v>2012</v>
      </c>
      <c r="R2102" s="13" t="s">
        <v>8324</v>
      </c>
      <c r="S2102" t="s">
        <v>8328</v>
      </c>
    </row>
    <row r="2103" spans="1:19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0">
        <f t="shared" si="96"/>
        <v>40892.149467592593</v>
      </c>
      <c r="P2103" s="10">
        <f t="shared" si="97"/>
        <v>40952.149467592593</v>
      </c>
      <c r="Q2103">
        <f t="shared" si="98"/>
        <v>2011</v>
      </c>
      <c r="R2103" s="13" t="s">
        <v>8324</v>
      </c>
      <c r="S2103" t="s">
        <v>8328</v>
      </c>
    </row>
    <row r="2104" spans="1:19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0">
        <f t="shared" si="96"/>
        <v>40638.868611111109</v>
      </c>
      <c r="P2104" s="10">
        <f t="shared" si="97"/>
        <v>40668.868611111109</v>
      </c>
      <c r="Q2104">
        <f t="shared" si="98"/>
        <v>2011</v>
      </c>
      <c r="R2104" s="13" t="s">
        <v>8324</v>
      </c>
      <c r="S2104" t="s">
        <v>8328</v>
      </c>
    </row>
    <row r="2105" spans="1:19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>
        <f t="shared" si="96"/>
        <v>41192.754942129628</v>
      </c>
      <c r="P2105" s="10">
        <f t="shared" si="97"/>
        <v>41222.7966087963</v>
      </c>
      <c r="Q2105">
        <f t="shared" si="98"/>
        <v>2012</v>
      </c>
      <c r="R2105" s="13" t="s">
        <v>8324</v>
      </c>
      <c r="S2105" t="s">
        <v>8328</v>
      </c>
    </row>
    <row r="2106" spans="1:19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0">
        <f t="shared" si="96"/>
        <v>41394.074467592596</v>
      </c>
      <c r="P2106" s="10">
        <f t="shared" si="97"/>
        <v>41425</v>
      </c>
      <c r="Q2106">
        <f t="shared" si="98"/>
        <v>2013</v>
      </c>
      <c r="R2106" s="13" t="s">
        <v>8324</v>
      </c>
      <c r="S2106" t="s">
        <v>8328</v>
      </c>
    </row>
    <row r="2107" spans="1:19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0">
        <f t="shared" si="96"/>
        <v>41951.788807870369</v>
      </c>
      <c r="P2107" s="10">
        <f t="shared" si="97"/>
        <v>41964.166666666672</v>
      </c>
      <c r="Q2107">
        <f t="shared" si="98"/>
        <v>2014</v>
      </c>
      <c r="R2107" s="13" t="s">
        <v>8324</v>
      </c>
      <c r="S2107" t="s">
        <v>8328</v>
      </c>
    </row>
    <row r="2108" spans="1:19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0">
        <f t="shared" si="96"/>
        <v>41270.21497685185</v>
      </c>
      <c r="P2108" s="10">
        <f t="shared" si="97"/>
        <v>41300.21497685185</v>
      </c>
      <c r="Q2108">
        <f t="shared" si="98"/>
        <v>2012</v>
      </c>
      <c r="R2108" s="13" t="s">
        <v>8324</v>
      </c>
      <c r="S2108" t="s">
        <v>8328</v>
      </c>
    </row>
    <row r="2109" spans="1:19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0">
        <f t="shared" si="96"/>
        <v>41934.71056712963</v>
      </c>
      <c r="P2109" s="10">
        <f t="shared" si="97"/>
        <v>41955.752233796295</v>
      </c>
      <c r="Q2109">
        <f t="shared" si="98"/>
        <v>2014</v>
      </c>
      <c r="R2109" s="13" t="s">
        <v>8324</v>
      </c>
      <c r="S2109" t="s">
        <v>8328</v>
      </c>
    </row>
    <row r="2110" spans="1:19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>
        <f t="shared" si="96"/>
        <v>41135.175694444442</v>
      </c>
      <c r="P2110" s="10">
        <f t="shared" si="97"/>
        <v>41162.163194444445</v>
      </c>
      <c r="Q2110">
        <f t="shared" si="98"/>
        <v>2012</v>
      </c>
      <c r="R2110" s="13" t="s">
        <v>8324</v>
      </c>
      <c r="S2110" t="s">
        <v>8328</v>
      </c>
    </row>
    <row r="2111" spans="1:19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0">
        <f t="shared" si="96"/>
        <v>42160.708530092597</v>
      </c>
      <c r="P2111" s="10">
        <f t="shared" si="97"/>
        <v>42190.708530092597</v>
      </c>
      <c r="Q2111">
        <f t="shared" si="98"/>
        <v>2015</v>
      </c>
      <c r="R2111" s="13" t="s">
        <v>8324</v>
      </c>
      <c r="S2111" t="s">
        <v>8328</v>
      </c>
    </row>
    <row r="2112" spans="1:19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>
        <f t="shared" si="96"/>
        <v>41759.670937499999</v>
      </c>
      <c r="P2112" s="10">
        <f t="shared" si="97"/>
        <v>41787.207638888889</v>
      </c>
      <c r="Q2112">
        <f t="shared" si="98"/>
        <v>2014</v>
      </c>
      <c r="R2112" s="13" t="s">
        <v>8324</v>
      </c>
      <c r="S2112" t="s">
        <v>8328</v>
      </c>
    </row>
    <row r="2113" spans="1:19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0">
        <f t="shared" si="96"/>
        <v>40703.197048611109</v>
      </c>
      <c r="P2113" s="10">
        <f t="shared" si="97"/>
        <v>40770.041666666664</v>
      </c>
      <c r="Q2113">
        <f t="shared" si="98"/>
        <v>2011</v>
      </c>
      <c r="R2113" s="13" t="s">
        <v>8324</v>
      </c>
      <c r="S2113" t="s">
        <v>8328</v>
      </c>
    </row>
    <row r="2114" spans="1:19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0">
        <f t="shared" si="96"/>
        <v>41365.928159722222</v>
      </c>
      <c r="P2114" s="10">
        <f t="shared" si="97"/>
        <v>41379.928159722222</v>
      </c>
      <c r="Q2114">
        <f t="shared" si="98"/>
        <v>2013</v>
      </c>
      <c r="R2114" s="13" t="s">
        <v>8324</v>
      </c>
      <c r="S2114" t="s">
        <v>8328</v>
      </c>
    </row>
    <row r="2115" spans="1:19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>
        <f t="shared" ref="O2115:O2178" si="99">(((J2115/60)/60)/24)+DATE(1970,1,1)</f>
        <v>41870.86546296296</v>
      </c>
      <c r="P2115" s="10">
        <f t="shared" ref="P2115:P2178" si="100">(((I2115/60)/60)/24)+DATE(1970,1,1)</f>
        <v>41905.86546296296</v>
      </c>
      <c r="Q2115">
        <f t="shared" ref="Q2115:Q2178" si="101">YEAR(O2115)</f>
        <v>2014</v>
      </c>
      <c r="R2115" s="13" t="s">
        <v>8324</v>
      </c>
      <c r="S2115" t="s">
        <v>8328</v>
      </c>
    </row>
    <row r="2116" spans="1:19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>
        <f t="shared" si="99"/>
        <v>40458.815625000003</v>
      </c>
      <c r="P2116" s="10">
        <f t="shared" si="100"/>
        <v>40521.207638888889</v>
      </c>
      <c r="Q2116">
        <f t="shared" si="101"/>
        <v>2010</v>
      </c>
      <c r="R2116" s="13" t="s">
        <v>8324</v>
      </c>
      <c r="S2116" t="s">
        <v>8328</v>
      </c>
    </row>
    <row r="2117" spans="1:19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0">
        <f t="shared" si="99"/>
        <v>40564.081030092595</v>
      </c>
      <c r="P2117" s="10">
        <f t="shared" si="100"/>
        <v>40594.081030092595</v>
      </c>
      <c r="Q2117">
        <f t="shared" si="101"/>
        <v>2011</v>
      </c>
      <c r="R2117" s="13" t="s">
        <v>8324</v>
      </c>
      <c r="S2117" t="s">
        <v>8328</v>
      </c>
    </row>
    <row r="2118" spans="1:19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0">
        <f t="shared" si="99"/>
        <v>41136.777812500004</v>
      </c>
      <c r="P2118" s="10">
        <f t="shared" si="100"/>
        <v>41184.777812500004</v>
      </c>
      <c r="Q2118">
        <f t="shared" si="101"/>
        <v>2012</v>
      </c>
      <c r="R2118" s="13" t="s">
        <v>8324</v>
      </c>
      <c r="S2118" t="s">
        <v>8328</v>
      </c>
    </row>
    <row r="2119" spans="1:19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0">
        <f t="shared" si="99"/>
        <v>42290.059594907405</v>
      </c>
      <c r="P2119" s="10">
        <f t="shared" si="100"/>
        <v>42304.207638888889</v>
      </c>
      <c r="Q2119">
        <f t="shared" si="101"/>
        <v>2015</v>
      </c>
      <c r="R2119" s="13" t="s">
        <v>8324</v>
      </c>
      <c r="S2119" t="s">
        <v>8328</v>
      </c>
    </row>
    <row r="2120" spans="1:19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0">
        <f t="shared" si="99"/>
        <v>40718.839537037034</v>
      </c>
      <c r="P2120" s="10">
        <f t="shared" si="100"/>
        <v>40748.839537037034</v>
      </c>
      <c r="Q2120">
        <f t="shared" si="101"/>
        <v>2011</v>
      </c>
      <c r="R2120" s="13" t="s">
        <v>8324</v>
      </c>
      <c r="S2120" t="s">
        <v>8328</v>
      </c>
    </row>
    <row r="2121" spans="1:19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>
        <f t="shared" si="99"/>
        <v>41107.130150462966</v>
      </c>
      <c r="P2121" s="10">
        <f t="shared" si="100"/>
        <v>41137.130150462966</v>
      </c>
      <c r="Q2121">
        <f t="shared" si="101"/>
        <v>2012</v>
      </c>
      <c r="R2121" s="13" t="s">
        <v>8324</v>
      </c>
      <c r="S2121" t="s">
        <v>8328</v>
      </c>
    </row>
    <row r="2122" spans="1:19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>
        <f t="shared" si="99"/>
        <v>41591.964537037034</v>
      </c>
      <c r="P2122" s="10">
        <f t="shared" si="100"/>
        <v>41640.964537037034</v>
      </c>
      <c r="Q2122">
        <f t="shared" si="101"/>
        <v>2013</v>
      </c>
      <c r="R2122" s="13" t="s">
        <v>8324</v>
      </c>
      <c r="S2122" t="s">
        <v>8328</v>
      </c>
    </row>
    <row r="2123" spans="1:19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0">
        <f t="shared" si="99"/>
        <v>42716.7424537037</v>
      </c>
      <c r="P2123" s="10">
        <f t="shared" si="100"/>
        <v>42746.7424537037</v>
      </c>
      <c r="Q2123">
        <f t="shared" si="101"/>
        <v>2016</v>
      </c>
      <c r="R2123" s="13" t="s">
        <v>8332</v>
      </c>
      <c r="S2123" t="s">
        <v>8333</v>
      </c>
    </row>
    <row r="2124" spans="1:19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0">
        <f t="shared" si="99"/>
        <v>42712.300567129627</v>
      </c>
      <c r="P2124" s="10">
        <f t="shared" si="100"/>
        <v>42742.300567129627</v>
      </c>
      <c r="Q2124">
        <f t="shared" si="101"/>
        <v>2016</v>
      </c>
      <c r="R2124" s="13" t="s">
        <v>8332</v>
      </c>
      <c r="S2124" t="s">
        <v>8333</v>
      </c>
    </row>
    <row r="2125" spans="1:19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0">
        <f t="shared" si="99"/>
        <v>40198.424849537041</v>
      </c>
      <c r="P2125" s="10">
        <f t="shared" si="100"/>
        <v>40252.290972222225</v>
      </c>
      <c r="Q2125">
        <f t="shared" si="101"/>
        <v>2010</v>
      </c>
      <c r="R2125" s="13" t="s">
        <v>8332</v>
      </c>
      <c r="S2125" t="s">
        <v>8333</v>
      </c>
    </row>
    <row r="2126" spans="1:19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0">
        <f t="shared" si="99"/>
        <v>40464.028182870366</v>
      </c>
      <c r="P2126" s="10">
        <f t="shared" si="100"/>
        <v>40512.208333333336</v>
      </c>
      <c r="Q2126">
        <f t="shared" si="101"/>
        <v>2010</v>
      </c>
      <c r="R2126" s="13" t="s">
        <v>8332</v>
      </c>
      <c r="S2126" t="s">
        <v>8333</v>
      </c>
    </row>
    <row r="2127" spans="1:19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0">
        <f t="shared" si="99"/>
        <v>42191.023530092592</v>
      </c>
      <c r="P2127" s="10">
        <f t="shared" si="100"/>
        <v>42221.023530092592</v>
      </c>
      <c r="Q2127">
        <f t="shared" si="101"/>
        <v>2015</v>
      </c>
      <c r="R2127" s="13" t="s">
        <v>8332</v>
      </c>
      <c r="S2127" t="s">
        <v>8333</v>
      </c>
    </row>
    <row r="2128" spans="1:19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0">
        <f t="shared" si="99"/>
        <v>41951.973229166666</v>
      </c>
      <c r="P2128" s="10">
        <f t="shared" si="100"/>
        <v>41981.973229166666</v>
      </c>
      <c r="Q2128">
        <f t="shared" si="101"/>
        <v>2014</v>
      </c>
      <c r="R2128" s="13" t="s">
        <v>8332</v>
      </c>
      <c r="S2128" t="s">
        <v>8333</v>
      </c>
    </row>
    <row r="2129" spans="1:19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>
        <f t="shared" si="99"/>
        <v>42045.50535879629</v>
      </c>
      <c r="P2129" s="10">
        <f t="shared" si="100"/>
        <v>42075.463692129633</v>
      </c>
      <c r="Q2129">
        <f t="shared" si="101"/>
        <v>2015</v>
      </c>
      <c r="R2129" s="13" t="s">
        <v>8332</v>
      </c>
      <c r="S2129" t="s">
        <v>8333</v>
      </c>
    </row>
    <row r="2130" spans="1:19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0">
        <f t="shared" si="99"/>
        <v>41843.772789351853</v>
      </c>
      <c r="P2130" s="10">
        <f t="shared" si="100"/>
        <v>41903.772789351853</v>
      </c>
      <c r="Q2130">
        <f t="shared" si="101"/>
        <v>2014</v>
      </c>
      <c r="R2130" s="13" t="s">
        <v>8332</v>
      </c>
      <c r="S2130" t="s">
        <v>8333</v>
      </c>
    </row>
    <row r="2131" spans="1:19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0">
        <f t="shared" si="99"/>
        <v>42409.024305555555</v>
      </c>
      <c r="P2131" s="10">
        <f t="shared" si="100"/>
        <v>42439.024305555555</v>
      </c>
      <c r="Q2131">
        <f t="shared" si="101"/>
        <v>2016</v>
      </c>
      <c r="R2131" s="13" t="s">
        <v>8332</v>
      </c>
      <c r="S2131" t="s">
        <v>8333</v>
      </c>
    </row>
    <row r="2132" spans="1:19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0">
        <f t="shared" si="99"/>
        <v>41832.086377314816</v>
      </c>
      <c r="P2132" s="10">
        <f t="shared" si="100"/>
        <v>41867.086377314816</v>
      </c>
      <c r="Q2132">
        <f t="shared" si="101"/>
        <v>2014</v>
      </c>
      <c r="R2132" s="13" t="s">
        <v>8332</v>
      </c>
      <c r="S2132" t="s">
        <v>8333</v>
      </c>
    </row>
    <row r="2133" spans="1:19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0">
        <f t="shared" si="99"/>
        <v>42167.207071759258</v>
      </c>
      <c r="P2133" s="10">
        <f t="shared" si="100"/>
        <v>42197.207071759258</v>
      </c>
      <c r="Q2133">
        <f t="shared" si="101"/>
        <v>2015</v>
      </c>
      <c r="R2133" s="13" t="s">
        <v>8332</v>
      </c>
      <c r="S2133" t="s">
        <v>8333</v>
      </c>
    </row>
    <row r="2134" spans="1:19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0">
        <f t="shared" si="99"/>
        <v>41643.487175925926</v>
      </c>
      <c r="P2134" s="10">
        <f t="shared" si="100"/>
        <v>41673.487175925926</v>
      </c>
      <c r="Q2134">
        <f t="shared" si="101"/>
        <v>2014</v>
      </c>
      <c r="R2134" s="13" t="s">
        <v>8332</v>
      </c>
      <c r="S2134" t="s">
        <v>8333</v>
      </c>
    </row>
    <row r="2135" spans="1:19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0">
        <f t="shared" si="99"/>
        <v>40619.097210648149</v>
      </c>
      <c r="P2135" s="10">
        <f t="shared" si="100"/>
        <v>40657.290972222225</v>
      </c>
      <c r="Q2135">
        <f t="shared" si="101"/>
        <v>2011</v>
      </c>
      <c r="R2135" s="13" t="s">
        <v>8332</v>
      </c>
      <c r="S2135" t="s">
        <v>8333</v>
      </c>
    </row>
    <row r="2136" spans="1:19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0">
        <f t="shared" si="99"/>
        <v>41361.886469907404</v>
      </c>
      <c r="P2136" s="10">
        <f t="shared" si="100"/>
        <v>41391.886469907404</v>
      </c>
      <c r="Q2136">
        <f t="shared" si="101"/>
        <v>2013</v>
      </c>
      <c r="R2136" s="13" t="s">
        <v>8332</v>
      </c>
      <c r="S2136" t="s">
        <v>8333</v>
      </c>
    </row>
    <row r="2137" spans="1:19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0">
        <f t="shared" si="99"/>
        <v>41156.963344907403</v>
      </c>
      <c r="P2137" s="10">
        <f t="shared" si="100"/>
        <v>41186.963344907403</v>
      </c>
      <c r="Q2137">
        <f t="shared" si="101"/>
        <v>2012</v>
      </c>
      <c r="R2137" s="13" t="s">
        <v>8332</v>
      </c>
      <c r="S2137" t="s">
        <v>8333</v>
      </c>
    </row>
    <row r="2138" spans="1:19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0">
        <f t="shared" si="99"/>
        <v>41536.509097222224</v>
      </c>
      <c r="P2138" s="10">
        <f t="shared" si="100"/>
        <v>41566.509097222224</v>
      </c>
      <c r="Q2138">
        <f t="shared" si="101"/>
        <v>2013</v>
      </c>
      <c r="R2138" s="13" t="s">
        <v>8332</v>
      </c>
      <c r="S2138" t="s">
        <v>8333</v>
      </c>
    </row>
    <row r="2139" spans="1:19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>
        <f t="shared" si="99"/>
        <v>41948.771168981482</v>
      </c>
      <c r="P2139" s="10">
        <f t="shared" si="100"/>
        <v>41978.771168981482</v>
      </c>
      <c r="Q2139">
        <f t="shared" si="101"/>
        <v>2014</v>
      </c>
      <c r="R2139" s="13" t="s">
        <v>8332</v>
      </c>
      <c r="S2139" t="s">
        <v>8333</v>
      </c>
    </row>
    <row r="2140" spans="1:19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>
        <f t="shared" si="99"/>
        <v>41557.013182870374</v>
      </c>
      <c r="P2140" s="10">
        <f t="shared" si="100"/>
        <v>41587.054849537039</v>
      </c>
      <c r="Q2140">
        <f t="shared" si="101"/>
        <v>2013</v>
      </c>
      <c r="R2140" s="13" t="s">
        <v>8332</v>
      </c>
      <c r="S2140" t="s">
        <v>8333</v>
      </c>
    </row>
    <row r="2141" spans="1:19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0">
        <f t="shared" si="99"/>
        <v>42647.750092592592</v>
      </c>
      <c r="P2141" s="10">
        <f t="shared" si="100"/>
        <v>42677.750092592592</v>
      </c>
      <c r="Q2141">
        <f t="shared" si="101"/>
        <v>2016</v>
      </c>
      <c r="R2141" s="13" t="s">
        <v>8332</v>
      </c>
      <c r="S2141" t="s">
        <v>8333</v>
      </c>
    </row>
    <row r="2142" spans="1:19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>
        <f t="shared" si="99"/>
        <v>41255.833611111113</v>
      </c>
      <c r="P2142" s="10">
        <f t="shared" si="100"/>
        <v>41285.833611111113</v>
      </c>
      <c r="Q2142">
        <f t="shared" si="101"/>
        <v>2012</v>
      </c>
      <c r="R2142" s="13" t="s">
        <v>8332</v>
      </c>
      <c r="S2142" t="s">
        <v>8333</v>
      </c>
    </row>
    <row r="2143" spans="1:19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0">
        <f t="shared" si="99"/>
        <v>41927.235636574071</v>
      </c>
      <c r="P2143" s="10">
        <f t="shared" si="100"/>
        <v>41957.277303240742</v>
      </c>
      <c r="Q2143">
        <f t="shared" si="101"/>
        <v>2014</v>
      </c>
      <c r="R2143" s="13" t="s">
        <v>8332</v>
      </c>
      <c r="S2143" t="s">
        <v>8333</v>
      </c>
    </row>
    <row r="2144" spans="1:19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0">
        <f t="shared" si="99"/>
        <v>42340.701504629629</v>
      </c>
      <c r="P2144" s="10">
        <f t="shared" si="100"/>
        <v>42368.701504629629</v>
      </c>
      <c r="Q2144">
        <f t="shared" si="101"/>
        <v>2015</v>
      </c>
      <c r="R2144" s="13" t="s">
        <v>8332</v>
      </c>
      <c r="S2144" t="s">
        <v>8333</v>
      </c>
    </row>
    <row r="2145" spans="1:19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0">
        <f t="shared" si="99"/>
        <v>40332.886712962965</v>
      </c>
      <c r="P2145" s="10">
        <f t="shared" si="100"/>
        <v>40380.791666666664</v>
      </c>
      <c r="Q2145">
        <f t="shared" si="101"/>
        <v>2010</v>
      </c>
      <c r="R2145" s="13" t="s">
        <v>8332</v>
      </c>
      <c r="S2145" t="s">
        <v>8333</v>
      </c>
    </row>
    <row r="2146" spans="1:19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0">
        <f t="shared" si="99"/>
        <v>41499.546759259261</v>
      </c>
      <c r="P2146" s="10">
        <f t="shared" si="100"/>
        <v>41531.546759259261</v>
      </c>
      <c r="Q2146">
        <f t="shared" si="101"/>
        <v>2013</v>
      </c>
      <c r="R2146" s="13" t="s">
        <v>8332</v>
      </c>
      <c r="S2146" t="s">
        <v>8333</v>
      </c>
    </row>
    <row r="2147" spans="1:19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0">
        <f t="shared" si="99"/>
        <v>41575.237430555557</v>
      </c>
      <c r="P2147" s="10">
        <f t="shared" si="100"/>
        <v>41605.279097222221</v>
      </c>
      <c r="Q2147">
        <f t="shared" si="101"/>
        <v>2013</v>
      </c>
      <c r="R2147" s="13" t="s">
        <v>8332</v>
      </c>
      <c r="S2147" t="s">
        <v>8333</v>
      </c>
    </row>
    <row r="2148" spans="1:19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0">
        <f t="shared" si="99"/>
        <v>42397.679513888885</v>
      </c>
      <c r="P2148" s="10">
        <f t="shared" si="100"/>
        <v>42411.679513888885</v>
      </c>
      <c r="Q2148">
        <f t="shared" si="101"/>
        <v>2016</v>
      </c>
      <c r="R2148" s="13" t="s">
        <v>8332</v>
      </c>
      <c r="S2148" t="s">
        <v>8333</v>
      </c>
    </row>
    <row r="2149" spans="1:19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>
        <f t="shared" si="99"/>
        <v>41927.295694444445</v>
      </c>
      <c r="P2149" s="10">
        <f t="shared" si="100"/>
        <v>41959.337361111116</v>
      </c>
      <c r="Q2149">
        <f t="shared" si="101"/>
        <v>2014</v>
      </c>
      <c r="R2149" s="13" t="s">
        <v>8332</v>
      </c>
      <c r="S2149" t="s">
        <v>8333</v>
      </c>
    </row>
    <row r="2150" spans="1:19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0">
        <f t="shared" si="99"/>
        <v>42066.733587962968</v>
      </c>
      <c r="P2150" s="10">
        <f t="shared" si="100"/>
        <v>42096.691921296297</v>
      </c>
      <c r="Q2150">
        <f t="shared" si="101"/>
        <v>2015</v>
      </c>
      <c r="R2150" s="13" t="s">
        <v>8332</v>
      </c>
      <c r="S2150" t="s">
        <v>8333</v>
      </c>
    </row>
    <row r="2151" spans="1:19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0">
        <f t="shared" si="99"/>
        <v>40355.024953703702</v>
      </c>
      <c r="P2151" s="10">
        <f t="shared" si="100"/>
        <v>40390</v>
      </c>
      <c r="Q2151">
        <f t="shared" si="101"/>
        <v>2010</v>
      </c>
      <c r="R2151" s="13" t="s">
        <v>8332</v>
      </c>
      <c r="S2151" t="s">
        <v>8333</v>
      </c>
    </row>
    <row r="2152" spans="1:19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0">
        <f t="shared" si="99"/>
        <v>42534.284710648149</v>
      </c>
      <c r="P2152" s="10">
        <f t="shared" si="100"/>
        <v>42564.284710648149</v>
      </c>
      <c r="Q2152">
        <f t="shared" si="101"/>
        <v>2016</v>
      </c>
      <c r="R2152" s="13" t="s">
        <v>8332</v>
      </c>
      <c r="S2152" t="s">
        <v>8333</v>
      </c>
    </row>
    <row r="2153" spans="1:19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0">
        <f t="shared" si="99"/>
        <v>42520.847384259265</v>
      </c>
      <c r="P2153" s="10">
        <f t="shared" si="100"/>
        <v>42550.847384259265</v>
      </c>
      <c r="Q2153">
        <f t="shared" si="101"/>
        <v>2016</v>
      </c>
      <c r="R2153" s="13" t="s">
        <v>8332</v>
      </c>
      <c r="S2153" t="s">
        <v>8333</v>
      </c>
    </row>
    <row r="2154" spans="1:19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0">
        <f t="shared" si="99"/>
        <v>41683.832280092596</v>
      </c>
      <c r="P2154" s="10">
        <f t="shared" si="100"/>
        <v>41713.790613425925</v>
      </c>
      <c r="Q2154">
        <f t="shared" si="101"/>
        <v>2014</v>
      </c>
      <c r="R2154" s="13" t="s">
        <v>8332</v>
      </c>
      <c r="S2154" t="s">
        <v>8333</v>
      </c>
    </row>
    <row r="2155" spans="1:19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0">
        <f t="shared" si="99"/>
        <v>41974.911087962959</v>
      </c>
      <c r="P2155" s="10">
        <f t="shared" si="100"/>
        <v>42014.332638888889</v>
      </c>
      <c r="Q2155">
        <f t="shared" si="101"/>
        <v>2014</v>
      </c>
      <c r="R2155" s="13" t="s">
        <v>8332</v>
      </c>
      <c r="S2155" t="s">
        <v>8333</v>
      </c>
    </row>
    <row r="2156" spans="1:19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0">
        <f t="shared" si="99"/>
        <v>41647.632256944446</v>
      </c>
      <c r="P2156" s="10">
        <f t="shared" si="100"/>
        <v>41667.632256944446</v>
      </c>
      <c r="Q2156">
        <f t="shared" si="101"/>
        <v>2014</v>
      </c>
      <c r="R2156" s="13" t="s">
        <v>8332</v>
      </c>
      <c r="S2156" t="s">
        <v>8333</v>
      </c>
    </row>
    <row r="2157" spans="1:19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0">
        <f t="shared" si="99"/>
        <v>42430.747511574074</v>
      </c>
      <c r="P2157" s="10">
        <f t="shared" si="100"/>
        <v>42460.70584490741</v>
      </c>
      <c r="Q2157">
        <f t="shared" si="101"/>
        <v>2016</v>
      </c>
      <c r="R2157" s="13" t="s">
        <v>8332</v>
      </c>
      <c r="S2157" t="s">
        <v>8333</v>
      </c>
    </row>
    <row r="2158" spans="1:19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0">
        <f t="shared" si="99"/>
        <v>41488.85423611111</v>
      </c>
      <c r="P2158" s="10">
        <f t="shared" si="100"/>
        <v>41533.85423611111</v>
      </c>
      <c r="Q2158">
        <f t="shared" si="101"/>
        <v>2013</v>
      </c>
      <c r="R2158" s="13" t="s">
        <v>8332</v>
      </c>
      <c r="S2158" t="s">
        <v>8333</v>
      </c>
    </row>
    <row r="2159" spans="1:19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>
        <f t="shared" si="99"/>
        <v>42694.98128472222</v>
      </c>
      <c r="P2159" s="10">
        <f t="shared" si="100"/>
        <v>42727.332638888889</v>
      </c>
      <c r="Q2159">
        <f t="shared" si="101"/>
        <v>2016</v>
      </c>
      <c r="R2159" s="13" t="s">
        <v>8332</v>
      </c>
      <c r="S2159" t="s">
        <v>8333</v>
      </c>
    </row>
    <row r="2160" spans="1:19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>
        <f t="shared" si="99"/>
        <v>41264.853865740741</v>
      </c>
      <c r="P2160" s="10">
        <f t="shared" si="100"/>
        <v>41309.853865740741</v>
      </c>
      <c r="Q2160">
        <f t="shared" si="101"/>
        <v>2012</v>
      </c>
      <c r="R2160" s="13" t="s">
        <v>8332</v>
      </c>
      <c r="S2160" t="s">
        <v>8333</v>
      </c>
    </row>
    <row r="2161" spans="1:19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0">
        <f t="shared" si="99"/>
        <v>40710.731180555551</v>
      </c>
      <c r="P2161" s="10">
        <f t="shared" si="100"/>
        <v>40740.731180555551</v>
      </c>
      <c r="Q2161">
        <f t="shared" si="101"/>
        <v>2011</v>
      </c>
      <c r="R2161" s="13" t="s">
        <v>8332</v>
      </c>
      <c r="S2161" t="s">
        <v>8333</v>
      </c>
    </row>
    <row r="2162" spans="1:19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>
        <f t="shared" si="99"/>
        <v>41018.711863425924</v>
      </c>
      <c r="P2162" s="10">
        <f t="shared" si="100"/>
        <v>41048.711863425924</v>
      </c>
      <c r="Q2162">
        <f t="shared" si="101"/>
        <v>2012</v>
      </c>
      <c r="R2162" s="13" t="s">
        <v>8332</v>
      </c>
      <c r="S2162" t="s">
        <v>8333</v>
      </c>
    </row>
    <row r="2163" spans="1:19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0">
        <f t="shared" si="99"/>
        <v>42240.852534722217</v>
      </c>
      <c r="P2163" s="10">
        <f t="shared" si="100"/>
        <v>42270.852534722217</v>
      </c>
      <c r="Q2163">
        <f t="shared" si="101"/>
        <v>2015</v>
      </c>
      <c r="R2163" s="13" t="s">
        <v>8324</v>
      </c>
      <c r="S2163" t="s">
        <v>8325</v>
      </c>
    </row>
    <row r="2164" spans="1:19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0">
        <f t="shared" si="99"/>
        <v>41813.766099537039</v>
      </c>
      <c r="P2164" s="10">
        <f t="shared" si="100"/>
        <v>41844.766099537039</v>
      </c>
      <c r="Q2164">
        <f t="shared" si="101"/>
        <v>2014</v>
      </c>
      <c r="R2164" s="13" t="s">
        <v>8324</v>
      </c>
      <c r="S2164" t="s">
        <v>8325</v>
      </c>
    </row>
    <row r="2165" spans="1:19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0">
        <f t="shared" si="99"/>
        <v>42111.899537037039</v>
      </c>
      <c r="P2165" s="10">
        <f t="shared" si="100"/>
        <v>42163.159722222219</v>
      </c>
      <c r="Q2165">
        <f t="shared" si="101"/>
        <v>2015</v>
      </c>
      <c r="R2165" s="13" t="s">
        <v>8324</v>
      </c>
      <c r="S2165" t="s">
        <v>8325</v>
      </c>
    </row>
    <row r="2166" spans="1:19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0">
        <f t="shared" si="99"/>
        <v>42515.71775462963</v>
      </c>
      <c r="P2166" s="10">
        <f t="shared" si="100"/>
        <v>42546.165972222225</v>
      </c>
      <c r="Q2166">
        <f t="shared" si="101"/>
        <v>2016</v>
      </c>
      <c r="R2166" s="13" t="s">
        <v>8324</v>
      </c>
      <c r="S2166" t="s">
        <v>8325</v>
      </c>
    </row>
    <row r="2167" spans="1:19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>
        <f t="shared" si="99"/>
        <v>42438.667071759264</v>
      </c>
      <c r="P2167" s="10">
        <f t="shared" si="100"/>
        <v>42468.625405092593</v>
      </c>
      <c r="Q2167">
        <f t="shared" si="101"/>
        <v>2016</v>
      </c>
      <c r="R2167" s="13" t="s">
        <v>8324</v>
      </c>
      <c r="S2167" t="s">
        <v>8325</v>
      </c>
    </row>
    <row r="2168" spans="1:19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0">
        <f t="shared" si="99"/>
        <v>41933.838171296295</v>
      </c>
      <c r="P2168" s="10">
        <f t="shared" si="100"/>
        <v>41978.879837962959</v>
      </c>
      <c r="Q2168">
        <f t="shared" si="101"/>
        <v>2014</v>
      </c>
      <c r="R2168" s="13" t="s">
        <v>8324</v>
      </c>
      <c r="S2168" t="s">
        <v>8325</v>
      </c>
    </row>
    <row r="2169" spans="1:19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0">
        <f t="shared" si="99"/>
        <v>41153.066400462965</v>
      </c>
      <c r="P2169" s="10">
        <f t="shared" si="100"/>
        <v>41167.066400462965</v>
      </c>
      <c r="Q2169">
        <f t="shared" si="101"/>
        <v>2012</v>
      </c>
      <c r="R2169" s="13" t="s">
        <v>8324</v>
      </c>
      <c r="S2169" t="s">
        <v>8325</v>
      </c>
    </row>
    <row r="2170" spans="1:19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>
        <f t="shared" si="99"/>
        <v>42745.600243055553</v>
      </c>
      <c r="P2170" s="10">
        <f t="shared" si="100"/>
        <v>42776.208333333328</v>
      </c>
      <c r="Q2170">
        <f t="shared" si="101"/>
        <v>2017</v>
      </c>
      <c r="R2170" s="13" t="s">
        <v>8324</v>
      </c>
      <c r="S2170" t="s">
        <v>8325</v>
      </c>
    </row>
    <row r="2171" spans="1:19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0">
        <f t="shared" si="99"/>
        <v>42793.700821759259</v>
      </c>
      <c r="P2171" s="10">
        <f t="shared" si="100"/>
        <v>42796.700821759259</v>
      </c>
      <c r="Q2171">
        <f t="shared" si="101"/>
        <v>2017</v>
      </c>
      <c r="R2171" s="13" t="s">
        <v>8324</v>
      </c>
      <c r="S2171" t="s">
        <v>8325</v>
      </c>
    </row>
    <row r="2172" spans="1:19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>
        <f t="shared" si="99"/>
        <v>42198.750254629631</v>
      </c>
      <c r="P2172" s="10">
        <f t="shared" si="100"/>
        <v>42238.750254629631</v>
      </c>
      <c r="Q2172">
        <f t="shared" si="101"/>
        <v>2015</v>
      </c>
      <c r="R2172" s="13" t="s">
        <v>8324</v>
      </c>
      <c r="S2172" t="s">
        <v>8325</v>
      </c>
    </row>
    <row r="2173" spans="1:19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>
        <f t="shared" si="99"/>
        <v>42141.95711805555</v>
      </c>
      <c r="P2173" s="10">
        <f t="shared" si="100"/>
        <v>42177.208333333328</v>
      </c>
      <c r="Q2173">
        <f t="shared" si="101"/>
        <v>2015</v>
      </c>
      <c r="R2173" s="13" t="s">
        <v>8324</v>
      </c>
      <c r="S2173" t="s">
        <v>8325</v>
      </c>
    </row>
    <row r="2174" spans="1:19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0">
        <f t="shared" si="99"/>
        <v>42082.580092592587</v>
      </c>
      <c r="P2174" s="10">
        <f t="shared" si="100"/>
        <v>42112.580092592587</v>
      </c>
      <c r="Q2174">
        <f t="shared" si="101"/>
        <v>2015</v>
      </c>
      <c r="R2174" s="13" t="s">
        <v>8324</v>
      </c>
      <c r="S2174" t="s">
        <v>8325</v>
      </c>
    </row>
    <row r="2175" spans="1:19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0">
        <f t="shared" si="99"/>
        <v>41495.692627314813</v>
      </c>
      <c r="P2175" s="10">
        <f t="shared" si="100"/>
        <v>41527.165972222225</v>
      </c>
      <c r="Q2175">
        <f t="shared" si="101"/>
        <v>2013</v>
      </c>
      <c r="R2175" s="13" t="s">
        <v>8324</v>
      </c>
      <c r="S2175" t="s">
        <v>8325</v>
      </c>
    </row>
    <row r="2176" spans="1:19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0">
        <f t="shared" si="99"/>
        <v>42465.542905092589</v>
      </c>
      <c r="P2176" s="10">
        <f t="shared" si="100"/>
        <v>42495.542905092589</v>
      </c>
      <c r="Q2176">
        <f t="shared" si="101"/>
        <v>2016</v>
      </c>
      <c r="R2176" s="13" t="s">
        <v>8324</v>
      </c>
      <c r="S2176" t="s">
        <v>8325</v>
      </c>
    </row>
    <row r="2177" spans="1:19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0">
        <f t="shared" si="99"/>
        <v>42565.009097222224</v>
      </c>
      <c r="P2177" s="10">
        <f t="shared" si="100"/>
        <v>42572.009097222224</v>
      </c>
      <c r="Q2177">
        <f t="shared" si="101"/>
        <v>2016</v>
      </c>
      <c r="R2177" s="13" t="s">
        <v>8324</v>
      </c>
      <c r="S2177" t="s">
        <v>8325</v>
      </c>
    </row>
    <row r="2178" spans="1:19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0">
        <f t="shared" si="99"/>
        <v>42096.633206018523</v>
      </c>
      <c r="P2178" s="10">
        <f t="shared" si="100"/>
        <v>42126.633206018523</v>
      </c>
      <c r="Q2178">
        <f t="shared" si="101"/>
        <v>2015</v>
      </c>
      <c r="R2178" s="13" t="s">
        <v>8324</v>
      </c>
      <c r="S2178" t="s">
        <v>8325</v>
      </c>
    </row>
    <row r="2179" spans="1:19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0">
        <f t="shared" ref="O2179:O2242" si="102">(((J2179/60)/60)/24)+DATE(1970,1,1)</f>
        <v>42502.250775462962</v>
      </c>
      <c r="P2179" s="10">
        <f t="shared" ref="P2179:P2242" si="103">(((I2179/60)/60)/24)+DATE(1970,1,1)</f>
        <v>42527.250775462962</v>
      </c>
      <c r="Q2179">
        <f t="shared" ref="Q2179:Q2242" si="104">YEAR(O2179)</f>
        <v>2016</v>
      </c>
      <c r="R2179" s="13" t="s">
        <v>8324</v>
      </c>
      <c r="S2179" t="s">
        <v>8325</v>
      </c>
    </row>
    <row r="2180" spans="1:19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>
        <f t="shared" si="102"/>
        <v>42723.63653935185</v>
      </c>
      <c r="P2180" s="10">
        <f t="shared" si="103"/>
        <v>42753.63653935185</v>
      </c>
      <c r="Q2180">
        <f t="shared" si="104"/>
        <v>2016</v>
      </c>
      <c r="R2180" s="13" t="s">
        <v>8324</v>
      </c>
      <c r="S2180" t="s">
        <v>8325</v>
      </c>
    </row>
    <row r="2181" spans="1:19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0">
        <f t="shared" si="102"/>
        <v>42075.171203703707</v>
      </c>
      <c r="P2181" s="10">
        <f t="shared" si="103"/>
        <v>42105.171203703707</v>
      </c>
      <c r="Q2181">
        <f t="shared" si="104"/>
        <v>2015</v>
      </c>
      <c r="R2181" s="13" t="s">
        <v>8324</v>
      </c>
      <c r="S2181" t="s">
        <v>8325</v>
      </c>
    </row>
    <row r="2182" spans="1:19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>
        <f t="shared" si="102"/>
        <v>42279.669768518521</v>
      </c>
      <c r="P2182" s="10">
        <f t="shared" si="103"/>
        <v>42321.711435185185</v>
      </c>
      <c r="Q2182">
        <f t="shared" si="104"/>
        <v>2015</v>
      </c>
      <c r="R2182" s="13" t="s">
        <v>8324</v>
      </c>
      <c r="S2182" t="s">
        <v>8325</v>
      </c>
    </row>
    <row r="2183" spans="1:19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0">
        <f t="shared" si="102"/>
        <v>42773.005243055552</v>
      </c>
      <c r="P2183" s="10">
        <f t="shared" si="103"/>
        <v>42787.005243055552</v>
      </c>
      <c r="Q2183">
        <f t="shared" si="104"/>
        <v>2017</v>
      </c>
      <c r="R2183" s="13" t="s">
        <v>8332</v>
      </c>
      <c r="S2183" t="s">
        <v>8350</v>
      </c>
    </row>
    <row r="2184" spans="1:19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>
        <f t="shared" si="102"/>
        <v>41879.900752314818</v>
      </c>
      <c r="P2184" s="10">
        <f t="shared" si="103"/>
        <v>41914.900752314818</v>
      </c>
      <c r="Q2184">
        <f t="shared" si="104"/>
        <v>2014</v>
      </c>
      <c r="R2184" s="13" t="s">
        <v>8332</v>
      </c>
      <c r="S2184" t="s">
        <v>8350</v>
      </c>
    </row>
    <row r="2185" spans="1:19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>
        <f t="shared" si="102"/>
        <v>42745.365474537044</v>
      </c>
      <c r="P2185" s="10">
        <f t="shared" si="103"/>
        <v>42775.208333333328</v>
      </c>
      <c r="Q2185">
        <f t="shared" si="104"/>
        <v>2017</v>
      </c>
      <c r="R2185" s="13" t="s">
        <v>8332</v>
      </c>
      <c r="S2185" t="s">
        <v>8350</v>
      </c>
    </row>
    <row r="2186" spans="1:19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>
        <f t="shared" si="102"/>
        <v>42380.690289351856</v>
      </c>
      <c r="P2186" s="10">
        <f t="shared" si="103"/>
        <v>42394.666666666672</v>
      </c>
      <c r="Q2186">
        <f t="shared" si="104"/>
        <v>2016</v>
      </c>
      <c r="R2186" s="13" t="s">
        <v>8332</v>
      </c>
      <c r="S2186" t="s">
        <v>8350</v>
      </c>
    </row>
    <row r="2187" spans="1:19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>
        <f t="shared" si="102"/>
        <v>41319.349988425929</v>
      </c>
      <c r="P2187" s="10">
        <f t="shared" si="103"/>
        <v>41359.349988425929</v>
      </c>
      <c r="Q2187">
        <f t="shared" si="104"/>
        <v>2013</v>
      </c>
      <c r="R2187" s="13" t="s">
        <v>8332</v>
      </c>
      <c r="S2187" t="s">
        <v>8350</v>
      </c>
    </row>
    <row r="2188" spans="1:19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>
        <f t="shared" si="102"/>
        <v>42583.615081018521</v>
      </c>
      <c r="P2188" s="10">
        <f t="shared" si="103"/>
        <v>42620.083333333328</v>
      </c>
      <c r="Q2188">
        <f t="shared" si="104"/>
        <v>2016</v>
      </c>
      <c r="R2188" s="13" t="s">
        <v>8332</v>
      </c>
      <c r="S2188" t="s">
        <v>8350</v>
      </c>
    </row>
    <row r="2189" spans="1:19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>
        <f t="shared" si="102"/>
        <v>42068.209097222221</v>
      </c>
      <c r="P2189" s="10">
        <f t="shared" si="103"/>
        <v>42097.165972222225</v>
      </c>
      <c r="Q2189">
        <f t="shared" si="104"/>
        <v>2015</v>
      </c>
      <c r="R2189" s="13" t="s">
        <v>8332</v>
      </c>
      <c r="S2189" t="s">
        <v>8350</v>
      </c>
    </row>
    <row r="2190" spans="1:19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>
        <f t="shared" si="102"/>
        <v>42633.586122685185</v>
      </c>
      <c r="P2190" s="10">
        <f t="shared" si="103"/>
        <v>42668.708333333328</v>
      </c>
      <c r="Q2190">
        <f t="shared" si="104"/>
        <v>2016</v>
      </c>
      <c r="R2190" s="13" t="s">
        <v>8332</v>
      </c>
      <c r="S2190" t="s">
        <v>8350</v>
      </c>
    </row>
    <row r="2191" spans="1:19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0">
        <f t="shared" si="102"/>
        <v>42467.788194444445</v>
      </c>
      <c r="P2191" s="10">
        <f t="shared" si="103"/>
        <v>42481.916666666672</v>
      </c>
      <c r="Q2191">
        <f t="shared" si="104"/>
        <v>2016</v>
      </c>
      <c r="R2191" s="13" t="s">
        <v>8332</v>
      </c>
      <c r="S2191" t="s">
        <v>8350</v>
      </c>
    </row>
    <row r="2192" spans="1:19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>
        <f t="shared" si="102"/>
        <v>42417.625046296293</v>
      </c>
      <c r="P2192" s="10">
        <f t="shared" si="103"/>
        <v>42452.290972222225</v>
      </c>
      <c r="Q2192">
        <f t="shared" si="104"/>
        <v>2016</v>
      </c>
      <c r="R2192" s="13" t="s">
        <v>8332</v>
      </c>
      <c r="S2192" t="s">
        <v>8350</v>
      </c>
    </row>
    <row r="2193" spans="1:19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0">
        <f t="shared" si="102"/>
        <v>42768.833645833336</v>
      </c>
      <c r="P2193" s="10">
        <f t="shared" si="103"/>
        <v>42780.833645833336</v>
      </c>
      <c r="Q2193">
        <f t="shared" si="104"/>
        <v>2017</v>
      </c>
      <c r="R2193" s="13" t="s">
        <v>8332</v>
      </c>
      <c r="S2193" t="s">
        <v>8350</v>
      </c>
    </row>
    <row r="2194" spans="1:19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>
        <f t="shared" si="102"/>
        <v>42691.8512037037</v>
      </c>
      <c r="P2194" s="10">
        <f t="shared" si="103"/>
        <v>42719.958333333328</v>
      </c>
      <c r="Q2194">
        <f t="shared" si="104"/>
        <v>2016</v>
      </c>
      <c r="R2194" s="13" t="s">
        <v>8332</v>
      </c>
      <c r="S2194" t="s">
        <v>8350</v>
      </c>
    </row>
    <row r="2195" spans="1:19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>
        <f t="shared" si="102"/>
        <v>42664.405925925923</v>
      </c>
      <c r="P2195" s="10">
        <f t="shared" si="103"/>
        <v>42695.207638888889</v>
      </c>
      <c r="Q2195">
        <f t="shared" si="104"/>
        <v>2016</v>
      </c>
      <c r="R2195" s="13" t="s">
        <v>8332</v>
      </c>
      <c r="S2195" t="s">
        <v>8350</v>
      </c>
    </row>
    <row r="2196" spans="1:19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>
        <f t="shared" si="102"/>
        <v>42425.757986111115</v>
      </c>
      <c r="P2196" s="10">
        <f t="shared" si="103"/>
        <v>42455.716319444444</v>
      </c>
      <c r="Q2196">
        <f t="shared" si="104"/>
        <v>2016</v>
      </c>
      <c r="R2196" s="13" t="s">
        <v>8332</v>
      </c>
      <c r="S2196" t="s">
        <v>8350</v>
      </c>
    </row>
    <row r="2197" spans="1:19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>
        <f t="shared" si="102"/>
        <v>42197.771990740745</v>
      </c>
      <c r="P2197" s="10">
        <f t="shared" si="103"/>
        <v>42227.771990740745</v>
      </c>
      <c r="Q2197">
        <f t="shared" si="104"/>
        <v>2015</v>
      </c>
      <c r="R2197" s="13" t="s">
        <v>8332</v>
      </c>
      <c r="S2197" t="s">
        <v>8350</v>
      </c>
    </row>
    <row r="2198" spans="1:19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>
        <f t="shared" si="102"/>
        <v>42675.487291666665</v>
      </c>
      <c r="P2198" s="10">
        <f t="shared" si="103"/>
        <v>42706.291666666672</v>
      </c>
      <c r="Q2198">
        <f t="shared" si="104"/>
        <v>2016</v>
      </c>
      <c r="R2198" s="13" t="s">
        <v>8332</v>
      </c>
      <c r="S2198" t="s">
        <v>8350</v>
      </c>
    </row>
    <row r="2199" spans="1:19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>
        <f t="shared" si="102"/>
        <v>42033.584016203706</v>
      </c>
      <c r="P2199" s="10">
        <f t="shared" si="103"/>
        <v>42063.584016203706</v>
      </c>
      <c r="Q2199">
        <f t="shared" si="104"/>
        <v>2015</v>
      </c>
      <c r="R2199" s="13" t="s">
        <v>8332</v>
      </c>
      <c r="S2199" t="s">
        <v>8350</v>
      </c>
    </row>
    <row r="2200" spans="1:19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>
        <f t="shared" si="102"/>
        <v>42292.513888888891</v>
      </c>
      <c r="P2200" s="10">
        <f t="shared" si="103"/>
        <v>42322.555555555555</v>
      </c>
      <c r="Q2200">
        <f t="shared" si="104"/>
        <v>2015</v>
      </c>
      <c r="R2200" s="13" t="s">
        <v>8332</v>
      </c>
      <c r="S2200" t="s">
        <v>8350</v>
      </c>
    </row>
    <row r="2201" spans="1:19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>
        <f t="shared" si="102"/>
        <v>42262.416643518518</v>
      </c>
      <c r="P2201" s="10">
        <f t="shared" si="103"/>
        <v>42292.416643518518</v>
      </c>
      <c r="Q2201">
        <f t="shared" si="104"/>
        <v>2015</v>
      </c>
      <c r="R2201" s="13" t="s">
        <v>8332</v>
      </c>
      <c r="S2201" t="s">
        <v>8350</v>
      </c>
    </row>
    <row r="2202" spans="1:19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>
        <f t="shared" si="102"/>
        <v>42163.625787037032</v>
      </c>
      <c r="P2202" s="10">
        <f t="shared" si="103"/>
        <v>42191.125</v>
      </c>
      <c r="Q2202">
        <f t="shared" si="104"/>
        <v>2015</v>
      </c>
      <c r="R2202" s="13" t="s">
        <v>8332</v>
      </c>
      <c r="S2202" t="s">
        <v>8350</v>
      </c>
    </row>
    <row r="2203" spans="1:19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0">
        <f t="shared" si="102"/>
        <v>41276.846817129634</v>
      </c>
      <c r="P2203" s="10">
        <f t="shared" si="103"/>
        <v>41290.846817129634</v>
      </c>
      <c r="Q2203">
        <f t="shared" si="104"/>
        <v>2013</v>
      </c>
      <c r="R2203" s="13" t="s">
        <v>8324</v>
      </c>
      <c r="S2203" t="s">
        <v>8329</v>
      </c>
    </row>
    <row r="2204" spans="1:19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>
        <f t="shared" si="102"/>
        <v>41184.849166666667</v>
      </c>
      <c r="P2204" s="10">
        <f t="shared" si="103"/>
        <v>41214.849166666667</v>
      </c>
      <c r="Q2204">
        <f t="shared" si="104"/>
        <v>2012</v>
      </c>
      <c r="R2204" s="13" t="s">
        <v>8324</v>
      </c>
      <c r="S2204" t="s">
        <v>8329</v>
      </c>
    </row>
    <row r="2205" spans="1:19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0">
        <f t="shared" si="102"/>
        <v>42241.85974537037</v>
      </c>
      <c r="P2205" s="10">
        <f t="shared" si="103"/>
        <v>42271.85974537037</v>
      </c>
      <c r="Q2205">
        <f t="shared" si="104"/>
        <v>2015</v>
      </c>
      <c r="R2205" s="13" t="s">
        <v>8324</v>
      </c>
      <c r="S2205" t="s">
        <v>8329</v>
      </c>
    </row>
    <row r="2206" spans="1:19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0">
        <f t="shared" si="102"/>
        <v>41312.311562499999</v>
      </c>
      <c r="P2206" s="10">
        <f t="shared" si="103"/>
        <v>41342.311562499999</v>
      </c>
      <c r="Q2206">
        <f t="shared" si="104"/>
        <v>2013</v>
      </c>
      <c r="R2206" s="13" t="s">
        <v>8324</v>
      </c>
      <c r="S2206" t="s">
        <v>8329</v>
      </c>
    </row>
    <row r="2207" spans="1:19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0">
        <f t="shared" si="102"/>
        <v>41031.82163194444</v>
      </c>
      <c r="P2207" s="10">
        <f t="shared" si="103"/>
        <v>41061.82163194444</v>
      </c>
      <c r="Q2207">
        <f t="shared" si="104"/>
        <v>2012</v>
      </c>
      <c r="R2207" s="13" t="s">
        <v>8324</v>
      </c>
      <c r="S2207" t="s">
        <v>8329</v>
      </c>
    </row>
    <row r="2208" spans="1:19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0">
        <f t="shared" si="102"/>
        <v>40997.257222222222</v>
      </c>
      <c r="P2208" s="10">
        <f t="shared" si="103"/>
        <v>41015.257222222222</v>
      </c>
      <c r="Q2208">
        <f t="shared" si="104"/>
        <v>2012</v>
      </c>
      <c r="R2208" s="13" t="s">
        <v>8324</v>
      </c>
      <c r="S2208" t="s">
        <v>8329</v>
      </c>
    </row>
    <row r="2209" spans="1:19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0">
        <f t="shared" si="102"/>
        <v>41564.194131944445</v>
      </c>
      <c r="P2209" s="10">
        <f t="shared" si="103"/>
        <v>41594.235798611109</v>
      </c>
      <c r="Q2209">
        <f t="shared" si="104"/>
        <v>2013</v>
      </c>
      <c r="R2209" s="13" t="s">
        <v>8324</v>
      </c>
      <c r="S2209" t="s">
        <v>8329</v>
      </c>
    </row>
    <row r="2210" spans="1:19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0">
        <f t="shared" si="102"/>
        <v>40946.882245370369</v>
      </c>
      <c r="P2210" s="10">
        <f t="shared" si="103"/>
        <v>41006.166666666664</v>
      </c>
      <c r="Q2210">
        <f t="shared" si="104"/>
        <v>2012</v>
      </c>
      <c r="R2210" s="13" t="s">
        <v>8324</v>
      </c>
      <c r="S2210" t="s">
        <v>8329</v>
      </c>
    </row>
    <row r="2211" spans="1:19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0">
        <f t="shared" si="102"/>
        <v>41732.479675925926</v>
      </c>
      <c r="P2211" s="10">
        <f t="shared" si="103"/>
        <v>41743.958333333336</v>
      </c>
      <c r="Q2211">
        <f t="shared" si="104"/>
        <v>2014</v>
      </c>
      <c r="R2211" s="13" t="s">
        <v>8324</v>
      </c>
      <c r="S2211" t="s">
        <v>8329</v>
      </c>
    </row>
    <row r="2212" spans="1:19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>
        <f t="shared" si="102"/>
        <v>40956.066087962965</v>
      </c>
      <c r="P2212" s="10">
        <f t="shared" si="103"/>
        <v>41013.73333333333</v>
      </c>
      <c r="Q2212">
        <f t="shared" si="104"/>
        <v>2012</v>
      </c>
      <c r="R2212" s="13" t="s">
        <v>8324</v>
      </c>
      <c r="S2212" t="s">
        <v>8329</v>
      </c>
    </row>
    <row r="2213" spans="1:19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>
        <f t="shared" si="102"/>
        <v>41716.785011574073</v>
      </c>
      <c r="P2213" s="10">
        <f t="shared" si="103"/>
        <v>41739.290972222225</v>
      </c>
      <c r="Q2213">
        <f t="shared" si="104"/>
        <v>2014</v>
      </c>
      <c r="R2213" s="13" t="s">
        <v>8324</v>
      </c>
      <c r="S2213" t="s">
        <v>8329</v>
      </c>
    </row>
    <row r="2214" spans="1:19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>
        <f t="shared" si="102"/>
        <v>41548.747418981482</v>
      </c>
      <c r="P2214" s="10">
        <f t="shared" si="103"/>
        <v>41582.041666666664</v>
      </c>
      <c r="Q2214">
        <f t="shared" si="104"/>
        <v>2013</v>
      </c>
      <c r="R2214" s="13" t="s">
        <v>8324</v>
      </c>
      <c r="S2214" t="s">
        <v>8329</v>
      </c>
    </row>
    <row r="2215" spans="1:19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0">
        <f t="shared" si="102"/>
        <v>42109.826145833329</v>
      </c>
      <c r="P2215" s="10">
        <f t="shared" si="103"/>
        <v>42139.826145833329</v>
      </c>
      <c r="Q2215">
        <f t="shared" si="104"/>
        <v>2015</v>
      </c>
      <c r="R2215" s="13" t="s">
        <v>8324</v>
      </c>
      <c r="S2215" t="s">
        <v>8329</v>
      </c>
    </row>
    <row r="2216" spans="1:19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0">
        <f t="shared" si="102"/>
        <v>41646.792222222226</v>
      </c>
      <c r="P2216" s="10">
        <f t="shared" si="103"/>
        <v>41676.792222222226</v>
      </c>
      <c r="Q2216">
        <f t="shared" si="104"/>
        <v>2014</v>
      </c>
      <c r="R2216" s="13" t="s">
        <v>8324</v>
      </c>
      <c r="S2216" t="s">
        <v>8329</v>
      </c>
    </row>
    <row r="2217" spans="1:19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0">
        <f t="shared" si="102"/>
        <v>40958.717268518521</v>
      </c>
      <c r="P2217" s="10">
        <f t="shared" si="103"/>
        <v>40981.290972222225</v>
      </c>
      <c r="Q2217">
        <f t="shared" si="104"/>
        <v>2012</v>
      </c>
      <c r="R2217" s="13" t="s">
        <v>8324</v>
      </c>
      <c r="S2217" t="s">
        <v>8329</v>
      </c>
    </row>
    <row r="2218" spans="1:19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0">
        <f t="shared" si="102"/>
        <v>42194.751678240747</v>
      </c>
      <c r="P2218" s="10">
        <f t="shared" si="103"/>
        <v>42208.751678240747</v>
      </c>
      <c r="Q2218">
        <f t="shared" si="104"/>
        <v>2015</v>
      </c>
      <c r="R2218" s="13" t="s">
        <v>8324</v>
      </c>
      <c r="S2218" t="s">
        <v>8329</v>
      </c>
    </row>
    <row r="2219" spans="1:19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0">
        <f t="shared" si="102"/>
        <v>42299.776770833334</v>
      </c>
      <c r="P2219" s="10">
        <f t="shared" si="103"/>
        <v>42310.333333333328</v>
      </c>
      <c r="Q2219">
        <f t="shared" si="104"/>
        <v>2015</v>
      </c>
      <c r="R2219" s="13" t="s">
        <v>8324</v>
      </c>
      <c r="S2219" t="s">
        <v>8329</v>
      </c>
    </row>
    <row r="2220" spans="1:19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0">
        <f t="shared" si="102"/>
        <v>41127.812303240738</v>
      </c>
      <c r="P2220" s="10">
        <f t="shared" si="103"/>
        <v>41150</v>
      </c>
      <c r="Q2220">
        <f t="shared" si="104"/>
        <v>2012</v>
      </c>
      <c r="R2220" s="13" t="s">
        <v>8324</v>
      </c>
      <c r="S2220" t="s">
        <v>8329</v>
      </c>
    </row>
    <row r="2221" spans="1:19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0">
        <f t="shared" si="102"/>
        <v>42205.718888888892</v>
      </c>
      <c r="P2221" s="10">
        <f t="shared" si="103"/>
        <v>42235.718888888892</v>
      </c>
      <c r="Q2221">
        <f t="shared" si="104"/>
        <v>2015</v>
      </c>
      <c r="R2221" s="13" t="s">
        <v>8324</v>
      </c>
      <c r="S2221" t="s">
        <v>8329</v>
      </c>
    </row>
    <row r="2222" spans="1:19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>
        <f t="shared" si="102"/>
        <v>41452.060601851852</v>
      </c>
      <c r="P2222" s="10">
        <f t="shared" si="103"/>
        <v>41482.060601851852</v>
      </c>
      <c r="Q2222">
        <f t="shared" si="104"/>
        <v>2013</v>
      </c>
      <c r="R2222" s="13" t="s">
        <v>8324</v>
      </c>
      <c r="S2222" t="s">
        <v>8329</v>
      </c>
    </row>
    <row r="2223" spans="1:19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>
        <f t="shared" si="102"/>
        <v>42452.666770833333</v>
      </c>
      <c r="P2223" s="10">
        <f t="shared" si="103"/>
        <v>42483</v>
      </c>
      <c r="Q2223">
        <f t="shared" si="104"/>
        <v>2016</v>
      </c>
      <c r="R2223" s="13" t="s">
        <v>8332</v>
      </c>
      <c r="S2223" t="s">
        <v>8350</v>
      </c>
    </row>
    <row r="2224" spans="1:19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0">
        <f t="shared" si="102"/>
        <v>40906.787581018521</v>
      </c>
      <c r="P2224" s="10">
        <f t="shared" si="103"/>
        <v>40936.787581018521</v>
      </c>
      <c r="Q2224">
        <f t="shared" si="104"/>
        <v>2011</v>
      </c>
      <c r="R2224" s="13" t="s">
        <v>8332</v>
      </c>
      <c r="S2224" t="s">
        <v>8350</v>
      </c>
    </row>
    <row r="2225" spans="1:19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>
        <f t="shared" si="102"/>
        <v>42152.640833333338</v>
      </c>
      <c r="P2225" s="10">
        <f t="shared" si="103"/>
        <v>42182.640833333338</v>
      </c>
      <c r="Q2225">
        <f t="shared" si="104"/>
        <v>2015</v>
      </c>
      <c r="R2225" s="13" t="s">
        <v>8332</v>
      </c>
      <c r="S2225" t="s">
        <v>8350</v>
      </c>
    </row>
    <row r="2226" spans="1:19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>
        <f t="shared" si="102"/>
        <v>42644.667534722219</v>
      </c>
      <c r="P2226" s="10">
        <f t="shared" si="103"/>
        <v>42672.791666666672</v>
      </c>
      <c r="Q2226">
        <f t="shared" si="104"/>
        <v>2016</v>
      </c>
      <c r="R2226" s="13" t="s">
        <v>8332</v>
      </c>
      <c r="S2226" t="s">
        <v>8350</v>
      </c>
    </row>
    <row r="2227" spans="1:19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>
        <f t="shared" si="102"/>
        <v>41873.79184027778</v>
      </c>
      <c r="P2227" s="10">
        <f t="shared" si="103"/>
        <v>41903.79184027778</v>
      </c>
      <c r="Q2227">
        <f t="shared" si="104"/>
        <v>2014</v>
      </c>
      <c r="R2227" s="13" t="s">
        <v>8332</v>
      </c>
      <c r="S2227" t="s">
        <v>8350</v>
      </c>
    </row>
    <row r="2228" spans="1:19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>
        <f t="shared" si="102"/>
        <v>42381.79886574074</v>
      </c>
      <c r="P2228" s="10">
        <f t="shared" si="103"/>
        <v>42412.207638888889</v>
      </c>
      <c r="Q2228">
        <f t="shared" si="104"/>
        <v>2016</v>
      </c>
      <c r="R2228" s="13" t="s">
        <v>8332</v>
      </c>
      <c r="S2228" t="s">
        <v>8350</v>
      </c>
    </row>
    <row r="2229" spans="1:19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>
        <f t="shared" si="102"/>
        <v>41561.807349537034</v>
      </c>
      <c r="P2229" s="10">
        <f t="shared" si="103"/>
        <v>41591.849016203705</v>
      </c>
      <c r="Q2229">
        <f t="shared" si="104"/>
        <v>2013</v>
      </c>
      <c r="R2229" s="13" t="s">
        <v>8332</v>
      </c>
      <c r="S2229" t="s">
        <v>8350</v>
      </c>
    </row>
    <row r="2230" spans="1:19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>
        <f t="shared" si="102"/>
        <v>42202.278194444443</v>
      </c>
      <c r="P2230" s="10">
        <f t="shared" si="103"/>
        <v>42232.278194444443</v>
      </c>
      <c r="Q2230">
        <f t="shared" si="104"/>
        <v>2015</v>
      </c>
      <c r="R2230" s="13" t="s">
        <v>8332</v>
      </c>
      <c r="S2230" t="s">
        <v>8350</v>
      </c>
    </row>
    <row r="2231" spans="1:19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>
        <f t="shared" si="102"/>
        <v>41484.664247685185</v>
      </c>
      <c r="P2231" s="10">
        <f t="shared" si="103"/>
        <v>41520.166666666664</v>
      </c>
      <c r="Q2231">
        <f t="shared" si="104"/>
        <v>2013</v>
      </c>
      <c r="R2231" s="13" t="s">
        <v>8332</v>
      </c>
      <c r="S2231" t="s">
        <v>8350</v>
      </c>
    </row>
    <row r="2232" spans="1:19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>
        <f t="shared" si="102"/>
        <v>41724.881099537037</v>
      </c>
      <c r="P2232" s="10">
        <f t="shared" si="103"/>
        <v>41754.881099537037</v>
      </c>
      <c r="Q2232">
        <f t="shared" si="104"/>
        <v>2014</v>
      </c>
      <c r="R2232" s="13" t="s">
        <v>8332</v>
      </c>
      <c r="S2232" t="s">
        <v>8350</v>
      </c>
    </row>
    <row r="2233" spans="1:19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>
        <f t="shared" si="102"/>
        <v>41423.910891203705</v>
      </c>
      <c r="P2233" s="10">
        <f t="shared" si="103"/>
        <v>41450.208333333336</v>
      </c>
      <c r="Q2233">
        <f t="shared" si="104"/>
        <v>2013</v>
      </c>
      <c r="R2233" s="13" t="s">
        <v>8332</v>
      </c>
      <c r="S2233" t="s">
        <v>8350</v>
      </c>
    </row>
    <row r="2234" spans="1:19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>
        <f t="shared" si="102"/>
        <v>41806.794074074074</v>
      </c>
      <c r="P2234" s="10">
        <f t="shared" si="103"/>
        <v>41839.125</v>
      </c>
      <c r="Q2234">
        <f t="shared" si="104"/>
        <v>2014</v>
      </c>
      <c r="R2234" s="13" t="s">
        <v>8332</v>
      </c>
      <c r="S2234" t="s">
        <v>8350</v>
      </c>
    </row>
    <row r="2235" spans="1:19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>
        <f t="shared" si="102"/>
        <v>42331.378923611104</v>
      </c>
      <c r="P2235" s="10">
        <f t="shared" si="103"/>
        <v>42352</v>
      </c>
      <c r="Q2235">
        <f t="shared" si="104"/>
        <v>2015</v>
      </c>
      <c r="R2235" s="13" t="s">
        <v>8332</v>
      </c>
      <c r="S2235" t="s">
        <v>8350</v>
      </c>
    </row>
    <row r="2236" spans="1:19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>
        <f t="shared" si="102"/>
        <v>42710.824618055558</v>
      </c>
      <c r="P2236" s="10">
        <f t="shared" si="103"/>
        <v>42740.824618055558</v>
      </c>
      <c r="Q2236">
        <f t="shared" si="104"/>
        <v>2016</v>
      </c>
      <c r="R2236" s="13" t="s">
        <v>8332</v>
      </c>
      <c r="S2236" t="s">
        <v>8350</v>
      </c>
    </row>
    <row r="2237" spans="1:19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>
        <f t="shared" si="102"/>
        <v>42062.022118055553</v>
      </c>
      <c r="P2237" s="10">
        <f t="shared" si="103"/>
        <v>42091.980451388896</v>
      </c>
      <c r="Q2237">
        <f t="shared" si="104"/>
        <v>2015</v>
      </c>
      <c r="R2237" s="13" t="s">
        <v>8332</v>
      </c>
      <c r="S2237" t="s">
        <v>8350</v>
      </c>
    </row>
    <row r="2238" spans="1:19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>
        <f t="shared" si="102"/>
        <v>42371.617164351846</v>
      </c>
      <c r="P2238" s="10">
        <f t="shared" si="103"/>
        <v>42401.617164351846</v>
      </c>
      <c r="Q2238">
        <f t="shared" si="104"/>
        <v>2016</v>
      </c>
      <c r="R2238" s="13" t="s">
        <v>8332</v>
      </c>
      <c r="S2238" t="s">
        <v>8350</v>
      </c>
    </row>
    <row r="2239" spans="1:19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>
        <f t="shared" si="102"/>
        <v>41915.003275462965</v>
      </c>
      <c r="P2239" s="10">
        <f t="shared" si="103"/>
        <v>41955.332638888889</v>
      </c>
      <c r="Q2239">
        <f t="shared" si="104"/>
        <v>2014</v>
      </c>
      <c r="R2239" s="13" t="s">
        <v>8332</v>
      </c>
      <c r="S2239" t="s">
        <v>8350</v>
      </c>
    </row>
    <row r="2240" spans="1:19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0">
        <f t="shared" si="102"/>
        <v>42774.621712962966</v>
      </c>
      <c r="P2240" s="10">
        <f t="shared" si="103"/>
        <v>42804.621712962966</v>
      </c>
      <c r="Q2240">
        <f t="shared" si="104"/>
        <v>2017</v>
      </c>
      <c r="R2240" s="13" t="s">
        <v>8332</v>
      </c>
      <c r="S2240" t="s">
        <v>8350</v>
      </c>
    </row>
    <row r="2241" spans="1:19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>
        <f t="shared" si="102"/>
        <v>41572.958495370374</v>
      </c>
      <c r="P2241" s="10">
        <f t="shared" si="103"/>
        <v>41609.168055555558</v>
      </c>
      <c r="Q2241">
        <f t="shared" si="104"/>
        <v>2013</v>
      </c>
      <c r="R2241" s="13" t="s">
        <v>8332</v>
      </c>
      <c r="S2241" t="s">
        <v>8350</v>
      </c>
    </row>
    <row r="2242" spans="1:19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>
        <f t="shared" si="102"/>
        <v>42452.825740740736</v>
      </c>
      <c r="P2242" s="10">
        <f t="shared" si="103"/>
        <v>42482.825740740736</v>
      </c>
      <c r="Q2242">
        <f t="shared" si="104"/>
        <v>2016</v>
      </c>
      <c r="R2242" s="13" t="s">
        <v>8332</v>
      </c>
      <c r="S2242" t="s">
        <v>8350</v>
      </c>
    </row>
    <row r="2243" spans="1:19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>
        <f t="shared" ref="O2243:O2306" si="105">(((J2243/60)/60)/24)+DATE(1970,1,1)</f>
        <v>42766.827546296292</v>
      </c>
      <c r="P2243" s="10">
        <f t="shared" ref="P2243:P2306" si="106">(((I2243/60)/60)/24)+DATE(1970,1,1)</f>
        <v>42796.827546296292</v>
      </c>
      <c r="Q2243">
        <f t="shared" ref="Q2243:Q2306" si="107">YEAR(O2243)</f>
        <v>2017</v>
      </c>
      <c r="R2243" s="13" t="s">
        <v>8332</v>
      </c>
      <c r="S2243" t="s">
        <v>8350</v>
      </c>
    </row>
    <row r="2244" spans="1:19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>
        <f t="shared" si="105"/>
        <v>41569.575613425928</v>
      </c>
      <c r="P2244" s="10">
        <f t="shared" si="106"/>
        <v>41605.126388888886</v>
      </c>
      <c r="Q2244">
        <f t="shared" si="107"/>
        <v>2013</v>
      </c>
      <c r="R2244" s="13" t="s">
        <v>8332</v>
      </c>
      <c r="S2244" t="s">
        <v>8350</v>
      </c>
    </row>
    <row r="2245" spans="1:19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>
        <f t="shared" si="105"/>
        <v>42800.751041666663</v>
      </c>
      <c r="P2245" s="10">
        <f t="shared" si="106"/>
        <v>42807.125</v>
      </c>
      <c r="Q2245">
        <f t="shared" si="107"/>
        <v>2017</v>
      </c>
      <c r="R2245" s="13" t="s">
        <v>8332</v>
      </c>
      <c r="S2245" t="s">
        <v>8350</v>
      </c>
    </row>
    <row r="2246" spans="1:19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>
        <f t="shared" si="105"/>
        <v>42647.818819444445</v>
      </c>
      <c r="P2246" s="10">
        <f t="shared" si="106"/>
        <v>42659.854166666672</v>
      </c>
      <c r="Q2246">
        <f t="shared" si="107"/>
        <v>2016</v>
      </c>
      <c r="R2246" s="13" t="s">
        <v>8332</v>
      </c>
      <c r="S2246" t="s">
        <v>8350</v>
      </c>
    </row>
    <row r="2247" spans="1:19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>
        <f t="shared" si="105"/>
        <v>41660.708530092597</v>
      </c>
      <c r="P2247" s="10">
        <f t="shared" si="106"/>
        <v>41691.75</v>
      </c>
      <c r="Q2247">
        <f t="shared" si="107"/>
        <v>2014</v>
      </c>
      <c r="R2247" s="13" t="s">
        <v>8332</v>
      </c>
      <c r="S2247" t="s">
        <v>8350</v>
      </c>
    </row>
    <row r="2248" spans="1:19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0">
        <f t="shared" si="105"/>
        <v>42221.79178240741</v>
      </c>
      <c r="P2248" s="10">
        <f t="shared" si="106"/>
        <v>42251.79178240741</v>
      </c>
      <c r="Q2248">
        <f t="shared" si="107"/>
        <v>2015</v>
      </c>
      <c r="R2248" s="13" t="s">
        <v>8332</v>
      </c>
      <c r="S2248" t="s">
        <v>8350</v>
      </c>
    </row>
    <row r="2249" spans="1:19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>
        <f t="shared" si="105"/>
        <v>42200.666261574079</v>
      </c>
      <c r="P2249" s="10">
        <f t="shared" si="106"/>
        <v>42214.666261574079</v>
      </c>
      <c r="Q2249">
        <f t="shared" si="107"/>
        <v>2015</v>
      </c>
      <c r="R2249" s="13" t="s">
        <v>8332</v>
      </c>
      <c r="S2249" t="s">
        <v>8350</v>
      </c>
    </row>
    <row r="2250" spans="1:19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>
        <f t="shared" si="105"/>
        <v>42688.875902777778</v>
      </c>
      <c r="P2250" s="10">
        <f t="shared" si="106"/>
        <v>42718.875902777778</v>
      </c>
      <c r="Q2250">
        <f t="shared" si="107"/>
        <v>2016</v>
      </c>
      <c r="R2250" s="13" t="s">
        <v>8332</v>
      </c>
      <c r="S2250" t="s">
        <v>8350</v>
      </c>
    </row>
    <row r="2251" spans="1:19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>
        <f t="shared" si="105"/>
        <v>41336.703298611108</v>
      </c>
      <c r="P2251" s="10">
        <f t="shared" si="106"/>
        <v>41366.661631944444</v>
      </c>
      <c r="Q2251">
        <f t="shared" si="107"/>
        <v>2013</v>
      </c>
      <c r="R2251" s="13" t="s">
        <v>8332</v>
      </c>
      <c r="S2251" t="s">
        <v>8350</v>
      </c>
    </row>
    <row r="2252" spans="1:19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>
        <f t="shared" si="105"/>
        <v>42677.005474537036</v>
      </c>
      <c r="P2252" s="10">
        <f t="shared" si="106"/>
        <v>42707.0471412037</v>
      </c>
      <c r="Q2252">
        <f t="shared" si="107"/>
        <v>2016</v>
      </c>
      <c r="R2252" s="13" t="s">
        <v>8332</v>
      </c>
      <c r="S2252" t="s">
        <v>8350</v>
      </c>
    </row>
    <row r="2253" spans="1:19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>
        <f t="shared" si="105"/>
        <v>41846.34579861111</v>
      </c>
      <c r="P2253" s="10">
        <f t="shared" si="106"/>
        <v>41867.34579861111</v>
      </c>
      <c r="Q2253">
        <f t="shared" si="107"/>
        <v>2014</v>
      </c>
      <c r="R2253" s="13" t="s">
        <v>8332</v>
      </c>
      <c r="S2253" t="s">
        <v>8350</v>
      </c>
    </row>
    <row r="2254" spans="1:19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>
        <f t="shared" si="105"/>
        <v>42573.327986111108</v>
      </c>
      <c r="P2254" s="10">
        <f t="shared" si="106"/>
        <v>42588.327986111108</v>
      </c>
      <c r="Q2254">
        <f t="shared" si="107"/>
        <v>2016</v>
      </c>
      <c r="R2254" s="13" t="s">
        <v>8332</v>
      </c>
      <c r="S2254" t="s">
        <v>8350</v>
      </c>
    </row>
    <row r="2255" spans="1:19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0">
        <f t="shared" si="105"/>
        <v>42296.631331018521</v>
      </c>
      <c r="P2255" s="10">
        <f t="shared" si="106"/>
        <v>42326.672997685186</v>
      </c>
      <c r="Q2255">
        <f t="shared" si="107"/>
        <v>2015</v>
      </c>
      <c r="R2255" s="13" t="s">
        <v>8332</v>
      </c>
      <c r="S2255" t="s">
        <v>8350</v>
      </c>
    </row>
    <row r="2256" spans="1:19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>
        <f t="shared" si="105"/>
        <v>42752.647777777776</v>
      </c>
      <c r="P2256" s="10">
        <f t="shared" si="106"/>
        <v>42759.647777777776</v>
      </c>
      <c r="Q2256">
        <f t="shared" si="107"/>
        <v>2017</v>
      </c>
      <c r="R2256" s="13" t="s">
        <v>8332</v>
      </c>
      <c r="S2256" t="s">
        <v>8350</v>
      </c>
    </row>
    <row r="2257" spans="1:19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>
        <f t="shared" si="105"/>
        <v>42467.951979166668</v>
      </c>
      <c r="P2257" s="10">
        <f t="shared" si="106"/>
        <v>42497.951979166668</v>
      </c>
      <c r="Q2257">
        <f t="shared" si="107"/>
        <v>2016</v>
      </c>
      <c r="R2257" s="13" t="s">
        <v>8332</v>
      </c>
      <c r="S2257" t="s">
        <v>8350</v>
      </c>
    </row>
    <row r="2258" spans="1:19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0">
        <f t="shared" si="105"/>
        <v>42682.451921296291</v>
      </c>
      <c r="P2258" s="10">
        <f t="shared" si="106"/>
        <v>42696.451921296291</v>
      </c>
      <c r="Q2258">
        <f t="shared" si="107"/>
        <v>2016</v>
      </c>
      <c r="R2258" s="13" t="s">
        <v>8332</v>
      </c>
      <c r="S2258" t="s">
        <v>8350</v>
      </c>
    </row>
    <row r="2259" spans="1:19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>
        <f t="shared" si="105"/>
        <v>42505.936678240745</v>
      </c>
      <c r="P2259" s="10">
        <f t="shared" si="106"/>
        <v>42540.958333333328</v>
      </c>
      <c r="Q2259">
        <f t="shared" si="107"/>
        <v>2016</v>
      </c>
      <c r="R2259" s="13" t="s">
        <v>8332</v>
      </c>
      <c r="S2259" t="s">
        <v>8350</v>
      </c>
    </row>
    <row r="2260" spans="1:19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>
        <f t="shared" si="105"/>
        <v>42136.75100694444</v>
      </c>
      <c r="P2260" s="10">
        <f t="shared" si="106"/>
        <v>42166.75100694444</v>
      </c>
      <c r="Q2260">
        <f t="shared" si="107"/>
        <v>2015</v>
      </c>
      <c r="R2260" s="13" t="s">
        <v>8332</v>
      </c>
      <c r="S2260" t="s">
        <v>8350</v>
      </c>
    </row>
    <row r="2261" spans="1:19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>
        <f t="shared" si="105"/>
        <v>42702.804814814815</v>
      </c>
      <c r="P2261" s="10">
        <f t="shared" si="106"/>
        <v>42712.804814814815</v>
      </c>
      <c r="Q2261">
        <f t="shared" si="107"/>
        <v>2016</v>
      </c>
      <c r="R2261" s="13" t="s">
        <v>8332</v>
      </c>
      <c r="S2261" t="s">
        <v>8350</v>
      </c>
    </row>
    <row r="2262" spans="1:19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>
        <f t="shared" si="105"/>
        <v>41695.016782407409</v>
      </c>
      <c r="P2262" s="10">
        <f t="shared" si="106"/>
        <v>41724.975115740745</v>
      </c>
      <c r="Q2262">
        <f t="shared" si="107"/>
        <v>2014</v>
      </c>
      <c r="R2262" s="13" t="s">
        <v>8332</v>
      </c>
      <c r="S2262" t="s">
        <v>8350</v>
      </c>
    </row>
    <row r="2263" spans="1:19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>
        <f t="shared" si="105"/>
        <v>42759.724768518514</v>
      </c>
      <c r="P2263" s="10">
        <f t="shared" si="106"/>
        <v>42780.724768518514</v>
      </c>
      <c r="Q2263">
        <f t="shared" si="107"/>
        <v>2017</v>
      </c>
      <c r="R2263" s="13" t="s">
        <v>8332</v>
      </c>
      <c r="S2263" t="s">
        <v>8350</v>
      </c>
    </row>
    <row r="2264" spans="1:19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>
        <f t="shared" si="105"/>
        <v>41926.585162037038</v>
      </c>
      <c r="P2264" s="10">
        <f t="shared" si="106"/>
        <v>41961</v>
      </c>
      <c r="Q2264">
        <f t="shared" si="107"/>
        <v>2014</v>
      </c>
      <c r="R2264" s="13" t="s">
        <v>8332</v>
      </c>
      <c r="S2264" t="s">
        <v>8350</v>
      </c>
    </row>
    <row r="2265" spans="1:19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0">
        <f t="shared" si="105"/>
        <v>42014.832326388889</v>
      </c>
      <c r="P2265" s="10">
        <f t="shared" si="106"/>
        <v>42035.832326388889</v>
      </c>
      <c r="Q2265">
        <f t="shared" si="107"/>
        <v>2015</v>
      </c>
      <c r="R2265" s="13" t="s">
        <v>8332</v>
      </c>
      <c r="S2265" t="s">
        <v>8350</v>
      </c>
    </row>
    <row r="2266" spans="1:19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>
        <f t="shared" si="105"/>
        <v>42496.582337962958</v>
      </c>
      <c r="P2266" s="10">
        <f t="shared" si="106"/>
        <v>42513.125</v>
      </c>
      <c r="Q2266">
        <f t="shared" si="107"/>
        <v>2016</v>
      </c>
      <c r="R2266" s="13" t="s">
        <v>8332</v>
      </c>
      <c r="S2266" t="s">
        <v>8350</v>
      </c>
    </row>
    <row r="2267" spans="1:19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0">
        <f t="shared" si="105"/>
        <v>42689.853090277778</v>
      </c>
      <c r="P2267" s="10">
        <f t="shared" si="106"/>
        <v>42696.853090277778</v>
      </c>
      <c r="Q2267">
        <f t="shared" si="107"/>
        <v>2016</v>
      </c>
      <c r="R2267" s="13" t="s">
        <v>8332</v>
      </c>
      <c r="S2267" t="s">
        <v>8350</v>
      </c>
    </row>
    <row r="2268" spans="1:19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>
        <f t="shared" si="105"/>
        <v>42469.874907407408</v>
      </c>
      <c r="P2268" s="10">
        <f t="shared" si="106"/>
        <v>42487.083333333328</v>
      </c>
      <c r="Q2268">
        <f t="shared" si="107"/>
        <v>2016</v>
      </c>
      <c r="R2268" s="13" t="s">
        <v>8332</v>
      </c>
      <c r="S2268" t="s">
        <v>8350</v>
      </c>
    </row>
    <row r="2269" spans="1:19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>
        <f t="shared" si="105"/>
        <v>41968.829826388886</v>
      </c>
      <c r="P2269" s="10">
        <f t="shared" si="106"/>
        <v>41994.041666666672</v>
      </c>
      <c r="Q2269">
        <f t="shared" si="107"/>
        <v>2014</v>
      </c>
      <c r="R2269" s="13" t="s">
        <v>8332</v>
      </c>
      <c r="S2269" t="s">
        <v>8350</v>
      </c>
    </row>
    <row r="2270" spans="1:19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>
        <f t="shared" si="105"/>
        <v>42776.082349537035</v>
      </c>
      <c r="P2270" s="10">
        <f t="shared" si="106"/>
        <v>42806.082349537035</v>
      </c>
      <c r="Q2270">
        <f t="shared" si="107"/>
        <v>2017</v>
      </c>
      <c r="R2270" s="13" t="s">
        <v>8332</v>
      </c>
      <c r="S2270" t="s">
        <v>8350</v>
      </c>
    </row>
    <row r="2271" spans="1:19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>
        <f t="shared" si="105"/>
        <v>42776.704432870371</v>
      </c>
      <c r="P2271" s="10">
        <f t="shared" si="106"/>
        <v>42801.208333333328</v>
      </c>
      <c r="Q2271">
        <f t="shared" si="107"/>
        <v>2017</v>
      </c>
      <c r="R2271" s="13" t="s">
        <v>8332</v>
      </c>
      <c r="S2271" t="s">
        <v>8350</v>
      </c>
    </row>
    <row r="2272" spans="1:19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>
        <f t="shared" si="105"/>
        <v>42725.869363425925</v>
      </c>
      <c r="P2272" s="10">
        <f t="shared" si="106"/>
        <v>42745.915972222225</v>
      </c>
      <c r="Q2272">
        <f t="shared" si="107"/>
        <v>2016</v>
      </c>
      <c r="R2272" s="13" t="s">
        <v>8332</v>
      </c>
      <c r="S2272" t="s">
        <v>8350</v>
      </c>
    </row>
    <row r="2273" spans="1:19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>
        <f t="shared" si="105"/>
        <v>42684.000046296293</v>
      </c>
      <c r="P2273" s="10">
        <f t="shared" si="106"/>
        <v>42714.000046296293</v>
      </c>
      <c r="Q2273">
        <f t="shared" si="107"/>
        <v>2016</v>
      </c>
      <c r="R2273" s="13" t="s">
        <v>8332</v>
      </c>
      <c r="S2273" t="s">
        <v>8350</v>
      </c>
    </row>
    <row r="2274" spans="1:19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>
        <f t="shared" si="105"/>
        <v>42315.699490740735</v>
      </c>
      <c r="P2274" s="10">
        <f t="shared" si="106"/>
        <v>42345.699490740735</v>
      </c>
      <c r="Q2274">
        <f t="shared" si="107"/>
        <v>2015</v>
      </c>
      <c r="R2274" s="13" t="s">
        <v>8332</v>
      </c>
      <c r="S2274" t="s">
        <v>8350</v>
      </c>
    </row>
    <row r="2275" spans="1:19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>
        <f t="shared" si="105"/>
        <v>42781.549097222218</v>
      </c>
      <c r="P2275" s="10">
        <f t="shared" si="106"/>
        <v>42806.507430555561</v>
      </c>
      <c r="Q2275">
        <f t="shared" si="107"/>
        <v>2017</v>
      </c>
      <c r="R2275" s="13" t="s">
        <v>8332</v>
      </c>
      <c r="S2275" t="s">
        <v>8350</v>
      </c>
    </row>
    <row r="2276" spans="1:19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0">
        <f t="shared" si="105"/>
        <v>41663.500659722224</v>
      </c>
      <c r="P2276" s="10">
        <f t="shared" si="106"/>
        <v>41693.500659722224</v>
      </c>
      <c r="Q2276">
        <f t="shared" si="107"/>
        <v>2014</v>
      </c>
      <c r="R2276" s="13" t="s">
        <v>8332</v>
      </c>
      <c r="S2276" t="s">
        <v>8350</v>
      </c>
    </row>
    <row r="2277" spans="1:19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0">
        <f t="shared" si="105"/>
        <v>41965.616655092599</v>
      </c>
      <c r="P2277" s="10">
        <f t="shared" si="106"/>
        <v>41995.616655092599</v>
      </c>
      <c r="Q2277">
        <f t="shared" si="107"/>
        <v>2014</v>
      </c>
      <c r="R2277" s="13" t="s">
        <v>8332</v>
      </c>
      <c r="S2277" t="s">
        <v>8350</v>
      </c>
    </row>
    <row r="2278" spans="1:19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0">
        <f t="shared" si="105"/>
        <v>41614.651493055557</v>
      </c>
      <c r="P2278" s="10">
        <f t="shared" si="106"/>
        <v>41644.651493055557</v>
      </c>
      <c r="Q2278">
        <f t="shared" si="107"/>
        <v>2013</v>
      </c>
      <c r="R2278" s="13" t="s">
        <v>8332</v>
      </c>
      <c r="S2278" t="s">
        <v>8350</v>
      </c>
    </row>
    <row r="2279" spans="1:19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>
        <f t="shared" si="105"/>
        <v>40936.678506944445</v>
      </c>
      <c r="P2279" s="10">
        <f t="shared" si="106"/>
        <v>40966.678506944445</v>
      </c>
      <c r="Q2279">
        <f t="shared" si="107"/>
        <v>2012</v>
      </c>
      <c r="R2279" s="13" t="s">
        <v>8332</v>
      </c>
      <c r="S2279" t="s">
        <v>8350</v>
      </c>
    </row>
    <row r="2280" spans="1:19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>
        <f t="shared" si="105"/>
        <v>42338.709108796291</v>
      </c>
      <c r="P2280" s="10">
        <f t="shared" si="106"/>
        <v>42372.957638888889</v>
      </c>
      <c r="Q2280">
        <f t="shared" si="107"/>
        <v>2015</v>
      </c>
      <c r="R2280" s="13" t="s">
        <v>8332</v>
      </c>
      <c r="S2280" t="s">
        <v>8350</v>
      </c>
    </row>
    <row r="2281" spans="1:19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0">
        <f t="shared" si="105"/>
        <v>42020.806701388887</v>
      </c>
      <c r="P2281" s="10">
        <f t="shared" si="106"/>
        <v>42039.166666666672</v>
      </c>
      <c r="Q2281">
        <f t="shared" si="107"/>
        <v>2015</v>
      </c>
      <c r="R2281" s="13" t="s">
        <v>8332</v>
      </c>
      <c r="S2281" t="s">
        <v>8350</v>
      </c>
    </row>
    <row r="2282" spans="1:19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>
        <f t="shared" si="105"/>
        <v>42234.624895833331</v>
      </c>
      <c r="P2282" s="10">
        <f t="shared" si="106"/>
        <v>42264.624895833331</v>
      </c>
      <c r="Q2282">
        <f t="shared" si="107"/>
        <v>2015</v>
      </c>
      <c r="R2282" s="13" t="s">
        <v>8332</v>
      </c>
      <c r="S2282" t="s">
        <v>8350</v>
      </c>
    </row>
    <row r="2283" spans="1:19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0">
        <f t="shared" si="105"/>
        <v>40687.285844907405</v>
      </c>
      <c r="P2283" s="10">
        <f t="shared" si="106"/>
        <v>40749.284722222219</v>
      </c>
      <c r="Q2283">
        <f t="shared" si="107"/>
        <v>2011</v>
      </c>
      <c r="R2283" s="13" t="s">
        <v>8324</v>
      </c>
      <c r="S2283" t="s">
        <v>8325</v>
      </c>
    </row>
    <row r="2284" spans="1:19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0">
        <f t="shared" si="105"/>
        <v>42323.17460648148</v>
      </c>
      <c r="P2284" s="10">
        <f t="shared" si="106"/>
        <v>42383.17460648148</v>
      </c>
      <c r="Q2284">
        <f t="shared" si="107"/>
        <v>2015</v>
      </c>
      <c r="R2284" s="13" t="s">
        <v>8324</v>
      </c>
      <c r="S2284" t="s">
        <v>8325</v>
      </c>
    </row>
    <row r="2285" spans="1:19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0">
        <f t="shared" si="105"/>
        <v>40978.125046296293</v>
      </c>
      <c r="P2285" s="10">
        <f t="shared" si="106"/>
        <v>41038.083379629628</v>
      </c>
      <c r="Q2285">
        <f t="shared" si="107"/>
        <v>2012</v>
      </c>
      <c r="R2285" s="13" t="s">
        <v>8324</v>
      </c>
      <c r="S2285" t="s">
        <v>8325</v>
      </c>
    </row>
    <row r="2286" spans="1:19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0">
        <f t="shared" si="105"/>
        <v>40585.796817129631</v>
      </c>
      <c r="P2286" s="10">
        <f t="shared" si="106"/>
        <v>40614.166666666664</v>
      </c>
      <c r="Q2286">
        <f t="shared" si="107"/>
        <v>2011</v>
      </c>
      <c r="R2286" s="13" t="s">
        <v>8324</v>
      </c>
      <c r="S2286" t="s">
        <v>8325</v>
      </c>
    </row>
    <row r="2287" spans="1:19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>
        <f t="shared" si="105"/>
        <v>41059.185682870368</v>
      </c>
      <c r="P2287" s="10">
        <f t="shared" si="106"/>
        <v>41089.185682870368</v>
      </c>
      <c r="Q2287">
        <f t="shared" si="107"/>
        <v>2012</v>
      </c>
      <c r="R2287" s="13" t="s">
        <v>8324</v>
      </c>
      <c r="S2287" t="s">
        <v>8325</v>
      </c>
    </row>
    <row r="2288" spans="1:19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0">
        <f t="shared" si="105"/>
        <v>41494.963587962964</v>
      </c>
      <c r="P2288" s="10">
        <f t="shared" si="106"/>
        <v>41523.165972222225</v>
      </c>
      <c r="Q2288">
        <f t="shared" si="107"/>
        <v>2013</v>
      </c>
      <c r="R2288" s="13" t="s">
        <v>8324</v>
      </c>
      <c r="S2288" t="s">
        <v>8325</v>
      </c>
    </row>
    <row r="2289" spans="1:19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>
        <f t="shared" si="105"/>
        <v>41792.667361111111</v>
      </c>
      <c r="P2289" s="10">
        <f t="shared" si="106"/>
        <v>41813.667361111111</v>
      </c>
      <c r="Q2289">
        <f t="shared" si="107"/>
        <v>2014</v>
      </c>
      <c r="R2289" s="13" t="s">
        <v>8324</v>
      </c>
      <c r="S2289" t="s">
        <v>8325</v>
      </c>
    </row>
    <row r="2290" spans="1:19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0">
        <f t="shared" si="105"/>
        <v>41067.827418981484</v>
      </c>
      <c r="P2290" s="10">
        <f t="shared" si="106"/>
        <v>41086.75</v>
      </c>
      <c r="Q2290">
        <f t="shared" si="107"/>
        <v>2012</v>
      </c>
      <c r="R2290" s="13" t="s">
        <v>8324</v>
      </c>
      <c r="S2290" t="s">
        <v>8325</v>
      </c>
    </row>
    <row r="2291" spans="1:19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0">
        <f t="shared" si="105"/>
        <v>41571.998379629629</v>
      </c>
      <c r="P2291" s="10">
        <f t="shared" si="106"/>
        <v>41614.973611111112</v>
      </c>
      <c r="Q2291">
        <f t="shared" si="107"/>
        <v>2013</v>
      </c>
      <c r="R2291" s="13" t="s">
        <v>8324</v>
      </c>
      <c r="S2291" t="s">
        <v>8325</v>
      </c>
    </row>
    <row r="2292" spans="1:19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>
        <f t="shared" si="105"/>
        <v>40070.253819444442</v>
      </c>
      <c r="P2292" s="10">
        <f t="shared" si="106"/>
        <v>40148.708333333336</v>
      </c>
      <c r="Q2292">
        <f t="shared" si="107"/>
        <v>2009</v>
      </c>
      <c r="R2292" s="13" t="s">
        <v>8324</v>
      </c>
      <c r="S2292" t="s">
        <v>8325</v>
      </c>
    </row>
    <row r="2293" spans="1:19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>
        <f t="shared" si="105"/>
        <v>40987.977060185185</v>
      </c>
      <c r="P2293" s="10">
        <f t="shared" si="106"/>
        <v>41022.166666666664</v>
      </c>
      <c r="Q2293">
        <f t="shared" si="107"/>
        <v>2012</v>
      </c>
      <c r="R2293" s="13" t="s">
        <v>8324</v>
      </c>
      <c r="S2293" t="s">
        <v>8325</v>
      </c>
    </row>
    <row r="2294" spans="1:19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0">
        <f t="shared" si="105"/>
        <v>40987.697638888887</v>
      </c>
      <c r="P2294" s="10">
        <f t="shared" si="106"/>
        <v>41017.697638888887</v>
      </c>
      <c r="Q2294">
        <f t="shared" si="107"/>
        <v>2012</v>
      </c>
      <c r="R2294" s="13" t="s">
        <v>8324</v>
      </c>
      <c r="S2294" t="s">
        <v>8325</v>
      </c>
    </row>
    <row r="2295" spans="1:19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0">
        <f t="shared" si="105"/>
        <v>41151.708321759259</v>
      </c>
      <c r="P2295" s="10">
        <f t="shared" si="106"/>
        <v>41177.165972222225</v>
      </c>
      <c r="Q2295">
        <f t="shared" si="107"/>
        <v>2012</v>
      </c>
      <c r="R2295" s="13" t="s">
        <v>8324</v>
      </c>
      <c r="S2295" t="s">
        <v>8325</v>
      </c>
    </row>
    <row r="2296" spans="1:19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>
        <f t="shared" si="105"/>
        <v>41264.72314814815</v>
      </c>
      <c r="P2296" s="10">
        <f t="shared" si="106"/>
        <v>41294.72314814815</v>
      </c>
      <c r="Q2296">
        <f t="shared" si="107"/>
        <v>2012</v>
      </c>
      <c r="R2296" s="13" t="s">
        <v>8324</v>
      </c>
      <c r="S2296" t="s">
        <v>8325</v>
      </c>
    </row>
    <row r="2297" spans="1:19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0">
        <f t="shared" si="105"/>
        <v>41270.954351851848</v>
      </c>
      <c r="P2297" s="10">
        <f t="shared" si="106"/>
        <v>41300.954351851848</v>
      </c>
      <c r="Q2297">
        <f t="shared" si="107"/>
        <v>2012</v>
      </c>
      <c r="R2297" s="13" t="s">
        <v>8324</v>
      </c>
      <c r="S2297" t="s">
        <v>8325</v>
      </c>
    </row>
    <row r="2298" spans="1:19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>
        <f t="shared" si="105"/>
        <v>40927.731782407405</v>
      </c>
      <c r="P2298" s="10">
        <f t="shared" si="106"/>
        <v>40962.731782407405</v>
      </c>
      <c r="Q2298">
        <f t="shared" si="107"/>
        <v>2012</v>
      </c>
      <c r="R2298" s="13" t="s">
        <v>8324</v>
      </c>
      <c r="S2298" t="s">
        <v>8325</v>
      </c>
    </row>
    <row r="2299" spans="1:19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0">
        <f t="shared" si="105"/>
        <v>40948.042233796295</v>
      </c>
      <c r="P2299" s="10">
        <f t="shared" si="106"/>
        <v>40982.165972222225</v>
      </c>
      <c r="Q2299">
        <f t="shared" si="107"/>
        <v>2012</v>
      </c>
      <c r="R2299" s="13" t="s">
        <v>8324</v>
      </c>
      <c r="S2299" t="s">
        <v>8325</v>
      </c>
    </row>
    <row r="2300" spans="1:19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>
        <f t="shared" si="105"/>
        <v>41694.84065972222</v>
      </c>
      <c r="P2300" s="10">
        <f t="shared" si="106"/>
        <v>41724.798993055556</v>
      </c>
      <c r="Q2300">
        <f t="shared" si="107"/>
        <v>2014</v>
      </c>
      <c r="R2300" s="13" t="s">
        <v>8324</v>
      </c>
      <c r="S2300" t="s">
        <v>8325</v>
      </c>
    </row>
    <row r="2301" spans="1:19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0">
        <f t="shared" si="105"/>
        <v>40565.032511574071</v>
      </c>
      <c r="P2301" s="10">
        <f t="shared" si="106"/>
        <v>40580.032511574071</v>
      </c>
      <c r="Q2301">
        <f t="shared" si="107"/>
        <v>2011</v>
      </c>
      <c r="R2301" s="13" t="s">
        <v>8324</v>
      </c>
      <c r="S2301" t="s">
        <v>8325</v>
      </c>
    </row>
    <row r="2302" spans="1:19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0">
        <f t="shared" si="105"/>
        <v>41074.727037037039</v>
      </c>
      <c r="P2302" s="10">
        <f t="shared" si="106"/>
        <v>41088.727037037039</v>
      </c>
      <c r="Q2302">
        <f t="shared" si="107"/>
        <v>2012</v>
      </c>
      <c r="R2302" s="13" t="s">
        <v>8324</v>
      </c>
      <c r="S2302" t="s">
        <v>8325</v>
      </c>
    </row>
    <row r="2303" spans="1:19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>
        <f t="shared" si="105"/>
        <v>41416.146944444445</v>
      </c>
      <c r="P2303" s="10">
        <f t="shared" si="106"/>
        <v>41446.146944444445</v>
      </c>
      <c r="Q2303">
        <f t="shared" si="107"/>
        <v>2013</v>
      </c>
      <c r="R2303" s="13" t="s">
        <v>8324</v>
      </c>
      <c r="S2303" t="s">
        <v>8328</v>
      </c>
    </row>
    <row r="2304" spans="1:19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0">
        <f t="shared" si="105"/>
        <v>41605.868449074071</v>
      </c>
      <c r="P2304" s="10">
        <f t="shared" si="106"/>
        <v>41639.291666666664</v>
      </c>
      <c r="Q2304">
        <f t="shared" si="107"/>
        <v>2013</v>
      </c>
      <c r="R2304" s="13" t="s">
        <v>8324</v>
      </c>
      <c r="S2304" t="s">
        <v>8328</v>
      </c>
    </row>
    <row r="2305" spans="1:19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>
        <f t="shared" si="105"/>
        <v>40850.111064814817</v>
      </c>
      <c r="P2305" s="10">
        <f t="shared" si="106"/>
        <v>40890.152731481481</v>
      </c>
      <c r="Q2305">
        <f t="shared" si="107"/>
        <v>2011</v>
      </c>
      <c r="R2305" s="13" t="s">
        <v>8324</v>
      </c>
      <c r="S2305" t="s">
        <v>8328</v>
      </c>
    </row>
    <row r="2306" spans="1:19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>
        <f t="shared" si="105"/>
        <v>40502.815868055557</v>
      </c>
      <c r="P2306" s="10">
        <f t="shared" si="106"/>
        <v>40544.207638888889</v>
      </c>
      <c r="Q2306">
        <f t="shared" si="107"/>
        <v>2010</v>
      </c>
      <c r="R2306" s="13" t="s">
        <v>8324</v>
      </c>
      <c r="S2306" t="s">
        <v>8328</v>
      </c>
    </row>
    <row r="2307" spans="1:19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>
        <f t="shared" ref="O2307:O2370" si="108">(((J2307/60)/60)/24)+DATE(1970,1,1)</f>
        <v>41834.695277777777</v>
      </c>
      <c r="P2307" s="10">
        <f t="shared" ref="P2307:P2370" si="109">(((I2307/60)/60)/24)+DATE(1970,1,1)</f>
        <v>41859.75</v>
      </c>
      <c r="Q2307">
        <f t="shared" ref="Q2307:Q2370" si="110">YEAR(O2307)</f>
        <v>2014</v>
      </c>
      <c r="R2307" s="13" t="s">
        <v>8324</v>
      </c>
      <c r="S2307" t="s">
        <v>8328</v>
      </c>
    </row>
    <row r="2308" spans="1:19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0">
        <f t="shared" si="108"/>
        <v>40948.16815972222</v>
      </c>
      <c r="P2308" s="10">
        <f t="shared" si="109"/>
        <v>40978.16815972222</v>
      </c>
      <c r="Q2308">
        <f t="shared" si="110"/>
        <v>2012</v>
      </c>
      <c r="R2308" s="13" t="s">
        <v>8324</v>
      </c>
      <c r="S2308" t="s">
        <v>8328</v>
      </c>
    </row>
    <row r="2309" spans="1:19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0">
        <f t="shared" si="108"/>
        <v>41004.802465277775</v>
      </c>
      <c r="P2309" s="10">
        <f t="shared" si="109"/>
        <v>41034.802407407406</v>
      </c>
      <c r="Q2309">
        <f t="shared" si="110"/>
        <v>2012</v>
      </c>
      <c r="R2309" s="13" t="s">
        <v>8324</v>
      </c>
      <c r="S2309" t="s">
        <v>8328</v>
      </c>
    </row>
    <row r="2310" spans="1:19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>
        <f t="shared" si="108"/>
        <v>41851.962916666671</v>
      </c>
      <c r="P2310" s="10">
        <f t="shared" si="109"/>
        <v>41880.041666666664</v>
      </c>
      <c r="Q2310">
        <f t="shared" si="110"/>
        <v>2014</v>
      </c>
      <c r="R2310" s="13" t="s">
        <v>8324</v>
      </c>
      <c r="S2310" t="s">
        <v>8328</v>
      </c>
    </row>
    <row r="2311" spans="1:19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>
        <f t="shared" si="108"/>
        <v>41307.987696759257</v>
      </c>
      <c r="P2311" s="10">
        <f t="shared" si="109"/>
        <v>41342.987696759257</v>
      </c>
      <c r="Q2311">
        <f t="shared" si="110"/>
        <v>2013</v>
      </c>
      <c r="R2311" s="13" t="s">
        <v>8324</v>
      </c>
      <c r="S2311" t="s">
        <v>8328</v>
      </c>
    </row>
    <row r="2312" spans="1:19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>
        <f t="shared" si="108"/>
        <v>41324.79415509259</v>
      </c>
      <c r="P2312" s="10">
        <f t="shared" si="109"/>
        <v>41354.752488425926</v>
      </c>
      <c r="Q2312">
        <f t="shared" si="110"/>
        <v>2013</v>
      </c>
      <c r="R2312" s="13" t="s">
        <v>8324</v>
      </c>
      <c r="S2312" t="s">
        <v>8328</v>
      </c>
    </row>
    <row r="2313" spans="1:19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>
        <f t="shared" si="108"/>
        <v>41736.004502314812</v>
      </c>
      <c r="P2313" s="10">
        <f t="shared" si="109"/>
        <v>41766.004502314812</v>
      </c>
      <c r="Q2313">
        <f t="shared" si="110"/>
        <v>2014</v>
      </c>
      <c r="R2313" s="13" t="s">
        <v>8324</v>
      </c>
      <c r="S2313" t="s">
        <v>8328</v>
      </c>
    </row>
    <row r="2314" spans="1:19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0">
        <f t="shared" si="108"/>
        <v>41716.632847222223</v>
      </c>
      <c r="P2314" s="10">
        <f t="shared" si="109"/>
        <v>41747.958333333336</v>
      </c>
      <c r="Q2314">
        <f t="shared" si="110"/>
        <v>2014</v>
      </c>
      <c r="R2314" s="13" t="s">
        <v>8324</v>
      </c>
      <c r="S2314" t="s">
        <v>8328</v>
      </c>
    </row>
    <row r="2315" spans="1:19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>
        <f t="shared" si="108"/>
        <v>41002.958634259259</v>
      </c>
      <c r="P2315" s="10">
        <f t="shared" si="109"/>
        <v>41032.958634259259</v>
      </c>
      <c r="Q2315">
        <f t="shared" si="110"/>
        <v>2012</v>
      </c>
      <c r="R2315" s="13" t="s">
        <v>8324</v>
      </c>
      <c r="S2315" t="s">
        <v>8328</v>
      </c>
    </row>
    <row r="2316" spans="1:19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>
        <f t="shared" si="108"/>
        <v>41037.551585648151</v>
      </c>
      <c r="P2316" s="10">
        <f t="shared" si="109"/>
        <v>41067.551585648151</v>
      </c>
      <c r="Q2316">
        <f t="shared" si="110"/>
        <v>2012</v>
      </c>
      <c r="R2316" s="13" t="s">
        <v>8324</v>
      </c>
      <c r="S2316" t="s">
        <v>8328</v>
      </c>
    </row>
    <row r="2317" spans="1:19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0">
        <f t="shared" si="108"/>
        <v>41004.72619212963</v>
      </c>
      <c r="P2317" s="10">
        <f t="shared" si="109"/>
        <v>41034.72619212963</v>
      </c>
      <c r="Q2317">
        <f t="shared" si="110"/>
        <v>2012</v>
      </c>
      <c r="R2317" s="13" t="s">
        <v>8324</v>
      </c>
      <c r="S2317" t="s">
        <v>8328</v>
      </c>
    </row>
    <row r="2318" spans="1:19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>
        <f t="shared" si="108"/>
        <v>40079.725115740745</v>
      </c>
      <c r="P2318" s="10">
        <f t="shared" si="109"/>
        <v>40156.76666666667</v>
      </c>
      <c r="Q2318">
        <f t="shared" si="110"/>
        <v>2009</v>
      </c>
      <c r="R2318" s="13" t="s">
        <v>8324</v>
      </c>
      <c r="S2318" t="s">
        <v>8328</v>
      </c>
    </row>
    <row r="2319" spans="1:19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0">
        <f t="shared" si="108"/>
        <v>40192.542233796295</v>
      </c>
      <c r="P2319" s="10">
        <f t="shared" si="109"/>
        <v>40224.208333333336</v>
      </c>
      <c r="Q2319">
        <f t="shared" si="110"/>
        <v>2010</v>
      </c>
      <c r="R2319" s="13" t="s">
        <v>8324</v>
      </c>
      <c r="S2319" t="s">
        <v>8328</v>
      </c>
    </row>
    <row r="2320" spans="1:19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>
        <f t="shared" si="108"/>
        <v>40050.643680555557</v>
      </c>
      <c r="P2320" s="10">
        <f t="shared" si="109"/>
        <v>40082.165972222225</v>
      </c>
      <c r="Q2320">
        <f t="shared" si="110"/>
        <v>2009</v>
      </c>
      <c r="R2320" s="13" t="s">
        <v>8324</v>
      </c>
      <c r="S2320" t="s">
        <v>8328</v>
      </c>
    </row>
    <row r="2321" spans="1:19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0">
        <f t="shared" si="108"/>
        <v>41593.082002314812</v>
      </c>
      <c r="P2321" s="10">
        <f t="shared" si="109"/>
        <v>41623.082002314812</v>
      </c>
      <c r="Q2321">
        <f t="shared" si="110"/>
        <v>2013</v>
      </c>
      <c r="R2321" s="13" t="s">
        <v>8324</v>
      </c>
      <c r="S2321" t="s">
        <v>8328</v>
      </c>
    </row>
    <row r="2322" spans="1:19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>
        <f t="shared" si="108"/>
        <v>41696.817129629628</v>
      </c>
      <c r="P2322" s="10">
        <f t="shared" si="109"/>
        <v>41731.775462962964</v>
      </c>
      <c r="Q2322">
        <f t="shared" si="110"/>
        <v>2014</v>
      </c>
      <c r="R2322" s="13" t="s">
        <v>8324</v>
      </c>
      <c r="S2322" t="s">
        <v>8328</v>
      </c>
    </row>
    <row r="2323" spans="1:19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0">
        <f t="shared" si="108"/>
        <v>42799.260428240741</v>
      </c>
      <c r="P2323" s="10">
        <f t="shared" si="109"/>
        <v>42829.21876157407</v>
      </c>
      <c r="Q2323">
        <f t="shared" si="110"/>
        <v>2017</v>
      </c>
      <c r="R2323" s="13" t="s">
        <v>8335</v>
      </c>
      <c r="S2323" t="s">
        <v>8351</v>
      </c>
    </row>
    <row r="2324" spans="1:19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0">
        <f t="shared" si="108"/>
        <v>42804.895474537043</v>
      </c>
      <c r="P2324" s="10">
        <f t="shared" si="109"/>
        <v>42834.853807870371</v>
      </c>
      <c r="Q2324">
        <f t="shared" si="110"/>
        <v>2017</v>
      </c>
      <c r="R2324" s="13" t="s">
        <v>8335</v>
      </c>
      <c r="S2324" t="s">
        <v>8351</v>
      </c>
    </row>
    <row r="2325" spans="1:19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0">
        <f t="shared" si="108"/>
        <v>42807.755173611105</v>
      </c>
      <c r="P2325" s="10">
        <f t="shared" si="109"/>
        <v>42814.755173611105</v>
      </c>
      <c r="Q2325">
        <f t="shared" si="110"/>
        <v>2017</v>
      </c>
      <c r="R2325" s="13" t="s">
        <v>8335</v>
      </c>
      <c r="S2325" t="s">
        <v>8351</v>
      </c>
    </row>
    <row r="2326" spans="1:19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0">
        <f t="shared" si="108"/>
        <v>42790.885243055556</v>
      </c>
      <c r="P2326" s="10">
        <f t="shared" si="109"/>
        <v>42820.843576388885</v>
      </c>
      <c r="Q2326">
        <f t="shared" si="110"/>
        <v>2017</v>
      </c>
      <c r="R2326" s="13" t="s">
        <v>8335</v>
      </c>
      <c r="S2326" t="s">
        <v>8351</v>
      </c>
    </row>
    <row r="2327" spans="1:19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0">
        <f t="shared" si="108"/>
        <v>42794.022349537037</v>
      </c>
      <c r="P2327" s="10">
        <f t="shared" si="109"/>
        <v>42823.980682870373</v>
      </c>
      <c r="Q2327">
        <f t="shared" si="110"/>
        <v>2017</v>
      </c>
      <c r="R2327" s="13" t="s">
        <v>8335</v>
      </c>
      <c r="S2327" t="s">
        <v>8351</v>
      </c>
    </row>
    <row r="2328" spans="1:19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0">
        <f t="shared" si="108"/>
        <v>42804.034120370372</v>
      </c>
      <c r="P2328" s="10">
        <f t="shared" si="109"/>
        <v>42855.708333333328</v>
      </c>
      <c r="Q2328">
        <f t="shared" si="110"/>
        <v>2017</v>
      </c>
      <c r="R2328" s="13" t="s">
        <v>8335</v>
      </c>
      <c r="S2328" t="s">
        <v>8351</v>
      </c>
    </row>
    <row r="2329" spans="1:19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>
        <f t="shared" si="108"/>
        <v>41842.917129629634</v>
      </c>
      <c r="P2329" s="10">
        <f t="shared" si="109"/>
        <v>41877.917129629634</v>
      </c>
      <c r="Q2329">
        <f t="shared" si="110"/>
        <v>2014</v>
      </c>
      <c r="R2329" s="13" t="s">
        <v>8335</v>
      </c>
      <c r="S2329" t="s">
        <v>8351</v>
      </c>
    </row>
    <row r="2330" spans="1:19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>
        <f t="shared" si="108"/>
        <v>42139.781678240746</v>
      </c>
      <c r="P2330" s="10">
        <f t="shared" si="109"/>
        <v>42169.781678240746</v>
      </c>
      <c r="Q2330">
        <f t="shared" si="110"/>
        <v>2015</v>
      </c>
      <c r="R2330" s="13" t="s">
        <v>8335</v>
      </c>
      <c r="S2330" t="s">
        <v>8351</v>
      </c>
    </row>
    <row r="2331" spans="1:19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>
        <f t="shared" si="108"/>
        <v>41807.624374999999</v>
      </c>
      <c r="P2331" s="10">
        <f t="shared" si="109"/>
        <v>41837.624374999999</v>
      </c>
      <c r="Q2331">
        <f t="shared" si="110"/>
        <v>2014</v>
      </c>
      <c r="R2331" s="13" t="s">
        <v>8335</v>
      </c>
      <c r="S2331" t="s">
        <v>8351</v>
      </c>
    </row>
    <row r="2332" spans="1:19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>
        <f t="shared" si="108"/>
        <v>42332.89980324074</v>
      </c>
      <c r="P2332" s="10">
        <f t="shared" si="109"/>
        <v>42363</v>
      </c>
      <c r="Q2332">
        <f t="shared" si="110"/>
        <v>2015</v>
      </c>
      <c r="R2332" s="13" t="s">
        <v>8335</v>
      </c>
      <c r="S2332" t="s">
        <v>8351</v>
      </c>
    </row>
    <row r="2333" spans="1:19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>
        <f t="shared" si="108"/>
        <v>41839.005671296298</v>
      </c>
      <c r="P2333" s="10">
        <f t="shared" si="109"/>
        <v>41869.005671296298</v>
      </c>
      <c r="Q2333">
        <f t="shared" si="110"/>
        <v>2014</v>
      </c>
      <c r="R2333" s="13" t="s">
        <v>8335</v>
      </c>
      <c r="S2333" t="s">
        <v>8351</v>
      </c>
    </row>
    <row r="2334" spans="1:19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>
        <f t="shared" si="108"/>
        <v>42011.628136574072</v>
      </c>
      <c r="P2334" s="10">
        <f t="shared" si="109"/>
        <v>42041.628136574072</v>
      </c>
      <c r="Q2334">
        <f t="shared" si="110"/>
        <v>2015</v>
      </c>
      <c r="R2334" s="13" t="s">
        <v>8335</v>
      </c>
      <c r="S2334" t="s">
        <v>8351</v>
      </c>
    </row>
    <row r="2335" spans="1:19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0">
        <f t="shared" si="108"/>
        <v>41767.650347222225</v>
      </c>
      <c r="P2335" s="10">
        <f t="shared" si="109"/>
        <v>41788.743055555555</v>
      </c>
      <c r="Q2335">
        <f t="shared" si="110"/>
        <v>2014</v>
      </c>
      <c r="R2335" s="13" t="s">
        <v>8335</v>
      </c>
      <c r="S2335" t="s">
        <v>8351</v>
      </c>
    </row>
    <row r="2336" spans="1:19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0">
        <f t="shared" si="108"/>
        <v>41918.670115740737</v>
      </c>
      <c r="P2336" s="10">
        <f t="shared" si="109"/>
        <v>41948.731944444444</v>
      </c>
      <c r="Q2336">
        <f t="shared" si="110"/>
        <v>2014</v>
      </c>
      <c r="R2336" s="13" t="s">
        <v>8335</v>
      </c>
      <c r="S2336" t="s">
        <v>8351</v>
      </c>
    </row>
    <row r="2337" spans="1:19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>
        <f t="shared" si="108"/>
        <v>41771.572256944448</v>
      </c>
      <c r="P2337" s="10">
        <f t="shared" si="109"/>
        <v>41801.572256944448</v>
      </c>
      <c r="Q2337">
        <f t="shared" si="110"/>
        <v>2014</v>
      </c>
      <c r="R2337" s="13" t="s">
        <v>8335</v>
      </c>
      <c r="S2337" t="s">
        <v>8351</v>
      </c>
    </row>
    <row r="2338" spans="1:19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>
        <f t="shared" si="108"/>
        <v>41666.924710648149</v>
      </c>
      <c r="P2338" s="10">
        <f t="shared" si="109"/>
        <v>41706.924710648149</v>
      </c>
      <c r="Q2338">
        <f t="shared" si="110"/>
        <v>2014</v>
      </c>
      <c r="R2338" s="13" t="s">
        <v>8335</v>
      </c>
      <c r="S2338" t="s">
        <v>8351</v>
      </c>
    </row>
    <row r="2339" spans="1:19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>
        <f t="shared" si="108"/>
        <v>41786.640543981484</v>
      </c>
      <c r="P2339" s="10">
        <f t="shared" si="109"/>
        <v>41816.640543981484</v>
      </c>
      <c r="Q2339">
        <f t="shared" si="110"/>
        <v>2014</v>
      </c>
      <c r="R2339" s="13" t="s">
        <v>8335</v>
      </c>
      <c r="S2339" t="s">
        <v>8351</v>
      </c>
    </row>
    <row r="2340" spans="1:19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>
        <f t="shared" si="108"/>
        <v>41789.896805555552</v>
      </c>
      <c r="P2340" s="10">
        <f t="shared" si="109"/>
        <v>41819.896805555552</v>
      </c>
      <c r="Q2340">
        <f t="shared" si="110"/>
        <v>2014</v>
      </c>
      <c r="R2340" s="13" t="s">
        <v>8335</v>
      </c>
      <c r="S2340" t="s">
        <v>8351</v>
      </c>
    </row>
    <row r="2341" spans="1:19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>
        <f t="shared" si="108"/>
        <v>42692.79987268518</v>
      </c>
      <c r="P2341" s="10">
        <f t="shared" si="109"/>
        <v>42723.332638888889</v>
      </c>
      <c r="Q2341">
        <f t="shared" si="110"/>
        <v>2016</v>
      </c>
      <c r="R2341" s="13" t="s">
        <v>8335</v>
      </c>
      <c r="S2341" t="s">
        <v>8351</v>
      </c>
    </row>
    <row r="2342" spans="1:19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>
        <f t="shared" si="108"/>
        <v>42643.642800925925</v>
      </c>
      <c r="P2342" s="10">
        <f t="shared" si="109"/>
        <v>42673.642800925925</v>
      </c>
      <c r="Q2342">
        <f t="shared" si="110"/>
        <v>2016</v>
      </c>
      <c r="R2342" s="13" t="s">
        <v>8335</v>
      </c>
      <c r="S2342" t="s">
        <v>8351</v>
      </c>
    </row>
    <row r="2343" spans="1:19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0">
        <f t="shared" si="108"/>
        <v>42167.813703703709</v>
      </c>
      <c r="P2343" s="10">
        <f t="shared" si="109"/>
        <v>42197.813703703709</v>
      </c>
      <c r="Q2343">
        <f t="shared" si="110"/>
        <v>2015</v>
      </c>
      <c r="R2343" s="13" t="s">
        <v>8318</v>
      </c>
      <c r="S2343" t="s">
        <v>8319</v>
      </c>
    </row>
    <row r="2344" spans="1:19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0">
        <f t="shared" si="108"/>
        <v>41897.702199074076</v>
      </c>
      <c r="P2344" s="10">
        <f t="shared" si="109"/>
        <v>41918.208333333336</v>
      </c>
      <c r="Q2344">
        <f t="shared" si="110"/>
        <v>2014</v>
      </c>
      <c r="R2344" s="13" t="s">
        <v>8318</v>
      </c>
      <c r="S2344" t="s">
        <v>8319</v>
      </c>
    </row>
    <row r="2345" spans="1:19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0">
        <f t="shared" si="108"/>
        <v>42327.825289351851</v>
      </c>
      <c r="P2345" s="10">
        <f t="shared" si="109"/>
        <v>42377.82430555555</v>
      </c>
      <c r="Q2345">
        <f t="shared" si="110"/>
        <v>2015</v>
      </c>
      <c r="R2345" s="13" t="s">
        <v>8318</v>
      </c>
      <c r="S2345" t="s">
        <v>8319</v>
      </c>
    </row>
    <row r="2346" spans="1:19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0">
        <f t="shared" si="108"/>
        <v>42515.727650462963</v>
      </c>
      <c r="P2346" s="10">
        <f t="shared" si="109"/>
        <v>42545.727650462963</v>
      </c>
      <c r="Q2346">
        <f t="shared" si="110"/>
        <v>2016</v>
      </c>
      <c r="R2346" s="13" t="s">
        <v>8318</v>
      </c>
      <c r="S2346" t="s">
        <v>8319</v>
      </c>
    </row>
    <row r="2347" spans="1:19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0">
        <f t="shared" si="108"/>
        <v>42060.001805555556</v>
      </c>
      <c r="P2347" s="10">
        <f t="shared" si="109"/>
        <v>42094.985416666663</v>
      </c>
      <c r="Q2347">
        <f t="shared" si="110"/>
        <v>2015</v>
      </c>
      <c r="R2347" s="13" t="s">
        <v>8318</v>
      </c>
      <c r="S2347" t="s">
        <v>8319</v>
      </c>
    </row>
    <row r="2348" spans="1:19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0">
        <f t="shared" si="108"/>
        <v>42615.79896990741</v>
      </c>
      <c r="P2348" s="10">
        <f t="shared" si="109"/>
        <v>42660.79896990741</v>
      </c>
      <c r="Q2348">
        <f t="shared" si="110"/>
        <v>2016</v>
      </c>
      <c r="R2348" s="13" t="s">
        <v>8318</v>
      </c>
      <c r="S2348" t="s">
        <v>8319</v>
      </c>
    </row>
    <row r="2349" spans="1:19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0">
        <f t="shared" si="108"/>
        <v>42577.607361111113</v>
      </c>
      <c r="P2349" s="10">
        <f t="shared" si="109"/>
        <v>42607.607361111113</v>
      </c>
      <c r="Q2349">
        <f t="shared" si="110"/>
        <v>2016</v>
      </c>
      <c r="R2349" s="13" t="s">
        <v>8318</v>
      </c>
      <c r="S2349" t="s">
        <v>8319</v>
      </c>
    </row>
    <row r="2350" spans="1:19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0">
        <f t="shared" si="108"/>
        <v>42360.932152777779</v>
      </c>
      <c r="P2350" s="10">
        <f t="shared" si="109"/>
        <v>42420.932152777779</v>
      </c>
      <c r="Q2350">
        <f t="shared" si="110"/>
        <v>2015</v>
      </c>
      <c r="R2350" s="13" t="s">
        <v>8318</v>
      </c>
      <c r="S2350" t="s">
        <v>8319</v>
      </c>
    </row>
    <row r="2351" spans="1:19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0">
        <f t="shared" si="108"/>
        <v>42198.775787037041</v>
      </c>
      <c r="P2351" s="10">
        <f t="shared" si="109"/>
        <v>42227.775787037041</v>
      </c>
      <c r="Q2351">
        <f t="shared" si="110"/>
        <v>2015</v>
      </c>
      <c r="R2351" s="13" t="s">
        <v>8318</v>
      </c>
      <c r="S2351" t="s">
        <v>8319</v>
      </c>
    </row>
    <row r="2352" spans="1:19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0">
        <f t="shared" si="108"/>
        <v>42708.842245370368</v>
      </c>
      <c r="P2352" s="10">
        <f t="shared" si="109"/>
        <v>42738.842245370368</v>
      </c>
      <c r="Q2352">
        <f t="shared" si="110"/>
        <v>2016</v>
      </c>
      <c r="R2352" s="13" t="s">
        <v>8318</v>
      </c>
      <c r="S2352" t="s">
        <v>8319</v>
      </c>
    </row>
    <row r="2353" spans="1:19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0">
        <f t="shared" si="108"/>
        <v>42094.101145833338</v>
      </c>
      <c r="P2353" s="10">
        <f t="shared" si="109"/>
        <v>42124.101145833338</v>
      </c>
      <c r="Q2353">
        <f t="shared" si="110"/>
        <v>2015</v>
      </c>
      <c r="R2353" s="13" t="s">
        <v>8318</v>
      </c>
      <c r="S2353" t="s">
        <v>8319</v>
      </c>
    </row>
    <row r="2354" spans="1:19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0">
        <f t="shared" si="108"/>
        <v>42101.633703703701</v>
      </c>
      <c r="P2354" s="10">
        <f t="shared" si="109"/>
        <v>42161.633703703701</v>
      </c>
      <c r="Q2354">
        <f t="shared" si="110"/>
        <v>2015</v>
      </c>
      <c r="R2354" s="13" t="s">
        <v>8318</v>
      </c>
      <c r="S2354" t="s">
        <v>8319</v>
      </c>
    </row>
    <row r="2355" spans="1:19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0">
        <f t="shared" si="108"/>
        <v>42103.676180555558</v>
      </c>
      <c r="P2355" s="10">
        <f t="shared" si="109"/>
        <v>42115.676180555558</v>
      </c>
      <c r="Q2355">
        <f t="shared" si="110"/>
        <v>2015</v>
      </c>
      <c r="R2355" s="13" t="s">
        <v>8318</v>
      </c>
      <c r="S2355" t="s">
        <v>8319</v>
      </c>
    </row>
    <row r="2356" spans="1:19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0">
        <f t="shared" si="108"/>
        <v>41954.722916666666</v>
      </c>
      <c r="P2356" s="10">
        <f t="shared" si="109"/>
        <v>42014.722916666666</v>
      </c>
      <c r="Q2356">
        <f t="shared" si="110"/>
        <v>2014</v>
      </c>
      <c r="R2356" s="13" t="s">
        <v>8318</v>
      </c>
      <c r="S2356" t="s">
        <v>8319</v>
      </c>
    </row>
    <row r="2357" spans="1:19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0">
        <f t="shared" si="108"/>
        <v>42096.918240740735</v>
      </c>
      <c r="P2357" s="10">
        <f t="shared" si="109"/>
        <v>42126.918240740735</v>
      </c>
      <c r="Q2357">
        <f t="shared" si="110"/>
        <v>2015</v>
      </c>
      <c r="R2357" s="13" t="s">
        <v>8318</v>
      </c>
      <c r="S2357" t="s">
        <v>8319</v>
      </c>
    </row>
    <row r="2358" spans="1:19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0">
        <f t="shared" si="108"/>
        <v>42130.78361111111</v>
      </c>
      <c r="P2358" s="10">
        <f t="shared" si="109"/>
        <v>42160.78361111111</v>
      </c>
      <c r="Q2358">
        <f t="shared" si="110"/>
        <v>2015</v>
      </c>
      <c r="R2358" s="13" t="s">
        <v>8318</v>
      </c>
      <c r="S2358" t="s">
        <v>8319</v>
      </c>
    </row>
    <row r="2359" spans="1:19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0">
        <f t="shared" si="108"/>
        <v>42264.620115740734</v>
      </c>
      <c r="P2359" s="10">
        <f t="shared" si="109"/>
        <v>42294.620115740734</v>
      </c>
      <c r="Q2359">
        <f t="shared" si="110"/>
        <v>2015</v>
      </c>
      <c r="R2359" s="13" t="s">
        <v>8318</v>
      </c>
      <c r="S2359" t="s">
        <v>8319</v>
      </c>
    </row>
    <row r="2360" spans="1:19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0">
        <f t="shared" si="108"/>
        <v>41978.930972222224</v>
      </c>
      <c r="P2360" s="10">
        <f t="shared" si="109"/>
        <v>42035.027083333334</v>
      </c>
      <c r="Q2360">
        <f t="shared" si="110"/>
        <v>2014</v>
      </c>
      <c r="R2360" s="13" t="s">
        <v>8318</v>
      </c>
      <c r="S2360" t="s">
        <v>8319</v>
      </c>
    </row>
    <row r="2361" spans="1:19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0">
        <f t="shared" si="108"/>
        <v>42159.649583333332</v>
      </c>
      <c r="P2361" s="10">
        <f t="shared" si="109"/>
        <v>42219.649583333332</v>
      </c>
      <c r="Q2361">
        <f t="shared" si="110"/>
        <v>2015</v>
      </c>
      <c r="R2361" s="13" t="s">
        <v>8318</v>
      </c>
      <c r="S2361" t="s">
        <v>8319</v>
      </c>
    </row>
    <row r="2362" spans="1:19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0">
        <f t="shared" si="108"/>
        <v>42377.70694444445</v>
      </c>
      <c r="P2362" s="10">
        <f t="shared" si="109"/>
        <v>42407.70694444445</v>
      </c>
      <c r="Q2362">
        <f t="shared" si="110"/>
        <v>2016</v>
      </c>
      <c r="R2362" s="13" t="s">
        <v>8318</v>
      </c>
      <c r="S2362" t="s">
        <v>8319</v>
      </c>
    </row>
    <row r="2363" spans="1:19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0">
        <f t="shared" si="108"/>
        <v>42466.858888888892</v>
      </c>
      <c r="P2363" s="10">
        <f t="shared" si="109"/>
        <v>42490.916666666672</v>
      </c>
      <c r="Q2363">
        <f t="shared" si="110"/>
        <v>2016</v>
      </c>
      <c r="R2363" s="13" t="s">
        <v>8318</v>
      </c>
      <c r="S2363" t="s">
        <v>8319</v>
      </c>
    </row>
    <row r="2364" spans="1:19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0">
        <f t="shared" si="108"/>
        <v>41954.688310185185</v>
      </c>
      <c r="P2364" s="10">
        <f t="shared" si="109"/>
        <v>41984.688310185185</v>
      </c>
      <c r="Q2364">
        <f t="shared" si="110"/>
        <v>2014</v>
      </c>
      <c r="R2364" s="13" t="s">
        <v>8318</v>
      </c>
      <c r="S2364" t="s">
        <v>8319</v>
      </c>
    </row>
    <row r="2365" spans="1:19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0">
        <f t="shared" si="108"/>
        <v>42322.011574074073</v>
      </c>
      <c r="P2365" s="10">
        <f t="shared" si="109"/>
        <v>42367.011574074073</v>
      </c>
      <c r="Q2365">
        <f t="shared" si="110"/>
        <v>2015</v>
      </c>
      <c r="R2365" s="13" t="s">
        <v>8318</v>
      </c>
      <c r="S2365" t="s">
        <v>8319</v>
      </c>
    </row>
    <row r="2366" spans="1:19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0">
        <f t="shared" si="108"/>
        <v>42248.934675925921</v>
      </c>
      <c r="P2366" s="10">
        <f t="shared" si="109"/>
        <v>42303.934675925921</v>
      </c>
      <c r="Q2366">
        <f t="shared" si="110"/>
        <v>2015</v>
      </c>
      <c r="R2366" s="13" t="s">
        <v>8318</v>
      </c>
      <c r="S2366" t="s">
        <v>8319</v>
      </c>
    </row>
    <row r="2367" spans="1:19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0">
        <f t="shared" si="108"/>
        <v>42346.736400462964</v>
      </c>
      <c r="P2367" s="10">
        <f t="shared" si="109"/>
        <v>42386.958333333328</v>
      </c>
      <c r="Q2367">
        <f t="shared" si="110"/>
        <v>2015</v>
      </c>
      <c r="R2367" s="13" t="s">
        <v>8318</v>
      </c>
      <c r="S2367" t="s">
        <v>8319</v>
      </c>
    </row>
    <row r="2368" spans="1:19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0">
        <f t="shared" si="108"/>
        <v>42268.531631944439</v>
      </c>
      <c r="P2368" s="10">
        <f t="shared" si="109"/>
        <v>42298.531631944439</v>
      </c>
      <c r="Q2368">
        <f t="shared" si="110"/>
        <v>2015</v>
      </c>
      <c r="R2368" s="13" t="s">
        <v>8318</v>
      </c>
      <c r="S2368" t="s">
        <v>8319</v>
      </c>
    </row>
    <row r="2369" spans="1:19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>
        <f t="shared" si="108"/>
        <v>42425.970092592594</v>
      </c>
      <c r="P2369" s="10">
        <f t="shared" si="109"/>
        <v>42485.928425925929</v>
      </c>
      <c r="Q2369">
        <f t="shared" si="110"/>
        <v>2016</v>
      </c>
      <c r="R2369" s="13" t="s">
        <v>8318</v>
      </c>
      <c r="S2369" t="s">
        <v>8319</v>
      </c>
    </row>
    <row r="2370" spans="1:19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0">
        <f t="shared" si="108"/>
        <v>42063.721817129626</v>
      </c>
      <c r="P2370" s="10">
        <f t="shared" si="109"/>
        <v>42108.680150462969</v>
      </c>
      <c r="Q2370">
        <f t="shared" si="110"/>
        <v>2015</v>
      </c>
      <c r="R2370" s="13" t="s">
        <v>8318</v>
      </c>
      <c r="S2370" t="s">
        <v>8319</v>
      </c>
    </row>
    <row r="2371" spans="1:19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0">
        <f t="shared" ref="O2371:O2434" si="111">(((J2371/60)/60)/24)+DATE(1970,1,1)</f>
        <v>42380.812627314815</v>
      </c>
      <c r="P2371" s="10">
        <f t="shared" ref="P2371:P2434" si="112">(((I2371/60)/60)/24)+DATE(1970,1,1)</f>
        <v>42410.812627314815</v>
      </c>
      <c r="Q2371">
        <f t="shared" ref="Q2371:Q2434" si="113">YEAR(O2371)</f>
        <v>2016</v>
      </c>
      <c r="R2371" s="13" t="s">
        <v>8318</v>
      </c>
      <c r="S2371" t="s">
        <v>8319</v>
      </c>
    </row>
    <row r="2372" spans="1:19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0">
        <f t="shared" si="111"/>
        <v>41961.18913194444</v>
      </c>
      <c r="P2372" s="10">
        <f t="shared" si="112"/>
        <v>41991.18913194444</v>
      </c>
      <c r="Q2372">
        <f t="shared" si="113"/>
        <v>2014</v>
      </c>
      <c r="R2372" s="13" t="s">
        <v>8318</v>
      </c>
      <c r="S2372" t="s">
        <v>8319</v>
      </c>
    </row>
    <row r="2373" spans="1:19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0">
        <f t="shared" si="111"/>
        <v>42150.777731481481</v>
      </c>
      <c r="P2373" s="10">
        <f t="shared" si="112"/>
        <v>42180.777731481481</v>
      </c>
      <c r="Q2373">
        <f t="shared" si="113"/>
        <v>2015</v>
      </c>
      <c r="R2373" s="13" t="s">
        <v>8318</v>
      </c>
      <c r="S2373" t="s">
        <v>8319</v>
      </c>
    </row>
    <row r="2374" spans="1:19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0">
        <f t="shared" si="111"/>
        <v>42088.069108796291</v>
      </c>
      <c r="P2374" s="10">
        <f t="shared" si="112"/>
        <v>42118.069108796291</v>
      </c>
      <c r="Q2374">
        <f t="shared" si="113"/>
        <v>2015</v>
      </c>
      <c r="R2374" s="13" t="s">
        <v>8318</v>
      </c>
      <c r="S2374" t="s">
        <v>8319</v>
      </c>
    </row>
    <row r="2375" spans="1:19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0">
        <f t="shared" si="111"/>
        <v>42215.662314814821</v>
      </c>
      <c r="P2375" s="10">
        <f t="shared" si="112"/>
        <v>42245.662314814821</v>
      </c>
      <c r="Q2375">
        <f t="shared" si="113"/>
        <v>2015</v>
      </c>
      <c r="R2375" s="13" t="s">
        <v>8318</v>
      </c>
      <c r="S2375" t="s">
        <v>8319</v>
      </c>
    </row>
    <row r="2376" spans="1:19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0">
        <f t="shared" si="111"/>
        <v>42017.843287037031</v>
      </c>
      <c r="P2376" s="10">
        <f t="shared" si="112"/>
        <v>42047.843287037031</v>
      </c>
      <c r="Q2376">
        <f t="shared" si="113"/>
        <v>2015</v>
      </c>
      <c r="R2376" s="13" t="s">
        <v>8318</v>
      </c>
      <c r="S2376" t="s">
        <v>8319</v>
      </c>
    </row>
    <row r="2377" spans="1:19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0">
        <f t="shared" si="111"/>
        <v>42592.836076388892</v>
      </c>
      <c r="P2377" s="10">
        <f t="shared" si="112"/>
        <v>42622.836076388892</v>
      </c>
      <c r="Q2377">
        <f t="shared" si="113"/>
        <v>2016</v>
      </c>
      <c r="R2377" s="13" t="s">
        <v>8318</v>
      </c>
      <c r="S2377" t="s">
        <v>8319</v>
      </c>
    </row>
    <row r="2378" spans="1:19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0">
        <f t="shared" si="111"/>
        <v>42318.925532407404</v>
      </c>
      <c r="P2378" s="10">
        <f t="shared" si="112"/>
        <v>42348.925532407404</v>
      </c>
      <c r="Q2378">
        <f t="shared" si="113"/>
        <v>2015</v>
      </c>
      <c r="R2378" s="13" t="s">
        <v>8318</v>
      </c>
      <c r="S2378" t="s">
        <v>8319</v>
      </c>
    </row>
    <row r="2379" spans="1:19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0">
        <f t="shared" si="111"/>
        <v>42669.870173611111</v>
      </c>
      <c r="P2379" s="10">
        <f t="shared" si="112"/>
        <v>42699.911840277782</v>
      </c>
      <c r="Q2379">
        <f t="shared" si="113"/>
        <v>2016</v>
      </c>
      <c r="R2379" s="13" t="s">
        <v>8318</v>
      </c>
      <c r="S2379" t="s">
        <v>8319</v>
      </c>
    </row>
    <row r="2380" spans="1:19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0">
        <f t="shared" si="111"/>
        <v>42213.013078703705</v>
      </c>
      <c r="P2380" s="10">
        <f t="shared" si="112"/>
        <v>42242.013078703705</v>
      </c>
      <c r="Q2380">
        <f t="shared" si="113"/>
        <v>2015</v>
      </c>
      <c r="R2380" s="13" t="s">
        <v>8318</v>
      </c>
      <c r="S2380" t="s">
        <v>8319</v>
      </c>
    </row>
    <row r="2381" spans="1:19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0">
        <f t="shared" si="111"/>
        <v>42237.016388888893</v>
      </c>
      <c r="P2381" s="10">
        <f t="shared" si="112"/>
        <v>42282.016388888893</v>
      </c>
      <c r="Q2381">
        <f t="shared" si="113"/>
        <v>2015</v>
      </c>
      <c r="R2381" s="13" t="s">
        <v>8318</v>
      </c>
      <c r="S2381" t="s">
        <v>8319</v>
      </c>
    </row>
    <row r="2382" spans="1:19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0">
        <f t="shared" si="111"/>
        <v>42248.793310185181</v>
      </c>
      <c r="P2382" s="10">
        <f t="shared" si="112"/>
        <v>42278.793310185181</v>
      </c>
      <c r="Q2382">
        <f t="shared" si="113"/>
        <v>2015</v>
      </c>
      <c r="R2382" s="13" t="s">
        <v>8318</v>
      </c>
      <c r="S2382" t="s">
        <v>8319</v>
      </c>
    </row>
    <row r="2383" spans="1:19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0">
        <f t="shared" si="111"/>
        <v>42074.935740740737</v>
      </c>
      <c r="P2383" s="10">
        <f t="shared" si="112"/>
        <v>42104.935740740737</v>
      </c>
      <c r="Q2383">
        <f t="shared" si="113"/>
        <v>2015</v>
      </c>
      <c r="R2383" s="13" t="s">
        <v>8318</v>
      </c>
      <c r="S2383" t="s">
        <v>8319</v>
      </c>
    </row>
    <row r="2384" spans="1:19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0">
        <f t="shared" si="111"/>
        <v>42195.187534722223</v>
      </c>
      <c r="P2384" s="10">
        <f t="shared" si="112"/>
        <v>42220.187534722223</v>
      </c>
      <c r="Q2384">
        <f t="shared" si="113"/>
        <v>2015</v>
      </c>
      <c r="R2384" s="13" t="s">
        <v>8318</v>
      </c>
      <c r="S2384" t="s">
        <v>8319</v>
      </c>
    </row>
    <row r="2385" spans="1:19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0">
        <f t="shared" si="111"/>
        <v>42027.056793981479</v>
      </c>
      <c r="P2385" s="10">
        <f t="shared" si="112"/>
        <v>42057.056793981479</v>
      </c>
      <c r="Q2385">
        <f t="shared" si="113"/>
        <v>2015</v>
      </c>
      <c r="R2385" s="13" t="s">
        <v>8318</v>
      </c>
      <c r="S2385" t="s">
        <v>8319</v>
      </c>
    </row>
    <row r="2386" spans="1:19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0">
        <f t="shared" si="111"/>
        <v>41927.067627314813</v>
      </c>
      <c r="P2386" s="10">
        <f t="shared" si="112"/>
        <v>41957.109293981484</v>
      </c>
      <c r="Q2386">
        <f t="shared" si="113"/>
        <v>2014</v>
      </c>
      <c r="R2386" s="13" t="s">
        <v>8318</v>
      </c>
      <c r="S2386" t="s">
        <v>8319</v>
      </c>
    </row>
    <row r="2387" spans="1:19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0">
        <f t="shared" si="111"/>
        <v>42191.70175925926</v>
      </c>
      <c r="P2387" s="10">
        <f t="shared" si="112"/>
        <v>42221.70175925926</v>
      </c>
      <c r="Q2387">
        <f t="shared" si="113"/>
        <v>2015</v>
      </c>
      <c r="R2387" s="13" t="s">
        <v>8318</v>
      </c>
      <c r="S2387" t="s">
        <v>8319</v>
      </c>
    </row>
    <row r="2388" spans="1:19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0">
        <f t="shared" si="111"/>
        <v>41954.838240740741</v>
      </c>
      <c r="P2388" s="10">
        <f t="shared" si="112"/>
        <v>42014.838240740741</v>
      </c>
      <c r="Q2388">
        <f t="shared" si="113"/>
        <v>2014</v>
      </c>
      <c r="R2388" s="13" t="s">
        <v>8318</v>
      </c>
      <c r="S2388" t="s">
        <v>8319</v>
      </c>
    </row>
    <row r="2389" spans="1:19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0">
        <f t="shared" si="111"/>
        <v>42528.626620370371</v>
      </c>
      <c r="P2389" s="10">
        <f t="shared" si="112"/>
        <v>42573.626620370371</v>
      </c>
      <c r="Q2389">
        <f t="shared" si="113"/>
        <v>2016</v>
      </c>
      <c r="R2389" s="13" t="s">
        <v>8318</v>
      </c>
      <c r="S2389" t="s">
        <v>8319</v>
      </c>
    </row>
    <row r="2390" spans="1:19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0">
        <f t="shared" si="111"/>
        <v>41989.853692129633</v>
      </c>
      <c r="P2390" s="10">
        <f t="shared" si="112"/>
        <v>42019.811805555553</v>
      </c>
      <c r="Q2390">
        <f t="shared" si="113"/>
        <v>2014</v>
      </c>
      <c r="R2390" s="13" t="s">
        <v>8318</v>
      </c>
      <c r="S2390" t="s">
        <v>8319</v>
      </c>
    </row>
    <row r="2391" spans="1:19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0">
        <f t="shared" si="111"/>
        <v>42179.653379629628</v>
      </c>
      <c r="P2391" s="10">
        <f t="shared" si="112"/>
        <v>42210.915972222225</v>
      </c>
      <c r="Q2391">
        <f t="shared" si="113"/>
        <v>2015</v>
      </c>
      <c r="R2391" s="13" t="s">
        <v>8318</v>
      </c>
      <c r="S2391" t="s">
        <v>8319</v>
      </c>
    </row>
    <row r="2392" spans="1:19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0">
        <f t="shared" si="111"/>
        <v>41968.262314814812</v>
      </c>
      <c r="P2392" s="10">
        <f t="shared" si="112"/>
        <v>42008.262314814812</v>
      </c>
      <c r="Q2392">
        <f t="shared" si="113"/>
        <v>2014</v>
      </c>
      <c r="R2392" s="13" t="s">
        <v>8318</v>
      </c>
      <c r="S2392" t="s">
        <v>8319</v>
      </c>
    </row>
    <row r="2393" spans="1:19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0">
        <f t="shared" si="111"/>
        <v>42064.794490740736</v>
      </c>
      <c r="P2393" s="10">
        <f t="shared" si="112"/>
        <v>42094.752824074079</v>
      </c>
      <c r="Q2393">
        <f t="shared" si="113"/>
        <v>2015</v>
      </c>
      <c r="R2393" s="13" t="s">
        <v>8318</v>
      </c>
      <c r="S2393" t="s">
        <v>8319</v>
      </c>
    </row>
    <row r="2394" spans="1:19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0">
        <f t="shared" si="111"/>
        <v>42276.120636574073</v>
      </c>
      <c r="P2394" s="10">
        <f t="shared" si="112"/>
        <v>42306.120636574073</v>
      </c>
      <c r="Q2394">
        <f t="shared" si="113"/>
        <v>2015</v>
      </c>
      <c r="R2394" s="13" t="s">
        <v>8318</v>
      </c>
      <c r="S2394" t="s">
        <v>8319</v>
      </c>
    </row>
    <row r="2395" spans="1:19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0">
        <f t="shared" si="111"/>
        <v>42194.648344907408</v>
      </c>
      <c r="P2395" s="10">
        <f t="shared" si="112"/>
        <v>42224.648344907408</v>
      </c>
      <c r="Q2395">
        <f t="shared" si="113"/>
        <v>2015</v>
      </c>
      <c r="R2395" s="13" t="s">
        <v>8318</v>
      </c>
      <c r="S2395" t="s">
        <v>8319</v>
      </c>
    </row>
    <row r="2396" spans="1:19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0">
        <f t="shared" si="111"/>
        <v>42031.362187499995</v>
      </c>
      <c r="P2396" s="10">
        <f t="shared" si="112"/>
        <v>42061.362187499995</v>
      </c>
      <c r="Q2396">
        <f t="shared" si="113"/>
        <v>2015</v>
      </c>
      <c r="R2396" s="13" t="s">
        <v>8318</v>
      </c>
      <c r="S2396" t="s">
        <v>8319</v>
      </c>
    </row>
    <row r="2397" spans="1:19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0">
        <f t="shared" si="111"/>
        <v>42717.121377314819</v>
      </c>
      <c r="P2397" s="10">
        <f t="shared" si="112"/>
        <v>42745.372916666667</v>
      </c>
      <c r="Q2397">
        <f t="shared" si="113"/>
        <v>2016</v>
      </c>
      <c r="R2397" s="13" t="s">
        <v>8318</v>
      </c>
      <c r="S2397" t="s">
        <v>8319</v>
      </c>
    </row>
    <row r="2398" spans="1:19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0">
        <f t="shared" si="111"/>
        <v>42262.849050925928</v>
      </c>
      <c r="P2398" s="10">
        <f t="shared" si="112"/>
        <v>42292.849050925928</v>
      </c>
      <c r="Q2398">
        <f t="shared" si="113"/>
        <v>2015</v>
      </c>
      <c r="R2398" s="13" t="s">
        <v>8318</v>
      </c>
      <c r="S2398" t="s">
        <v>8319</v>
      </c>
    </row>
    <row r="2399" spans="1:19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0">
        <f t="shared" si="111"/>
        <v>41976.88490740741</v>
      </c>
      <c r="P2399" s="10">
        <f t="shared" si="112"/>
        <v>42006.88490740741</v>
      </c>
      <c r="Q2399">
        <f t="shared" si="113"/>
        <v>2014</v>
      </c>
      <c r="R2399" s="13" t="s">
        <v>8318</v>
      </c>
      <c r="S2399" t="s">
        <v>8319</v>
      </c>
    </row>
    <row r="2400" spans="1:19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0">
        <f t="shared" si="111"/>
        <v>42157.916481481487</v>
      </c>
      <c r="P2400" s="10">
        <f t="shared" si="112"/>
        <v>42187.916481481487</v>
      </c>
      <c r="Q2400">
        <f t="shared" si="113"/>
        <v>2015</v>
      </c>
      <c r="R2400" s="13" t="s">
        <v>8318</v>
      </c>
      <c r="S2400" t="s">
        <v>8319</v>
      </c>
    </row>
    <row r="2401" spans="1:19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0">
        <f t="shared" si="111"/>
        <v>41956.853078703702</v>
      </c>
      <c r="P2401" s="10">
        <f t="shared" si="112"/>
        <v>41991.853078703702</v>
      </c>
      <c r="Q2401">
        <f t="shared" si="113"/>
        <v>2014</v>
      </c>
      <c r="R2401" s="13" t="s">
        <v>8318</v>
      </c>
      <c r="S2401" t="s">
        <v>8319</v>
      </c>
    </row>
    <row r="2402" spans="1:19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0">
        <f t="shared" si="111"/>
        <v>42444.268101851849</v>
      </c>
      <c r="P2402" s="10">
        <f t="shared" si="112"/>
        <v>42474.268101851849</v>
      </c>
      <c r="Q2402">
        <f t="shared" si="113"/>
        <v>2016</v>
      </c>
      <c r="R2402" s="13" t="s">
        <v>8318</v>
      </c>
      <c r="S2402" t="s">
        <v>8319</v>
      </c>
    </row>
    <row r="2403" spans="1:19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0">
        <f t="shared" si="111"/>
        <v>42374.822870370372</v>
      </c>
      <c r="P2403" s="10">
        <f t="shared" si="112"/>
        <v>42434.822870370372</v>
      </c>
      <c r="Q2403">
        <f t="shared" si="113"/>
        <v>2016</v>
      </c>
      <c r="R2403" s="13" t="s">
        <v>8335</v>
      </c>
      <c r="S2403" t="s">
        <v>8336</v>
      </c>
    </row>
    <row r="2404" spans="1:19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0">
        <f t="shared" si="111"/>
        <v>42107.679756944446</v>
      </c>
      <c r="P2404" s="10">
        <f t="shared" si="112"/>
        <v>42137.679756944446</v>
      </c>
      <c r="Q2404">
        <f t="shared" si="113"/>
        <v>2015</v>
      </c>
      <c r="R2404" s="13" t="s">
        <v>8335</v>
      </c>
      <c r="S2404" t="s">
        <v>8336</v>
      </c>
    </row>
    <row r="2405" spans="1:19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0">
        <f t="shared" si="111"/>
        <v>42399.882615740738</v>
      </c>
      <c r="P2405" s="10">
        <f t="shared" si="112"/>
        <v>42459.840949074074</v>
      </c>
      <c r="Q2405">
        <f t="shared" si="113"/>
        <v>2016</v>
      </c>
      <c r="R2405" s="13" t="s">
        <v>8335</v>
      </c>
      <c r="S2405" t="s">
        <v>8336</v>
      </c>
    </row>
    <row r="2406" spans="1:19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0">
        <f t="shared" si="111"/>
        <v>42342.03943287037</v>
      </c>
      <c r="P2406" s="10">
        <f t="shared" si="112"/>
        <v>42372.03943287037</v>
      </c>
      <c r="Q2406">
        <f t="shared" si="113"/>
        <v>2015</v>
      </c>
      <c r="R2406" s="13" t="s">
        <v>8335</v>
      </c>
      <c r="S2406" t="s">
        <v>8336</v>
      </c>
    </row>
    <row r="2407" spans="1:19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0">
        <f t="shared" si="111"/>
        <v>42595.585358796292</v>
      </c>
      <c r="P2407" s="10">
        <f t="shared" si="112"/>
        <v>42616.585358796292</v>
      </c>
      <c r="Q2407">
        <f t="shared" si="113"/>
        <v>2016</v>
      </c>
      <c r="R2407" s="13" t="s">
        <v>8335</v>
      </c>
      <c r="S2407" t="s">
        <v>8336</v>
      </c>
    </row>
    <row r="2408" spans="1:19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0">
        <f t="shared" si="111"/>
        <v>41983.110995370371</v>
      </c>
      <c r="P2408" s="10">
        <f t="shared" si="112"/>
        <v>42023.110995370371</v>
      </c>
      <c r="Q2408">
        <f t="shared" si="113"/>
        <v>2014</v>
      </c>
      <c r="R2408" s="13" t="s">
        <v>8335</v>
      </c>
      <c r="S2408" t="s">
        <v>8336</v>
      </c>
    </row>
    <row r="2409" spans="1:19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>
        <f t="shared" si="111"/>
        <v>42082.575555555552</v>
      </c>
      <c r="P2409" s="10">
        <f t="shared" si="112"/>
        <v>42105.25</v>
      </c>
      <c r="Q2409">
        <f t="shared" si="113"/>
        <v>2015</v>
      </c>
      <c r="R2409" s="13" t="s">
        <v>8335</v>
      </c>
      <c r="S2409" t="s">
        <v>8336</v>
      </c>
    </row>
    <row r="2410" spans="1:19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>
        <f t="shared" si="111"/>
        <v>41919.140706018516</v>
      </c>
      <c r="P2410" s="10">
        <f t="shared" si="112"/>
        <v>41949.182372685187</v>
      </c>
      <c r="Q2410">
        <f t="shared" si="113"/>
        <v>2014</v>
      </c>
      <c r="R2410" s="13" t="s">
        <v>8335</v>
      </c>
      <c r="S2410" t="s">
        <v>8336</v>
      </c>
    </row>
    <row r="2411" spans="1:19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0">
        <f t="shared" si="111"/>
        <v>42204.875868055555</v>
      </c>
      <c r="P2411" s="10">
        <f t="shared" si="112"/>
        <v>42234.875868055555</v>
      </c>
      <c r="Q2411">
        <f t="shared" si="113"/>
        <v>2015</v>
      </c>
      <c r="R2411" s="13" t="s">
        <v>8335</v>
      </c>
      <c r="S2411" t="s">
        <v>8336</v>
      </c>
    </row>
    <row r="2412" spans="1:19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>
        <f t="shared" si="111"/>
        <v>42224.408275462964</v>
      </c>
      <c r="P2412" s="10">
        <f t="shared" si="112"/>
        <v>42254.408275462964</v>
      </c>
      <c r="Q2412">
        <f t="shared" si="113"/>
        <v>2015</v>
      </c>
      <c r="R2412" s="13" t="s">
        <v>8335</v>
      </c>
      <c r="S2412" t="s">
        <v>8336</v>
      </c>
    </row>
    <row r="2413" spans="1:19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0">
        <f t="shared" si="111"/>
        <v>42211.732430555552</v>
      </c>
      <c r="P2413" s="10">
        <f t="shared" si="112"/>
        <v>42241.732430555552</v>
      </c>
      <c r="Q2413">
        <f t="shared" si="113"/>
        <v>2015</v>
      </c>
      <c r="R2413" s="13" t="s">
        <v>8335</v>
      </c>
      <c r="S2413" t="s">
        <v>8336</v>
      </c>
    </row>
    <row r="2414" spans="1:19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0">
        <f t="shared" si="111"/>
        <v>42655.736956018518</v>
      </c>
      <c r="P2414" s="10">
        <f t="shared" si="112"/>
        <v>42700.778622685189</v>
      </c>
      <c r="Q2414">
        <f t="shared" si="113"/>
        <v>2016</v>
      </c>
      <c r="R2414" s="13" t="s">
        <v>8335</v>
      </c>
      <c r="S2414" t="s">
        <v>8336</v>
      </c>
    </row>
    <row r="2415" spans="1:19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0">
        <f t="shared" si="111"/>
        <v>41760.10974537037</v>
      </c>
      <c r="P2415" s="10">
        <f t="shared" si="112"/>
        <v>41790.979166666664</v>
      </c>
      <c r="Q2415">
        <f t="shared" si="113"/>
        <v>2014</v>
      </c>
      <c r="R2415" s="13" t="s">
        <v>8335</v>
      </c>
      <c r="S2415" t="s">
        <v>8336</v>
      </c>
    </row>
    <row r="2416" spans="1:19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0">
        <f t="shared" si="111"/>
        <v>42198.695138888885</v>
      </c>
      <c r="P2416" s="10">
        <f t="shared" si="112"/>
        <v>42238.165972222225</v>
      </c>
      <c r="Q2416">
        <f t="shared" si="113"/>
        <v>2015</v>
      </c>
      <c r="R2416" s="13" t="s">
        <v>8335</v>
      </c>
      <c r="S2416" t="s">
        <v>8336</v>
      </c>
    </row>
    <row r="2417" spans="1:19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0">
        <f t="shared" si="111"/>
        <v>42536.862800925926</v>
      </c>
      <c r="P2417" s="10">
        <f t="shared" si="112"/>
        <v>42566.862800925926</v>
      </c>
      <c r="Q2417">
        <f t="shared" si="113"/>
        <v>2016</v>
      </c>
      <c r="R2417" s="13" t="s">
        <v>8335</v>
      </c>
      <c r="S2417" t="s">
        <v>8336</v>
      </c>
    </row>
    <row r="2418" spans="1:19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0">
        <f t="shared" si="111"/>
        <v>42019.737766203703</v>
      </c>
      <c r="P2418" s="10">
        <f t="shared" si="112"/>
        <v>42077.625</v>
      </c>
      <c r="Q2418">
        <f t="shared" si="113"/>
        <v>2015</v>
      </c>
      <c r="R2418" s="13" t="s">
        <v>8335</v>
      </c>
      <c r="S2418" t="s">
        <v>8336</v>
      </c>
    </row>
    <row r="2419" spans="1:19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0">
        <f t="shared" si="111"/>
        <v>41831.884108796294</v>
      </c>
      <c r="P2419" s="10">
        <f t="shared" si="112"/>
        <v>41861.884108796294</v>
      </c>
      <c r="Q2419">
        <f t="shared" si="113"/>
        <v>2014</v>
      </c>
      <c r="R2419" s="13" t="s">
        <v>8335</v>
      </c>
      <c r="S2419" t="s">
        <v>8336</v>
      </c>
    </row>
    <row r="2420" spans="1:19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0">
        <f t="shared" si="111"/>
        <v>42027.856990740736</v>
      </c>
      <c r="P2420" s="10">
        <f t="shared" si="112"/>
        <v>42087.815324074079</v>
      </c>
      <c r="Q2420">
        <f t="shared" si="113"/>
        <v>2015</v>
      </c>
      <c r="R2420" s="13" t="s">
        <v>8335</v>
      </c>
      <c r="S2420" t="s">
        <v>8336</v>
      </c>
    </row>
    <row r="2421" spans="1:19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0">
        <f t="shared" si="111"/>
        <v>41993.738298611104</v>
      </c>
      <c r="P2421" s="10">
        <f t="shared" si="112"/>
        <v>42053.738298611104</v>
      </c>
      <c r="Q2421">
        <f t="shared" si="113"/>
        <v>2014</v>
      </c>
      <c r="R2421" s="13" t="s">
        <v>8335</v>
      </c>
      <c r="S2421" t="s">
        <v>8336</v>
      </c>
    </row>
    <row r="2422" spans="1:19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>
        <f t="shared" si="111"/>
        <v>41893.028877314813</v>
      </c>
      <c r="P2422" s="10">
        <f t="shared" si="112"/>
        <v>41953.070543981477</v>
      </c>
      <c r="Q2422">
        <f t="shared" si="113"/>
        <v>2014</v>
      </c>
      <c r="R2422" s="13" t="s">
        <v>8335</v>
      </c>
      <c r="S2422" t="s">
        <v>8336</v>
      </c>
    </row>
    <row r="2423" spans="1:19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0">
        <f t="shared" si="111"/>
        <v>42026.687453703707</v>
      </c>
      <c r="P2423" s="10">
        <f t="shared" si="112"/>
        <v>42056.687453703707</v>
      </c>
      <c r="Q2423">
        <f t="shared" si="113"/>
        <v>2015</v>
      </c>
      <c r="R2423" s="13" t="s">
        <v>8335</v>
      </c>
      <c r="S2423" t="s">
        <v>8336</v>
      </c>
    </row>
    <row r="2424" spans="1:19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0">
        <f t="shared" si="111"/>
        <v>42044.724953703699</v>
      </c>
      <c r="P2424" s="10">
        <f t="shared" si="112"/>
        <v>42074.683287037042</v>
      </c>
      <c r="Q2424">
        <f t="shared" si="113"/>
        <v>2015</v>
      </c>
      <c r="R2424" s="13" t="s">
        <v>8335</v>
      </c>
      <c r="S2424" t="s">
        <v>8336</v>
      </c>
    </row>
    <row r="2425" spans="1:19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0">
        <f t="shared" si="111"/>
        <v>41974.704745370371</v>
      </c>
      <c r="P2425" s="10">
        <f t="shared" si="112"/>
        <v>42004.704745370371</v>
      </c>
      <c r="Q2425">
        <f t="shared" si="113"/>
        <v>2014</v>
      </c>
      <c r="R2425" s="13" t="s">
        <v>8335</v>
      </c>
      <c r="S2425" t="s">
        <v>8336</v>
      </c>
    </row>
    <row r="2426" spans="1:19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0">
        <f t="shared" si="111"/>
        <v>41909.892453703702</v>
      </c>
      <c r="P2426" s="10">
        <f t="shared" si="112"/>
        <v>41939.892453703702</v>
      </c>
      <c r="Q2426">
        <f t="shared" si="113"/>
        <v>2014</v>
      </c>
      <c r="R2426" s="13" t="s">
        <v>8335</v>
      </c>
      <c r="S2426" t="s">
        <v>8336</v>
      </c>
    </row>
    <row r="2427" spans="1:19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0">
        <f t="shared" si="111"/>
        <v>42502.913761574076</v>
      </c>
      <c r="P2427" s="10">
        <f t="shared" si="112"/>
        <v>42517.919444444444</v>
      </c>
      <c r="Q2427">
        <f t="shared" si="113"/>
        <v>2016</v>
      </c>
      <c r="R2427" s="13" t="s">
        <v>8335</v>
      </c>
      <c r="S2427" t="s">
        <v>8336</v>
      </c>
    </row>
    <row r="2428" spans="1:19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0">
        <f t="shared" si="111"/>
        <v>42164.170046296291</v>
      </c>
      <c r="P2428" s="10">
        <f t="shared" si="112"/>
        <v>42224.170046296291</v>
      </c>
      <c r="Q2428">
        <f t="shared" si="113"/>
        <v>2015</v>
      </c>
      <c r="R2428" s="13" t="s">
        <v>8335</v>
      </c>
      <c r="S2428" t="s">
        <v>8336</v>
      </c>
    </row>
    <row r="2429" spans="1:19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0">
        <f t="shared" si="111"/>
        <v>42412.318668981476</v>
      </c>
      <c r="P2429" s="10">
        <f t="shared" si="112"/>
        <v>42452.277002314819</v>
      </c>
      <c r="Q2429">
        <f t="shared" si="113"/>
        <v>2016</v>
      </c>
      <c r="R2429" s="13" t="s">
        <v>8335</v>
      </c>
      <c r="S2429" t="s">
        <v>8336</v>
      </c>
    </row>
    <row r="2430" spans="1:19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0">
        <f t="shared" si="111"/>
        <v>42045.784155092595</v>
      </c>
      <c r="P2430" s="10">
        <f t="shared" si="112"/>
        <v>42075.742488425924</v>
      </c>
      <c r="Q2430">
        <f t="shared" si="113"/>
        <v>2015</v>
      </c>
      <c r="R2430" s="13" t="s">
        <v>8335</v>
      </c>
      <c r="S2430" t="s">
        <v>8336</v>
      </c>
    </row>
    <row r="2431" spans="1:19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0">
        <f t="shared" si="111"/>
        <v>42734.879236111112</v>
      </c>
      <c r="P2431" s="10">
        <f t="shared" si="112"/>
        <v>42771.697222222225</v>
      </c>
      <c r="Q2431">
        <f t="shared" si="113"/>
        <v>2016</v>
      </c>
      <c r="R2431" s="13" t="s">
        <v>8335</v>
      </c>
      <c r="S2431" t="s">
        <v>8336</v>
      </c>
    </row>
    <row r="2432" spans="1:19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0">
        <f t="shared" si="111"/>
        <v>42382.130833333329</v>
      </c>
      <c r="P2432" s="10">
        <f t="shared" si="112"/>
        <v>42412.130833333329</v>
      </c>
      <c r="Q2432">
        <f t="shared" si="113"/>
        <v>2016</v>
      </c>
      <c r="R2432" s="13" t="s">
        <v>8335</v>
      </c>
      <c r="S2432" t="s">
        <v>8336</v>
      </c>
    </row>
    <row r="2433" spans="1:19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0">
        <f t="shared" si="111"/>
        <v>42489.099687499998</v>
      </c>
      <c r="P2433" s="10">
        <f t="shared" si="112"/>
        <v>42549.099687499998</v>
      </c>
      <c r="Q2433">
        <f t="shared" si="113"/>
        <v>2016</v>
      </c>
      <c r="R2433" s="13" t="s">
        <v>8335</v>
      </c>
      <c r="S2433" t="s">
        <v>8336</v>
      </c>
    </row>
    <row r="2434" spans="1:19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0">
        <f t="shared" si="111"/>
        <v>42041.218715277777</v>
      </c>
      <c r="P2434" s="10">
        <f t="shared" si="112"/>
        <v>42071.218715277777</v>
      </c>
      <c r="Q2434">
        <f t="shared" si="113"/>
        <v>2015</v>
      </c>
      <c r="R2434" s="13" t="s">
        <v>8335</v>
      </c>
      <c r="S2434" t="s">
        <v>8336</v>
      </c>
    </row>
    <row r="2435" spans="1:19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0">
        <f t="shared" ref="O2435:O2498" si="114">(((J2435/60)/60)/24)+DATE(1970,1,1)</f>
        <v>42397.89980324074</v>
      </c>
      <c r="P2435" s="10">
        <f t="shared" ref="P2435:P2498" si="115">(((I2435/60)/60)/24)+DATE(1970,1,1)</f>
        <v>42427.89980324074</v>
      </c>
      <c r="Q2435">
        <f t="shared" ref="Q2435:Q2498" si="116">YEAR(O2435)</f>
        <v>2016</v>
      </c>
      <c r="R2435" s="13" t="s">
        <v>8335</v>
      </c>
      <c r="S2435" t="s">
        <v>8336</v>
      </c>
    </row>
    <row r="2436" spans="1:19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0">
        <f t="shared" si="114"/>
        <v>42180.18604166666</v>
      </c>
      <c r="P2436" s="10">
        <f t="shared" si="115"/>
        <v>42220.18604166666</v>
      </c>
      <c r="Q2436">
        <f t="shared" si="116"/>
        <v>2015</v>
      </c>
      <c r="R2436" s="13" t="s">
        <v>8335</v>
      </c>
      <c r="S2436" t="s">
        <v>8336</v>
      </c>
    </row>
    <row r="2437" spans="1:19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0">
        <f t="shared" si="114"/>
        <v>42252.277615740735</v>
      </c>
      <c r="P2437" s="10">
        <f t="shared" si="115"/>
        <v>42282.277615740735</v>
      </c>
      <c r="Q2437">
        <f t="shared" si="116"/>
        <v>2015</v>
      </c>
      <c r="R2437" s="13" t="s">
        <v>8335</v>
      </c>
      <c r="S2437" t="s">
        <v>8336</v>
      </c>
    </row>
    <row r="2438" spans="1:19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0">
        <f t="shared" si="114"/>
        <v>42338.615393518514</v>
      </c>
      <c r="P2438" s="10">
        <f t="shared" si="115"/>
        <v>42398.615393518514</v>
      </c>
      <c r="Q2438">
        <f t="shared" si="116"/>
        <v>2015</v>
      </c>
      <c r="R2438" s="13" t="s">
        <v>8335</v>
      </c>
      <c r="S2438" t="s">
        <v>8336</v>
      </c>
    </row>
    <row r="2439" spans="1:19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0">
        <f t="shared" si="114"/>
        <v>42031.965138888889</v>
      </c>
      <c r="P2439" s="10">
        <f t="shared" si="115"/>
        <v>42080.75</v>
      </c>
      <c r="Q2439">
        <f t="shared" si="116"/>
        <v>2015</v>
      </c>
      <c r="R2439" s="13" t="s">
        <v>8335</v>
      </c>
      <c r="S2439" t="s">
        <v>8336</v>
      </c>
    </row>
    <row r="2440" spans="1:19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0">
        <f t="shared" si="114"/>
        <v>42285.91506944444</v>
      </c>
      <c r="P2440" s="10">
        <f t="shared" si="115"/>
        <v>42345.956736111111</v>
      </c>
      <c r="Q2440">
        <f t="shared" si="116"/>
        <v>2015</v>
      </c>
      <c r="R2440" s="13" t="s">
        <v>8335</v>
      </c>
      <c r="S2440" t="s">
        <v>8336</v>
      </c>
    </row>
    <row r="2441" spans="1:19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0">
        <f t="shared" si="114"/>
        <v>42265.818622685183</v>
      </c>
      <c r="P2441" s="10">
        <f t="shared" si="115"/>
        <v>42295.818622685183</v>
      </c>
      <c r="Q2441">
        <f t="shared" si="116"/>
        <v>2015</v>
      </c>
      <c r="R2441" s="13" t="s">
        <v>8335</v>
      </c>
      <c r="S2441" t="s">
        <v>8336</v>
      </c>
    </row>
    <row r="2442" spans="1:19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0">
        <f t="shared" si="114"/>
        <v>42383.899456018517</v>
      </c>
      <c r="P2442" s="10">
        <f t="shared" si="115"/>
        <v>42413.899456018517</v>
      </c>
      <c r="Q2442">
        <f t="shared" si="116"/>
        <v>2016</v>
      </c>
      <c r="R2442" s="13" t="s">
        <v>8335</v>
      </c>
      <c r="S2442" t="s">
        <v>8336</v>
      </c>
    </row>
    <row r="2443" spans="1:19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>
        <f t="shared" si="114"/>
        <v>42187.125625000001</v>
      </c>
      <c r="P2443" s="10">
        <f t="shared" si="115"/>
        <v>42208.207638888889</v>
      </c>
      <c r="Q2443">
        <f t="shared" si="116"/>
        <v>2015</v>
      </c>
      <c r="R2443" s="13" t="s">
        <v>8335</v>
      </c>
      <c r="S2443" t="s">
        <v>8351</v>
      </c>
    </row>
    <row r="2444" spans="1:19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>
        <f t="shared" si="114"/>
        <v>42052.666990740734</v>
      </c>
      <c r="P2444" s="10">
        <f t="shared" si="115"/>
        <v>42082.625324074077</v>
      </c>
      <c r="Q2444">
        <f t="shared" si="116"/>
        <v>2015</v>
      </c>
      <c r="R2444" s="13" t="s">
        <v>8335</v>
      </c>
      <c r="S2444" t="s">
        <v>8351</v>
      </c>
    </row>
    <row r="2445" spans="1:19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>
        <f t="shared" si="114"/>
        <v>41836.625254629631</v>
      </c>
      <c r="P2445" s="10">
        <f t="shared" si="115"/>
        <v>41866.625254629631</v>
      </c>
      <c r="Q2445">
        <f t="shared" si="116"/>
        <v>2014</v>
      </c>
      <c r="R2445" s="13" t="s">
        <v>8335</v>
      </c>
      <c r="S2445" t="s">
        <v>8351</v>
      </c>
    </row>
    <row r="2446" spans="1:19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0">
        <f t="shared" si="114"/>
        <v>42485.754525462966</v>
      </c>
      <c r="P2446" s="10">
        <f t="shared" si="115"/>
        <v>42515.754525462966</v>
      </c>
      <c r="Q2446">
        <f t="shared" si="116"/>
        <v>2016</v>
      </c>
      <c r="R2446" s="13" t="s">
        <v>8335</v>
      </c>
      <c r="S2446" t="s">
        <v>8351</v>
      </c>
    </row>
    <row r="2447" spans="1:19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>
        <f t="shared" si="114"/>
        <v>42243.190057870372</v>
      </c>
      <c r="P2447" s="10">
        <f t="shared" si="115"/>
        <v>42273.190057870372</v>
      </c>
      <c r="Q2447">
        <f t="shared" si="116"/>
        <v>2015</v>
      </c>
      <c r="R2447" s="13" t="s">
        <v>8335</v>
      </c>
      <c r="S2447" t="s">
        <v>8351</v>
      </c>
    </row>
    <row r="2448" spans="1:19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>
        <f t="shared" si="114"/>
        <v>42670.602673611109</v>
      </c>
      <c r="P2448" s="10">
        <f t="shared" si="115"/>
        <v>42700.64434027778</v>
      </c>
      <c r="Q2448">
        <f t="shared" si="116"/>
        <v>2016</v>
      </c>
      <c r="R2448" s="13" t="s">
        <v>8335</v>
      </c>
      <c r="S2448" t="s">
        <v>8351</v>
      </c>
    </row>
    <row r="2449" spans="1:19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>
        <f t="shared" si="114"/>
        <v>42654.469826388886</v>
      </c>
      <c r="P2449" s="10">
        <f t="shared" si="115"/>
        <v>42686.166666666672</v>
      </c>
      <c r="Q2449">
        <f t="shared" si="116"/>
        <v>2016</v>
      </c>
      <c r="R2449" s="13" t="s">
        <v>8335</v>
      </c>
      <c r="S2449" t="s">
        <v>8351</v>
      </c>
    </row>
    <row r="2450" spans="1:19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0">
        <f t="shared" si="114"/>
        <v>42607.316122685181</v>
      </c>
      <c r="P2450" s="10">
        <f t="shared" si="115"/>
        <v>42613.233333333337</v>
      </c>
      <c r="Q2450">
        <f t="shared" si="116"/>
        <v>2016</v>
      </c>
      <c r="R2450" s="13" t="s">
        <v>8335</v>
      </c>
      <c r="S2450" t="s">
        <v>8351</v>
      </c>
    </row>
    <row r="2451" spans="1:19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>
        <f t="shared" si="114"/>
        <v>41943.142534722225</v>
      </c>
      <c r="P2451" s="10">
        <f t="shared" si="115"/>
        <v>41973.184201388889</v>
      </c>
      <c r="Q2451">
        <f t="shared" si="116"/>
        <v>2014</v>
      </c>
      <c r="R2451" s="13" t="s">
        <v>8335</v>
      </c>
      <c r="S2451" t="s">
        <v>8351</v>
      </c>
    </row>
    <row r="2452" spans="1:19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>
        <f t="shared" si="114"/>
        <v>41902.07240740741</v>
      </c>
      <c r="P2452" s="10">
        <f t="shared" si="115"/>
        <v>41940.132638888892</v>
      </c>
      <c r="Q2452">
        <f t="shared" si="116"/>
        <v>2014</v>
      </c>
      <c r="R2452" s="13" t="s">
        <v>8335</v>
      </c>
      <c r="S2452" t="s">
        <v>8351</v>
      </c>
    </row>
    <row r="2453" spans="1:19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>
        <f t="shared" si="114"/>
        <v>42779.908449074079</v>
      </c>
      <c r="P2453" s="10">
        <f t="shared" si="115"/>
        <v>42799.908449074079</v>
      </c>
      <c r="Q2453">
        <f t="shared" si="116"/>
        <v>2017</v>
      </c>
      <c r="R2453" s="13" t="s">
        <v>8335</v>
      </c>
      <c r="S2453" t="s">
        <v>8351</v>
      </c>
    </row>
    <row r="2454" spans="1:19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>
        <f t="shared" si="114"/>
        <v>42338.84375</v>
      </c>
      <c r="P2454" s="10">
        <f t="shared" si="115"/>
        <v>42367.958333333328</v>
      </c>
      <c r="Q2454">
        <f t="shared" si="116"/>
        <v>2015</v>
      </c>
      <c r="R2454" s="13" t="s">
        <v>8335</v>
      </c>
      <c r="S2454" t="s">
        <v>8351</v>
      </c>
    </row>
    <row r="2455" spans="1:19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0">
        <f t="shared" si="114"/>
        <v>42738.692233796297</v>
      </c>
      <c r="P2455" s="10">
        <f t="shared" si="115"/>
        <v>42768.692233796297</v>
      </c>
      <c r="Q2455">
        <f t="shared" si="116"/>
        <v>2017</v>
      </c>
      <c r="R2455" s="13" t="s">
        <v>8335</v>
      </c>
      <c r="S2455" t="s">
        <v>8351</v>
      </c>
    </row>
    <row r="2456" spans="1:19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>
        <f t="shared" si="114"/>
        <v>42770.201481481476</v>
      </c>
      <c r="P2456" s="10">
        <f t="shared" si="115"/>
        <v>42805.201481481476</v>
      </c>
      <c r="Q2456">
        <f t="shared" si="116"/>
        <v>2017</v>
      </c>
      <c r="R2456" s="13" t="s">
        <v>8335</v>
      </c>
      <c r="S2456" t="s">
        <v>8351</v>
      </c>
    </row>
    <row r="2457" spans="1:19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0">
        <f t="shared" si="114"/>
        <v>42452.781828703708</v>
      </c>
      <c r="P2457" s="10">
        <f t="shared" si="115"/>
        <v>42480.781828703708</v>
      </c>
      <c r="Q2457">
        <f t="shared" si="116"/>
        <v>2016</v>
      </c>
      <c r="R2457" s="13" t="s">
        <v>8335</v>
      </c>
      <c r="S2457" t="s">
        <v>8351</v>
      </c>
    </row>
    <row r="2458" spans="1:19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0">
        <f t="shared" si="114"/>
        <v>42761.961099537039</v>
      </c>
      <c r="P2458" s="10">
        <f t="shared" si="115"/>
        <v>42791.961099537039</v>
      </c>
      <c r="Q2458">
        <f t="shared" si="116"/>
        <v>2017</v>
      </c>
      <c r="R2458" s="13" t="s">
        <v>8335</v>
      </c>
      <c r="S2458" t="s">
        <v>8351</v>
      </c>
    </row>
    <row r="2459" spans="1:19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>
        <f t="shared" si="114"/>
        <v>42423.602500000001</v>
      </c>
      <c r="P2459" s="10">
        <f t="shared" si="115"/>
        <v>42453.560833333337</v>
      </c>
      <c r="Q2459">
        <f t="shared" si="116"/>
        <v>2016</v>
      </c>
      <c r="R2459" s="13" t="s">
        <v>8335</v>
      </c>
      <c r="S2459" t="s">
        <v>8351</v>
      </c>
    </row>
    <row r="2460" spans="1:19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0">
        <f t="shared" si="114"/>
        <v>42495.871736111112</v>
      </c>
      <c r="P2460" s="10">
        <f t="shared" si="115"/>
        <v>42530.791666666672</v>
      </c>
      <c r="Q2460">
        <f t="shared" si="116"/>
        <v>2016</v>
      </c>
      <c r="R2460" s="13" t="s">
        <v>8335</v>
      </c>
      <c r="S2460" t="s">
        <v>8351</v>
      </c>
    </row>
    <row r="2461" spans="1:19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>
        <f t="shared" si="114"/>
        <v>42407.637557870374</v>
      </c>
      <c r="P2461" s="10">
        <f t="shared" si="115"/>
        <v>42452.595891203702</v>
      </c>
      <c r="Q2461">
        <f t="shared" si="116"/>
        <v>2016</v>
      </c>
      <c r="R2461" s="13" t="s">
        <v>8335</v>
      </c>
      <c r="S2461" t="s">
        <v>8351</v>
      </c>
    </row>
    <row r="2462" spans="1:19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>
        <f t="shared" si="114"/>
        <v>42704.187118055561</v>
      </c>
      <c r="P2462" s="10">
        <f t="shared" si="115"/>
        <v>42738.178472222222</v>
      </c>
      <c r="Q2462">
        <f t="shared" si="116"/>
        <v>2016</v>
      </c>
      <c r="R2462" s="13" t="s">
        <v>8335</v>
      </c>
      <c r="S2462" t="s">
        <v>8351</v>
      </c>
    </row>
    <row r="2463" spans="1:19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0">
        <f t="shared" si="114"/>
        <v>40784.012696759259</v>
      </c>
      <c r="P2463" s="10">
        <f t="shared" si="115"/>
        <v>40817.125</v>
      </c>
      <c r="Q2463">
        <f t="shared" si="116"/>
        <v>2011</v>
      </c>
      <c r="R2463" s="13" t="s">
        <v>8324</v>
      </c>
      <c r="S2463" t="s">
        <v>8328</v>
      </c>
    </row>
    <row r="2464" spans="1:19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>
        <f t="shared" si="114"/>
        <v>41089.186296296299</v>
      </c>
      <c r="P2464" s="10">
        <f t="shared" si="115"/>
        <v>41109.186296296299</v>
      </c>
      <c r="Q2464">
        <f t="shared" si="116"/>
        <v>2012</v>
      </c>
      <c r="R2464" s="13" t="s">
        <v>8324</v>
      </c>
      <c r="S2464" t="s">
        <v>8328</v>
      </c>
    </row>
    <row r="2465" spans="1:19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0">
        <f t="shared" si="114"/>
        <v>41341.111400462964</v>
      </c>
      <c r="P2465" s="10">
        <f t="shared" si="115"/>
        <v>41380.791666666664</v>
      </c>
      <c r="Q2465">
        <f t="shared" si="116"/>
        <v>2013</v>
      </c>
      <c r="R2465" s="13" t="s">
        <v>8324</v>
      </c>
      <c r="S2465" t="s">
        <v>8328</v>
      </c>
    </row>
    <row r="2466" spans="1:19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0">
        <f t="shared" si="114"/>
        <v>42248.90042824074</v>
      </c>
      <c r="P2466" s="10">
        <f t="shared" si="115"/>
        <v>42277.811805555553</v>
      </c>
      <c r="Q2466">
        <f t="shared" si="116"/>
        <v>2015</v>
      </c>
      <c r="R2466" s="13" t="s">
        <v>8324</v>
      </c>
      <c r="S2466" t="s">
        <v>8328</v>
      </c>
    </row>
    <row r="2467" spans="1:19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0">
        <f t="shared" si="114"/>
        <v>41145.719305555554</v>
      </c>
      <c r="P2467" s="10">
        <f t="shared" si="115"/>
        <v>41175.719305555554</v>
      </c>
      <c r="Q2467">
        <f t="shared" si="116"/>
        <v>2012</v>
      </c>
      <c r="R2467" s="13" t="s">
        <v>8324</v>
      </c>
      <c r="S2467" t="s">
        <v>8328</v>
      </c>
    </row>
    <row r="2468" spans="1:19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0">
        <f t="shared" si="114"/>
        <v>41373.102465277778</v>
      </c>
      <c r="P2468" s="10">
        <f t="shared" si="115"/>
        <v>41403.102465277778</v>
      </c>
      <c r="Q2468">
        <f t="shared" si="116"/>
        <v>2013</v>
      </c>
      <c r="R2468" s="13" t="s">
        <v>8324</v>
      </c>
      <c r="S2468" t="s">
        <v>8328</v>
      </c>
    </row>
    <row r="2469" spans="1:19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0">
        <f t="shared" si="114"/>
        <v>41025.874201388891</v>
      </c>
      <c r="P2469" s="10">
        <f t="shared" si="115"/>
        <v>41039.708333333336</v>
      </c>
      <c r="Q2469">
        <f t="shared" si="116"/>
        <v>2012</v>
      </c>
      <c r="R2469" s="13" t="s">
        <v>8324</v>
      </c>
      <c r="S2469" t="s">
        <v>8328</v>
      </c>
    </row>
    <row r="2470" spans="1:19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0">
        <f t="shared" si="114"/>
        <v>41174.154178240737</v>
      </c>
      <c r="P2470" s="10">
        <f t="shared" si="115"/>
        <v>41210.208333333336</v>
      </c>
      <c r="Q2470">
        <f t="shared" si="116"/>
        <v>2012</v>
      </c>
      <c r="R2470" s="13" t="s">
        <v>8324</v>
      </c>
      <c r="S2470" t="s">
        <v>8328</v>
      </c>
    </row>
    <row r="2471" spans="1:19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0">
        <f t="shared" si="114"/>
        <v>40557.429733796293</v>
      </c>
      <c r="P2471" s="10">
        <f t="shared" si="115"/>
        <v>40582.429733796293</v>
      </c>
      <c r="Q2471">
        <f t="shared" si="116"/>
        <v>2011</v>
      </c>
      <c r="R2471" s="13" t="s">
        <v>8324</v>
      </c>
      <c r="S2471" t="s">
        <v>8328</v>
      </c>
    </row>
    <row r="2472" spans="1:19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>
        <f t="shared" si="114"/>
        <v>41023.07471064815</v>
      </c>
      <c r="P2472" s="10">
        <f t="shared" si="115"/>
        <v>41053.07471064815</v>
      </c>
      <c r="Q2472">
        <f t="shared" si="116"/>
        <v>2012</v>
      </c>
      <c r="R2472" s="13" t="s">
        <v>8324</v>
      </c>
      <c r="S2472" t="s">
        <v>8328</v>
      </c>
    </row>
    <row r="2473" spans="1:19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0">
        <f t="shared" si="114"/>
        <v>40893.992962962962</v>
      </c>
      <c r="P2473" s="10">
        <f t="shared" si="115"/>
        <v>40933.992962962962</v>
      </c>
      <c r="Q2473">
        <f t="shared" si="116"/>
        <v>2011</v>
      </c>
      <c r="R2473" s="13" t="s">
        <v>8324</v>
      </c>
      <c r="S2473" t="s">
        <v>8328</v>
      </c>
    </row>
    <row r="2474" spans="1:19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>
        <f t="shared" si="114"/>
        <v>40354.11550925926</v>
      </c>
      <c r="P2474" s="10">
        <f t="shared" si="115"/>
        <v>40425.043749999997</v>
      </c>
      <c r="Q2474">
        <f t="shared" si="116"/>
        <v>2010</v>
      </c>
      <c r="R2474" s="13" t="s">
        <v>8324</v>
      </c>
      <c r="S2474" t="s">
        <v>8328</v>
      </c>
    </row>
    <row r="2475" spans="1:19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0">
        <f t="shared" si="114"/>
        <v>41193.748483796298</v>
      </c>
      <c r="P2475" s="10">
        <f t="shared" si="115"/>
        <v>41223.790150462963</v>
      </c>
      <c r="Q2475">
        <f t="shared" si="116"/>
        <v>2012</v>
      </c>
      <c r="R2475" s="13" t="s">
        <v>8324</v>
      </c>
      <c r="S2475" t="s">
        <v>8328</v>
      </c>
    </row>
    <row r="2476" spans="1:19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0">
        <f t="shared" si="114"/>
        <v>40417.011296296296</v>
      </c>
      <c r="P2476" s="10">
        <f t="shared" si="115"/>
        <v>40462.011296296296</v>
      </c>
      <c r="Q2476">
        <f t="shared" si="116"/>
        <v>2010</v>
      </c>
      <c r="R2476" s="13" t="s">
        <v>8324</v>
      </c>
      <c r="S2476" t="s">
        <v>8328</v>
      </c>
    </row>
    <row r="2477" spans="1:19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0">
        <f t="shared" si="114"/>
        <v>40310.287673611114</v>
      </c>
      <c r="P2477" s="10">
        <f t="shared" si="115"/>
        <v>40369.916666666664</v>
      </c>
      <c r="Q2477">
        <f t="shared" si="116"/>
        <v>2010</v>
      </c>
      <c r="R2477" s="13" t="s">
        <v>8324</v>
      </c>
      <c r="S2477" t="s">
        <v>8328</v>
      </c>
    </row>
    <row r="2478" spans="1:19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0">
        <f t="shared" si="114"/>
        <v>41913.328356481477</v>
      </c>
      <c r="P2478" s="10">
        <f t="shared" si="115"/>
        <v>41946.370023148149</v>
      </c>
      <c r="Q2478">
        <f t="shared" si="116"/>
        <v>2014</v>
      </c>
      <c r="R2478" s="13" t="s">
        <v>8324</v>
      </c>
      <c r="S2478" t="s">
        <v>8328</v>
      </c>
    </row>
    <row r="2479" spans="1:19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0">
        <f t="shared" si="114"/>
        <v>41088.691493055558</v>
      </c>
      <c r="P2479" s="10">
        <f t="shared" si="115"/>
        <v>41133.691493055558</v>
      </c>
      <c r="Q2479">
        <f t="shared" si="116"/>
        <v>2012</v>
      </c>
      <c r="R2479" s="13" t="s">
        <v>8324</v>
      </c>
      <c r="S2479" t="s">
        <v>8328</v>
      </c>
    </row>
    <row r="2480" spans="1:19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0">
        <f t="shared" si="114"/>
        <v>41257.950381944444</v>
      </c>
      <c r="P2480" s="10">
        <f t="shared" si="115"/>
        <v>41287.950381944444</v>
      </c>
      <c r="Q2480">
        <f t="shared" si="116"/>
        <v>2012</v>
      </c>
      <c r="R2480" s="13" t="s">
        <v>8324</v>
      </c>
      <c r="S2480" t="s">
        <v>8328</v>
      </c>
    </row>
    <row r="2481" spans="1:19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0">
        <f t="shared" si="114"/>
        <v>41107.726782407408</v>
      </c>
      <c r="P2481" s="10">
        <f t="shared" si="115"/>
        <v>41118.083333333336</v>
      </c>
      <c r="Q2481">
        <f t="shared" si="116"/>
        <v>2012</v>
      </c>
      <c r="R2481" s="13" t="s">
        <v>8324</v>
      </c>
      <c r="S2481" t="s">
        <v>8328</v>
      </c>
    </row>
    <row r="2482" spans="1:19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0">
        <f t="shared" si="114"/>
        <v>42227.936157407406</v>
      </c>
      <c r="P2482" s="10">
        <f t="shared" si="115"/>
        <v>42287.936157407406</v>
      </c>
      <c r="Q2482">
        <f t="shared" si="116"/>
        <v>2015</v>
      </c>
      <c r="R2482" s="13" t="s">
        <v>8324</v>
      </c>
      <c r="S2482" t="s">
        <v>8328</v>
      </c>
    </row>
    <row r="2483" spans="1:19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0">
        <f t="shared" si="114"/>
        <v>40999.645925925928</v>
      </c>
      <c r="P2483" s="10">
        <f t="shared" si="115"/>
        <v>41029.645925925928</v>
      </c>
      <c r="Q2483">
        <f t="shared" si="116"/>
        <v>2012</v>
      </c>
      <c r="R2483" s="13" t="s">
        <v>8324</v>
      </c>
      <c r="S2483" t="s">
        <v>8328</v>
      </c>
    </row>
    <row r="2484" spans="1:19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0">
        <f t="shared" si="114"/>
        <v>40711.782210648147</v>
      </c>
      <c r="P2484" s="10">
        <f t="shared" si="115"/>
        <v>40756.782210648147</v>
      </c>
      <c r="Q2484">
        <f t="shared" si="116"/>
        <v>2011</v>
      </c>
      <c r="R2484" s="13" t="s">
        <v>8324</v>
      </c>
      <c r="S2484" t="s">
        <v>8328</v>
      </c>
    </row>
    <row r="2485" spans="1:19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0">
        <f t="shared" si="114"/>
        <v>40970.750034722223</v>
      </c>
      <c r="P2485" s="10">
        <f t="shared" si="115"/>
        <v>41030.708368055559</v>
      </c>
      <c r="Q2485">
        <f t="shared" si="116"/>
        <v>2012</v>
      </c>
      <c r="R2485" s="13" t="s">
        <v>8324</v>
      </c>
      <c r="S2485" t="s">
        <v>8328</v>
      </c>
    </row>
    <row r="2486" spans="1:19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0">
        <f t="shared" si="114"/>
        <v>40771.916701388887</v>
      </c>
      <c r="P2486" s="10">
        <f t="shared" si="115"/>
        <v>40801.916701388887</v>
      </c>
      <c r="Q2486">
        <f t="shared" si="116"/>
        <v>2011</v>
      </c>
      <c r="R2486" s="13" t="s">
        <v>8324</v>
      </c>
      <c r="S2486" t="s">
        <v>8328</v>
      </c>
    </row>
    <row r="2487" spans="1:19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0">
        <f t="shared" si="114"/>
        <v>40793.998599537037</v>
      </c>
      <c r="P2487" s="10">
        <f t="shared" si="115"/>
        <v>40828.998599537037</v>
      </c>
      <c r="Q2487">
        <f t="shared" si="116"/>
        <v>2011</v>
      </c>
      <c r="R2487" s="13" t="s">
        <v>8324</v>
      </c>
      <c r="S2487" t="s">
        <v>8328</v>
      </c>
    </row>
    <row r="2488" spans="1:19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>
        <f t="shared" si="114"/>
        <v>40991.708055555559</v>
      </c>
      <c r="P2488" s="10">
        <f t="shared" si="115"/>
        <v>41021.708055555559</v>
      </c>
      <c r="Q2488">
        <f t="shared" si="116"/>
        <v>2012</v>
      </c>
      <c r="R2488" s="13" t="s">
        <v>8324</v>
      </c>
      <c r="S2488" t="s">
        <v>8328</v>
      </c>
    </row>
    <row r="2489" spans="1:19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>
        <f t="shared" si="114"/>
        <v>41026.083298611113</v>
      </c>
      <c r="P2489" s="10">
        <f t="shared" si="115"/>
        <v>41056.083298611113</v>
      </c>
      <c r="Q2489">
        <f t="shared" si="116"/>
        <v>2012</v>
      </c>
      <c r="R2489" s="13" t="s">
        <v>8324</v>
      </c>
      <c r="S2489" t="s">
        <v>8328</v>
      </c>
    </row>
    <row r="2490" spans="1:19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0">
        <f t="shared" si="114"/>
        <v>40833.633194444446</v>
      </c>
      <c r="P2490" s="10">
        <f t="shared" si="115"/>
        <v>40863.674861111111</v>
      </c>
      <c r="Q2490">
        <f t="shared" si="116"/>
        <v>2011</v>
      </c>
      <c r="R2490" s="13" t="s">
        <v>8324</v>
      </c>
      <c r="S2490" t="s">
        <v>8328</v>
      </c>
    </row>
    <row r="2491" spans="1:19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0">
        <f t="shared" si="114"/>
        <v>41373.690266203703</v>
      </c>
      <c r="P2491" s="10">
        <f t="shared" si="115"/>
        <v>41403.690266203703</v>
      </c>
      <c r="Q2491">
        <f t="shared" si="116"/>
        <v>2013</v>
      </c>
      <c r="R2491" s="13" t="s">
        <v>8324</v>
      </c>
      <c r="S2491" t="s">
        <v>8328</v>
      </c>
    </row>
    <row r="2492" spans="1:19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>
        <f t="shared" si="114"/>
        <v>41023.227731481478</v>
      </c>
      <c r="P2492" s="10">
        <f t="shared" si="115"/>
        <v>41083.227731481478</v>
      </c>
      <c r="Q2492">
        <f t="shared" si="116"/>
        <v>2012</v>
      </c>
      <c r="R2492" s="13" t="s">
        <v>8324</v>
      </c>
      <c r="S2492" t="s">
        <v>8328</v>
      </c>
    </row>
    <row r="2493" spans="1:19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0">
        <f t="shared" si="114"/>
        <v>40542.839282407411</v>
      </c>
      <c r="P2493" s="10">
        <f t="shared" si="115"/>
        <v>40559.07708333333</v>
      </c>
      <c r="Q2493">
        <f t="shared" si="116"/>
        <v>2010</v>
      </c>
      <c r="R2493" s="13" t="s">
        <v>8324</v>
      </c>
      <c r="S2493" t="s">
        <v>8328</v>
      </c>
    </row>
    <row r="2494" spans="1:19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>
        <f t="shared" si="114"/>
        <v>41024.985972222225</v>
      </c>
      <c r="P2494" s="10">
        <f t="shared" si="115"/>
        <v>41076.415972222225</v>
      </c>
      <c r="Q2494">
        <f t="shared" si="116"/>
        <v>2012</v>
      </c>
      <c r="R2494" s="13" t="s">
        <v>8324</v>
      </c>
      <c r="S2494" t="s">
        <v>8328</v>
      </c>
    </row>
    <row r="2495" spans="1:19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>
        <f t="shared" si="114"/>
        <v>41348.168287037035</v>
      </c>
      <c r="P2495" s="10">
        <f t="shared" si="115"/>
        <v>41393.168287037035</v>
      </c>
      <c r="Q2495">
        <f t="shared" si="116"/>
        <v>2013</v>
      </c>
      <c r="R2495" s="13" t="s">
        <v>8324</v>
      </c>
      <c r="S2495" t="s">
        <v>8328</v>
      </c>
    </row>
    <row r="2496" spans="1:19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>
        <f t="shared" si="114"/>
        <v>41022.645185185182</v>
      </c>
      <c r="P2496" s="10">
        <f t="shared" si="115"/>
        <v>41052.645185185182</v>
      </c>
      <c r="Q2496">
        <f t="shared" si="116"/>
        <v>2012</v>
      </c>
      <c r="R2496" s="13" t="s">
        <v>8324</v>
      </c>
      <c r="S2496" t="s">
        <v>8328</v>
      </c>
    </row>
    <row r="2497" spans="1:19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>
        <f t="shared" si="114"/>
        <v>41036.946469907409</v>
      </c>
      <c r="P2497" s="10">
        <f t="shared" si="115"/>
        <v>41066.946469907409</v>
      </c>
      <c r="Q2497">
        <f t="shared" si="116"/>
        <v>2012</v>
      </c>
      <c r="R2497" s="13" t="s">
        <v>8324</v>
      </c>
      <c r="S2497" t="s">
        <v>8328</v>
      </c>
    </row>
    <row r="2498" spans="1:19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0">
        <f t="shared" si="114"/>
        <v>41327.996435185189</v>
      </c>
      <c r="P2498" s="10">
        <f t="shared" si="115"/>
        <v>41362.954768518517</v>
      </c>
      <c r="Q2498">
        <f t="shared" si="116"/>
        <v>2013</v>
      </c>
      <c r="R2498" s="13" t="s">
        <v>8324</v>
      </c>
      <c r="S2498" t="s">
        <v>8328</v>
      </c>
    </row>
    <row r="2499" spans="1:19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0">
        <f t="shared" ref="O2499:O2562" si="117">(((J2499/60)/60)/24)+DATE(1970,1,1)</f>
        <v>40730.878912037035</v>
      </c>
      <c r="P2499" s="10">
        <f t="shared" ref="P2499:P2562" si="118">(((I2499/60)/60)/24)+DATE(1970,1,1)</f>
        <v>40760.878912037035</v>
      </c>
      <c r="Q2499">
        <f t="shared" ref="Q2499:Q2562" si="119">YEAR(O2499)</f>
        <v>2011</v>
      </c>
      <c r="R2499" s="13" t="s">
        <v>8324</v>
      </c>
      <c r="S2499" t="s">
        <v>8328</v>
      </c>
    </row>
    <row r="2500" spans="1:19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>
        <f t="shared" si="117"/>
        <v>42017.967442129629</v>
      </c>
      <c r="P2500" s="10">
        <f t="shared" si="118"/>
        <v>42031.967442129629</v>
      </c>
      <c r="Q2500">
        <f t="shared" si="119"/>
        <v>2015</v>
      </c>
      <c r="R2500" s="13" t="s">
        <v>8324</v>
      </c>
      <c r="S2500" t="s">
        <v>8328</v>
      </c>
    </row>
    <row r="2501" spans="1:19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>
        <f t="shared" si="117"/>
        <v>41226.648576388885</v>
      </c>
      <c r="P2501" s="10">
        <f t="shared" si="118"/>
        <v>41274.75</v>
      </c>
      <c r="Q2501">
        <f t="shared" si="119"/>
        <v>2012</v>
      </c>
      <c r="R2501" s="13" t="s">
        <v>8324</v>
      </c>
      <c r="S2501" t="s">
        <v>8328</v>
      </c>
    </row>
    <row r="2502" spans="1:19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>
        <f t="shared" si="117"/>
        <v>41053.772858796299</v>
      </c>
      <c r="P2502" s="10">
        <f t="shared" si="118"/>
        <v>41083.772858796299</v>
      </c>
      <c r="Q2502">
        <f t="shared" si="119"/>
        <v>2012</v>
      </c>
      <c r="R2502" s="13" t="s">
        <v>8324</v>
      </c>
      <c r="S2502" t="s">
        <v>8328</v>
      </c>
    </row>
    <row r="2503" spans="1:19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0">
        <f t="shared" si="117"/>
        <v>42244.776666666665</v>
      </c>
      <c r="P2503" s="10">
        <f t="shared" si="118"/>
        <v>42274.776666666665</v>
      </c>
      <c r="Q2503">
        <f t="shared" si="119"/>
        <v>2015</v>
      </c>
      <c r="R2503" s="13" t="s">
        <v>8335</v>
      </c>
      <c r="S2503" t="s">
        <v>8352</v>
      </c>
    </row>
    <row r="2504" spans="1:19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0">
        <f t="shared" si="117"/>
        <v>41858.825439814813</v>
      </c>
      <c r="P2504" s="10">
        <f t="shared" si="118"/>
        <v>41903.825439814813</v>
      </c>
      <c r="Q2504">
        <f t="shared" si="119"/>
        <v>2014</v>
      </c>
      <c r="R2504" s="13" t="s">
        <v>8335</v>
      </c>
      <c r="S2504" t="s">
        <v>8352</v>
      </c>
    </row>
    <row r="2505" spans="1:19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0">
        <f t="shared" si="117"/>
        <v>42498.899398148147</v>
      </c>
      <c r="P2505" s="10">
        <f t="shared" si="118"/>
        <v>42528.879166666666</v>
      </c>
      <c r="Q2505">
        <f t="shared" si="119"/>
        <v>2016</v>
      </c>
      <c r="R2505" s="13" t="s">
        <v>8335</v>
      </c>
      <c r="S2505" t="s">
        <v>8352</v>
      </c>
    </row>
    <row r="2506" spans="1:19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0">
        <f t="shared" si="117"/>
        <v>41928.015439814815</v>
      </c>
      <c r="P2506" s="10">
        <f t="shared" si="118"/>
        <v>41958.057106481487</v>
      </c>
      <c r="Q2506">
        <f t="shared" si="119"/>
        <v>2014</v>
      </c>
      <c r="R2506" s="13" t="s">
        <v>8335</v>
      </c>
      <c r="S2506" t="s">
        <v>8352</v>
      </c>
    </row>
    <row r="2507" spans="1:19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0">
        <f t="shared" si="117"/>
        <v>42047.05574074074</v>
      </c>
      <c r="P2507" s="10">
        <f t="shared" si="118"/>
        <v>42077.014074074075</v>
      </c>
      <c r="Q2507">
        <f t="shared" si="119"/>
        <v>2015</v>
      </c>
      <c r="R2507" s="13" t="s">
        <v>8335</v>
      </c>
      <c r="S2507" t="s">
        <v>8352</v>
      </c>
    </row>
    <row r="2508" spans="1:19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0">
        <f t="shared" si="117"/>
        <v>42258.297094907408</v>
      </c>
      <c r="P2508" s="10">
        <f t="shared" si="118"/>
        <v>42280.875</v>
      </c>
      <c r="Q2508">
        <f t="shared" si="119"/>
        <v>2015</v>
      </c>
      <c r="R2508" s="13" t="s">
        <v>8335</v>
      </c>
      <c r="S2508" t="s">
        <v>8352</v>
      </c>
    </row>
    <row r="2509" spans="1:19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0">
        <f t="shared" si="117"/>
        <v>42105.072962962964</v>
      </c>
      <c r="P2509" s="10">
        <f t="shared" si="118"/>
        <v>42135.072962962964</v>
      </c>
      <c r="Q2509">
        <f t="shared" si="119"/>
        <v>2015</v>
      </c>
      <c r="R2509" s="13" t="s">
        <v>8335</v>
      </c>
      <c r="S2509" t="s">
        <v>8352</v>
      </c>
    </row>
    <row r="2510" spans="1:19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>
        <f t="shared" si="117"/>
        <v>41835.951782407406</v>
      </c>
      <c r="P2510" s="10">
        <f t="shared" si="118"/>
        <v>41865.951782407406</v>
      </c>
      <c r="Q2510">
        <f t="shared" si="119"/>
        <v>2014</v>
      </c>
      <c r="R2510" s="13" t="s">
        <v>8335</v>
      </c>
      <c r="S2510" t="s">
        <v>8352</v>
      </c>
    </row>
    <row r="2511" spans="1:19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0">
        <f t="shared" si="117"/>
        <v>42058.809594907405</v>
      </c>
      <c r="P2511" s="10">
        <f t="shared" si="118"/>
        <v>42114.767928240741</v>
      </c>
      <c r="Q2511">
        <f t="shared" si="119"/>
        <v>2015</v>
      </c>
      <c r="R2511" s="13" t="s">
        <v>8335</v>
      </c>
      <c r="S2511" t="s">
        <v>8352</v>
      </c>
    </row>
    <row r="2512" spans="1:19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>
        <f t="shared" si="117"/>
        <v>42078.997361111105</v>
      </c>
      <c r="P2512" s="10">
        <f t="shared" si="118"/>
        <v>42138.997361111105</v>
      </c>
      <c r="Q2512">
        <f t="shared" si="119"/>
        <v>2015</v>
      </c>
      <c r="R2512" s="13" t="s">
        <v>8335</v>
      </c>
      <c r="S2512" t="s">
        <v>8352</v>
      </c>
    </row>
    <row r="2513" spans="1:19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0">
        <f t="shared" si="117"/>
        <v>42371.446909722217</v>
      </c>
      <c r="P2513" s="10">
        <f t="shared" si="118"/>
        <v>42401.446909722217</v>
      </c>
      <c r="Q2513">
        <f t="shared" si="119"/>
        <v>2016</v>
      </c>
      <c r="R2513" s="13" t="s">
        <v>8335</v>
      </c>
      <c r="S2513" t="s">
        <v>8352</v>
      </c>
    </row>
    <row r="2514" spans="1:19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0">
        <f t="shared" si="117"/>
        <v>41971.876863425925</v>
      </c>
      <c r="P2514" s="10">
        <f t="shared" si="118"/>
        <v>41986.876863425925</v>
      </c>
      <c r="Q2514">
        <f t="shared" si="119"/>
        <v>2014</v>
      </c>
      <c r="R2514" s="13" t="s">
        <v>8335</v>
      </c>
      <c r="S2514" t="s">
        <v>8352</v>
      </c>
    </row>
    <row r="2515" spans="1:19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0">
        <f t="shared" si="117"/>
        <v>42732.00681712963</v>
      </c>
      <c r="P2515" s="10">
        <f t="shared" si="118"/>
        <v>42792.00681712963</v>
      </c>
      <c r="Q2515">
        <f t="shared" si="119"/>
        <v>2016</v>
      </c>
      <c r="R2515" s="13" t="s">
        <v>8335</v>
      </c>
      <c r="S2515" t="s">
        <v>8352</v>
      </c>
    </row>
    <row r="2516" spans="1:19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0">
        <f t="shared" si="117"/>
        <v>41854.389780092592</v>
      </c>
      <c r="P2516" s="10">
        <f t="shared" si="118"/>
        <v>41871.389780092592</v>
      </c>
      <c r="Q2516">
        <f t="shared" si="119"/>
        <v>2014</v>
      </c>
      <c r="R2516" s="13" t="s">
        <v>8335</v>
      </c>
      <c r="S2516" t="s">
        <v>8352</v>
      </c>
    </row>
    <row r="2517" spans="1:19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0">
        <f t="shared" si="117"/>
        <v>42027.839733796296</v>
      </c>
      <c r="P2517" s="10">
        <f t="shared" si="118"/>
        <v>42057.839733796296</v>
      </c>
      <c r="Q2517">
        <f t="shared" si="119"/>
        <v>2015</v>
      </c>
      <c r="R2517" s="13" t="s">
        <v>8335</v>
      </c>
      <c r="S2517" t="s">
        <v>8352</v>
      </c>
    </row>
    <row r="2518" spans="1:19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0">
        <f t="shared" si="117"/>
        <v>41942.653379629628</v>
      </c>
      <c r="P2518" s="10">
        <f t="shared" si="118"/>
        <v>41972.6950462963</v>
      </c>
      <c r="Q2518">
        <f t="shared" si="119"/>
        <v>2014</v>
      </c>
      <c r="R2518" s="13" t="s">
        <v>8335</v>
      </c>
      <c r="S2518" t="s">
        <v>8352</v>
      </c>
    </row>
    <row r="2519" spans="1:19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>
        <f t="shared" si="117"/>
        <v>42052.802430555559</v>
      </c>
      <c r="P2519" s="10">
        <f t="shared" si="118"/>
        <v>42082.760763888888</v>
      </c>
      <c r="Q2519">
        <f t="shared" si="119"/>
        <v>2015</v>
      </c>
      <c r="R2519" s="13" t="s">
        <v>8335</v>
      </c>
      <c r="S2519" t="s">
        <v>8352</v>
      </c>
    </row>
    <row r="2520" spans="1:19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0">
        <f t="shared" si="117"/>
        <v>41926.680879629632</v>
      </c>
      <c r="P2520" s="10">
        <f t="shared" si="118"/>
        <v>41956.722546296296</v>
      </c>
      <c r="Q2520">
        <f t="shared" si="119"/>
        <v>2014</v>
      </c>
      <c r="R2520" s="13" t="s">
        <v>8335</v>
      </c>
      <c r="S2520" t="s">
        <v>8352</v>
      </c>
    </row>
    <row r="2521" spans="1:19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0">
        <f t="shared" si="117"/>
        <v>41809.155138888891</v>
      </c>
      <c r="P2521" s="10">
        <f t="shared" si="118"/>
        <v>41839.155138888891</v>
      </c>
      <c r="Q2521">
        <f t="shared" si="119"/>
        <v>2014</v>
      </c>
      <c r="R2521" s="13" t="s">
        <v>8335</v>
      </c>
      <c r="S2521" t="s">
        <v>8352</v>
      </c>
    </row>
    <row r="2522" spans="1:19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0">
        <f t="shared" si="117"/>
        <v>42612.600520833337</v>
      </c>
      <c r="P2522" s="10">
        <f t="shared" si="118"/>
        <v>42658.806249999994</v>
      </c>
      <c r="Q2522">
        <f t="shared" si="119"/>
        <v>2016</v>
      </c>
      <c r="R2522" s="13" t="s">
        <v>8335</v>
      </c>
      <c r="S2522" t="s">
        <v>8352</v>
      </c>
    </row>
    <row r="2523" spans="1:19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>
        <f t="shared" si="117"/>
        <v>42269.967835648145</v>
      </c>
      <c r="P2523" s="10">
        <f t="shared" si="118"/>
        <v>42290.967835648145</v>
      </c>
      <c r="Q2523">
        <f t="shared" si="119"/>
        <v>2015</v>
      </c>
      <c r="R2523" s="13" t="s">
        <v>8324</v>
      </c>
      <c r="S2523" t="s">
        <v>8353</v>
      </c>
    </row>
    <row r="2524" spans="1:19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0">
        <f t="shared" si="117"/>
        <v>42460.573611111111</v>
      </c>
      <c r="P2524" s="10">
        <f t="shared" si="118"/>
        <v>42482.619444444441</v>
      </c>
      <c r="Q2524">
        <f t="shared" si="119"/>
        <v>2016</v>
      </c>
      <c r="R2524" s="13" t="s">
        <v>8324</v>
      </c>
      <c r="S2524" t="s">
        <v>8353</v>
      </c>
    </row>
    <row r="2525" spans="1:19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0">
        <f t="shared" si="117"/>
        <v>41930.975601851853</v>
      </c>
      <c r="P2525" s="10">
        <f t="shared" si="118"/>
        <v>41961.017268518524</v>
      </c>
      <c r="Q2525">
        <f t="shared" si="119"/>
        <v>2014</v>
      </c>
      <c r="R2525" s="13" t="s">
        <v>8324</v>
      </c>
      <c r="S2525" t="s">
        <v>8353</v>
      </c>
    </row>
    <row r="2526" spans="1:19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0">
        <f t="shared" si="117"/>
        <v>41961.807372685187</v>
      </c>
      <c r="P2526" s="10">
        <f t="shared" si="118"/>
        <v>41994.1875</v>
      </c>
      <c r="Q2526">
        <f t="shared" si="119"/>
        <v>2014</v>
      </c>
      <c r="R2526" s="13" t="s">
        <v>8324</v>
      </c>
      <c r="S2526" t="s">
        <v>8353</v>
      </c>
    </row>
    <row r="2527" spans="1:19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0">
        <f t="shared" si="117"/>
        <v>41058.844571759262</v>
      </c>
      <c r="P2527" s="10">
        <f t="shared" si="118"/>
        <v>41088.844571759262</v>
      </c>
      <c r="Q2527">
        <f t="shared" si="119"/>
        <v>2012</v>
      </c>
      <c r="R2527" s="13" t="s">
        <v>8324</v>
      </c>
      <c r="S2527" t="s">
        <v>8353</v>
      </c>
    </row>
    <row r="2528" spans="1:19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0">
        <f t="shared" si="117"/>
        <v>41953.091134259259</v>
      </c>
      <c r="P2528" s="10">
        <f t="shared" si="118"/>
        <v>41981.207638888889</v>
      </c>
      <c r="Q2528">
        <f t="shared" si="119"/>
        <v>2014</v>
      </c>
      <c r="R2528" s="13" t="s">
        <v>8324</v>
      </c>
      <c r="S2528" t="s">
        <v>8353</v>
      </c>
    </row>
    <row r="2529" spans="1:19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0">
        <f t="shared" si="117"/>
        <v>41546.75105324074</v>
      </c>
      <c r="P2529" s="10">
        <f t="shared" si="118"/>
        <v>41565.165972222225</v>
      </c>
      <c r="Q2529">
        <f t="shared" si="119"/>
        <v>2013</v>
      </c>
      <c r="R2529" s="13" t="s">
        <v>8324</v>
      </c>
      <c r="S2529" t="s">
        <v>8353</v>
      </c>
    </row>
    <row r="2530" spans="1:19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0">
        <f t="shared" si="117"/>
        <v>42217.834525462968</v>
      </c>
      <c r="P2530" s="10">
        <f t="shared" si="118"/>
        <v>42236.458333333328</v>
      </c>
      <c r="Q2530">
        <f t="shared" si="119"/>
        <v>2015</v>
      </c>
      <c r="R2530" s="13" t="s">
        <v>8324</v>
      </c>
      <c r="S2530" t="s">
        <v>8353</v>
      </c>
    </row>
    <row r="2531" spans="1:19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0">
        <f t="shared" si="117"/>
        <v>40948.080729166664</v>
      </c>
      <c r="P2531" s="10">
        <f t="shared" si="118"/>
        <v>40993.0390625</v>
      </c>
      <c r="Q2531">
        <f t="shared" si="119"/>
        <v>2012</v>
      </c>
      <c r="R2531" s="13" t="s">
        <v>8324</v>
      </c>
      <c r="S2531" t="s">
        <v>8353</v>
      </c>
    </row>
    <row r="2532" spans="1:19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>
        <f t="shared" si="117"/>
        <v>42081.864641203705</v>
      </c>
      <c r="P2532" s="10">
        <f t="shared" si="118"/>
        <v>42114.201388888891</v>
      </c>
      <c r="Q2532">
        <f t="shared" si="119"/>
        <v>2015</v>
      </c>
      <c r="R2532" s="13" t="s">
        <v>8324</v>
      </c>
      <c r="S2532" t="s">
        <v>8353</v>
      </c>
    </row>
    <row r="2533" spans="1:19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0">
        <f t="shared" si="117"/>
        <v>42208.680023148147</v>
      </c>
      <c r="P2533" s="10">
        <f t="shared" si="118"/>
        <v>42231.165972222225</v>
      </c>
      <c r="Q2533">
        <f t="shared" si="119"/>
        <v>2015</v>
      </c>
      <c r="R2533" s="13" t="s">
        <v>8324</v>
      </c>
      <c r="S2533" t="s">
        <v>8353</v>
      </c>
    </row>
    <row r="2534" spans="1:19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0">
        <f t="shared" si="117"/>
        <v>41107.849143518521</v>
      </c>
      <c r="P2534" s="10">
        <f t="shared" si="118"/>
        <v>41137.849143518521</v>
      </c>
      <c r="Q2534">
        <f t="shared" si="119"/>
        <v>2012</v>
      </c>
      <c r="R2534" s="13" t="s">
        <v>8324</v>
      </c>
      <c r="S2534" t="s">
        <v>8353</v>
      </c>
    </row>
    <row r="2535" spans="1:19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>
        <f t="shared" si="117"/>
        <v>41304.751284722224</v>
      </c>
      <c r="P2535" s="10">
        <f t="shared" si="118"/>
        <v>41334.750787037039</v>
      </c>
      <c r="Q2535">
        <f t="shared" si="119"/>
        <v>2013</v>
      </c>
      <c r="R2535" s="13" t="s">
        <v>8324</v>
      </c>
      <c r="S2535" t="s">
        <v>8353</v>
      </c>
    </row>
    <row r="2536" spans="1:19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0">
        <f t="shared" si="117"/>
        <v>40127.700370370374</v>
      </c>
      <c r="P2536" s="10">
        <f t="shared" si="118"/>
        <v>40179.25</v>
      </c>
      <c r="Q2536">
        <f t="shared" si="119"/>
        <v>2009</v>
      </c>
      <c r="R2536" s="13" t="s">
        <v>8324</v>
      </c>
      <c r="S2536" t="s">
        <v>8353</v>
      </c>
    </row>
    <row r="2537" spans="1:19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0">
        <f t="shared" si="117"/>
        <v>41943.791030092594</v>
      </c>
      <c r="P2537" s="10">
        <f t="shared" si="118"/>
        <v>41974.832696759258</v>
      </c>
      <c r="Q2537">
        <f t="shared" si="119"/>
        <v>2014</v>
      </c>
      <c r="R2537" s="13" t="s">
        <v>8324</v>
      </c>
      <c r="S2537" t="s">
        <v>8353</v>
      </c>
    </row>
    <row r="2538" spans="1:19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0">
        <f t="shared" si="117"/>
        <v>41464.106087962966</v>
      </c>
      <c r="P2538" s="10">
        <f t="shared" si="118"/>
        <v>41485.106087962966</v>
      </c>
      <c r="Q2538">
        <f t="shared" si="119"/>
        <v>2013</v>
      </c>
      <c r="R2538" s="13" t="s">
        <v>8324</v>
      </c>
      <c r="S2538" t="s">
        <v>8353</v>
      </c>
    </row>
    <row r="2539" spans="1:19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0">
        <f t="shared" si="117"/>
        <v>40696.648784722223</v>
      </c>
      <c r="P2539" s="10">
        <f t="shared" si="118"/>
        <v>40756.648784722223</v>
      </c>
      <c r="Q2539">
        <f t="shared" si="119"/>
        <v>2011</v>
      </c>
      <c r="R2539" s="13" t="s">
        <v>8324</v>
      </c>
      <c r="S2539" t="s">
        <v>8353</v>
      </c>
    </row>
    <row r="2540" spans="1:19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>
        <f t="shared" si="117"/>
        <v>41298.509965277779</v>
      </c>
      <c r="P2540" s="10">
        <f t="shared" si="118"/>
        <v>41329.207638888889</v>
      </c>
      <c r="Q2540">
        <f t="shared" si="119"/>
        <v>2013</v>
      </c>
      <c r="R2540" s="13" t="s">
        <v>8324</v>
      </c>
      <c r="S2540" t="s">
        <v>8353</v>
      </c>
    </row>
    <row r="2541" spans="1:19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0">
        <f t="shared" si="117"/>
        <v>41977.902222222227</v>
      </c>
      <c r="P2541" s="10">
        <f t="shared" si="118"/>
        <v>42037.902222222227</v>
      </c>
      <c r="Q2541">
        <f t="shared" si="119"/>
        <v>2014</v>
      </c>
      <c r="R2541" s="13" t="s">
        <v>8324</v>
      </c>
      <c r="S2541" t="s">
        <v>8353</v>
      </c>
    </row>
    <row r="2542" spans="1:19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>
        <f t="shared" si="117"/>
        <v>40785.675011574072</v>
      </c>
      <c r="P2542" s="10">
        <f t="shared" si="118"/>
        <v>40845.675011574072</v>
      </c>
      <c r="Q2542">
        <f t="shared" si="119"/>
        <v>2011</v>
      </c>
      <c r="R2542" s="13" t="s">
        <v>8324</v>
      </c>
      <c r="S2542" t="s">
        <v>8353</v>
      </c>
    </row>
    <row r="2543" spans="1:19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0">
        <f t="shared" si="117"/>
        <v>41483.449282407404</v>
      </c>
      <c r="P2543" s="10">
        <f t="shared" si="118"/>
        <v>41543.449282407404</v>
      </c>
      <c r="Q2543">
        <f t="shared" si="119"/>
        <v>2013</v>
      </c>
      <c r="R2543" s="13" t="s">
        <v>8324</v>
      </c>
      <c r="S2543" t="s">
        <v>8353</v>
      </c>
    </row>
    <row r="2544" spans="1:19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0">
        <f t="shared" si="117"/>
        <v>41509.426585648151</v>
      </c>
      <c r="P2544" s="10">
        <f t="shared" si="118"/>
        <v>41548.165972222225</v>
      </c>
      <c r="Q2544">
        <f t="shared" si="119"/>
        <v>2013</v>
      </c>
      <c r="R2544" s="13" t="s">
        <v>8324</v>
      </c>
      <c r="S2544" t="s">
        <v>8353</v>
      </c>
    </row>
    <row r="2545" spans="1:19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0">
        <f t="shared" si="117"/>
        <v>40514.107615740737</v>
      </c>
      <c r="P2545" s="10">
        <f t="shared" si="118"/>
        <v>40545.125</v>
      </c>
      <c r="Q2545">
        <f t="shared" si="119"/>
        <v>2010</v>
      </c>
      <c r="R2545" s="13" t="s">
        <v>8324</v>
      </c>
      <c r="S2545" t="s">
        <v>8353</v>
      </c>
    </row>
    <row r="2546" spans="1:19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0">
        <f t="shared" si="117"/>
        <v>41068.520474537036</v>
      </c>
      <c r="P2546" s="10">
        <f t="shared" si="118"/>
        <v>41098.520474537036</v>
      </c>
      <c r="Q2546">
        <f t="shared" si="119"/>
        <v>2012</v>
      </c>
      <c r="R2546" s="13" t="s">
        <v>8324</v>
      </c>
      <c r="S2546" t="s">
        <v>8353</v>
      </c>
    </row>
    <row r="2547" spans="1:19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0">
        <f t="shared" si="117"/>
        <v>42027.13817129629</v>
      </c>
      <c r="P2547" s="10">
        <f t="shared" si="118"/>
        <v>42062.020833333328</v>
      </c>
      <c r="Q2547">
        <f t="shared" si="119"/>
        <v>2015</v>
      </c>
      <c r="R2547" s="13" t="s">
        <v>8324</v>
      </c>
      <c r="S2547" t="s">
        <v>8353</v>
      </c>
    </row>
    <row r="2548" spans="1:19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0">
        <f t="shared" si="117"/>
        <v>41524.858553240738</v>
      </c>
      <c r="P2548" s="10">
        <f t="shared" si="118"/>
        <v>41552.208333333336</v>
      </c>
      <c r="Q2548">
        <f t="shared" si="119"/>
        <v>2013</v>
      </c>
      <c r="R2548" s="13" t="s">
        <v>8324</v>
      </c>
      <c r="S2548" t="s">
        <v>8353</v>
      </c>
    </row>
    <row r="2549" spans="1:19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>
        <f t="shared" si="117"/>
        <v>40973.773182870369</v>
      </c>
      <c r="P2549" s="10">
        <f t="shared" si="118"/>
        <v>41003.731516203705</v>
      </c>
      <c r="Q2549">
        <f t="shared" si="119"/>
        <v>2012</v>
      </c>
      <c r="R2549" s="13" t="s">
        <v>8324</v>
      </c>
      <c r="S2549" t="s">
        <v>8353</v>
      </c>
    </row>
    <row r="2550" spans="1:19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0">
        <f t="shared" si="117"/>
        <v>42618.625428240746</v>
      </c>
      <c r="P2550" s="10">
        <f t="shared" si="118"/>
        <v>42643.185416666667</v>
      </c>
      <c r="Q2550">
        <f t="shared" si="119"/>
        <v>2016</v>
      </c>
      <c r="R2550" s="13" t="s">
        <v>8324</v>
      </c>
      <c r="S2550" t="s">
        <v>8353</v>
      </c>
    </row>
    <row r="2551" spans="1:19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0">
        <f t="shared" si="117"/>
        <v>41390.757754629631</v>
      </c>
      <c r="P2551" s="10">
        <f t="shared" si="118"/>
        <v>41425.708333333336</v>
      </c>
      <c r="Q2551">
        <f t="shared" si="119"/>
        <v>2013</v>
      </c>
      <c r="R2551" s="13" t="s">
        <v>8324</v>
      </c>
      <c r="S2551" t="s">
        <v>8353</v>
      </c>
    </row>
    <row r="2552" spans="1:19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>
        <f t="shared" si="117"/>
        <v>42228.634328703702</v>
      </c>
      <c r="P2552" s="10">
        <f t="shared" si="118"/>
        <v>42285.165972222225</v>
      </c>
      <c r="Q2552">
        <f t="shared" si="119"/>
        <v>2015</v>
      </c>
      <c r="R2552" s="13" t="s">
        <v>8324</v>
      </c>
      <c r="S2552" t="s">
        <v>8353</v>
      </c>
    </row>
    <row r="2553" spans="1:19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0">
        <f t="shared" si="117"/>
        <v>40961.252141203702</v>
      </c>
      <c r="P2553" s="10">
        <f t="shared" si="118"/>
        <v>40989.866666666669</v>
      </c>
      <c r="Q2553">
        <f t="shared" si="119"/>
        <v>2012</v>
      </c>
      <c r="R2553" s="13" t="s">
        <v>8324</v>
      </c>
      <c r="S2553" t="s">
        <v>8353</v>
      </c>
    </row>
    <row r="2554" spans="1:19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0">
        <f t="shared" si="117"/>
        <v>42769.809965277775</v>
      </c>
      <c r="P2554" s="10">
        <f t="shared" si="118"/>
        <v>42799.809965277775</v>
      </c>
      <c r="Q2554">
        <f t="shared" si="119"/>
        <v>2017</v>
      </c>
      <c r="R2554" s="13" t="s">
        <v>8324</v>
      </c>
      <c r="S2554" t="s">
        <v>8353</v>
      </c>
    </row>
    <row r="2555" spans="1:19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0">
        <f t="shared" si="117"/>
        <v>41113.199155092596</v>
      </c>
      <c r="P2555" s="10">
        <f t="shared" si="118"/>
        <v>41173.199155092596</v>
      </c>
      <c r="Q2555">
        <f t="shared" si="119"/>
        <v>2012</v>
      </c>
      <c r="R2555" s="13" t="s">
        <v>8324</v>
      </c>
      <c r="S2555" t="s">
        <v>8353</v>
      </c>
    </row>
    <row r="2556" spans="1:19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0">
        <f t="shared" si="117"/>
        <v>42125.078275462962</v>
      </c>
      <c r="P2556" s="10">
        <f t="shared" si="118"/>
        <v>42156.165972222225</v>
      </c>
      <c r="Q2556">
        <f t="shared" si="119"/>
        <v>2015</v>
      </c>
      <c r="R2556" s="13" t="s">
        <v>8324</v>
      </c>
      <c r="S2556" t="s">
        <v>8353</v>
      </c>
    </row>
    <row r="2557" spans="1:19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0">
        <f t="shared" si="117"/>
        <v>41026.655011574076</v>
      </c>
      <c r="P2557" s="10">
        <f t="shared" si="118"/>
        <v>41057.655011574076</v>
      </c>
      <c r="Q2557">
        <f t="shared" si="119"/>
        <v>2012</v>
      </c>
      <c r="R2557" s="13" t="s">
        <v>8324</v>
      </c>
      <c r="S2557" t="s">
        <v>8353</v>
      </c>
    </row>
    <row r="2558" spans="1:19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0">
        <f t="shared" si="117"/>
        <v>41222.991400462961</v>
      </c>
      <c r="P2558" s="10">
        <f t="shared" si="118"/>
        <v>41267.991400462961</v>
      </c>
      <c r="Q2558">
        <f t="shared" si="119"/>
        <v>2012</v>
      </c>
      <c r="R2558" s="13" t="s">
        <v>8324</v>
      </c>
      <c r="S2558" t="s">
        <v>8353</v>
      </c>
    </row>
    <row r="2559" spans="1:19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0">
        <f t="shared" si="117"/>
        <v>41744.745208333334</v>
      </c>
      <c r="P2559" s="10">
        <f t="shared" si="118"/>
        <v>41774.745208333334</v>
      </c>
      <c r="Q2559">
        <f t="shared" si="119"/>
        <v>2014</v>
      </c>
      <c r="R2559" s="13" t="s">
        <v>8324</v>
      </c>
      <c r="S2559" t="s">
        <v>8353</v>
      </c>
    </row>
    <row r="2560" spans="1:19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0">
        <f t="shared" si="117"/>
        <v>42093.860023148154</v>
      </c>
      <c r="P2560" s="10">
        <f t="shared" si="118"/>
        <v>42125.582638888889</v>
      </c>
      <c r="Q2560">
        <f t="shared" si="119"/>
        <v>2015</v>
      </c>
      <c r="R2560" s="13" t="s">
        <v>8324</v>
      </c>
      <c r="S2560" t="s">
        <v>8353</v>
      </c>
    </row>
    <row r="2561" spans="1:19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0">
        <f t="shared" si="117"/>
        <v>40829.873657407406</v>
      </c>
      <c r="P2561" s="10">
        <f t="shared" si="118"/>
        <v>40862.817361111112</v>
      </c>
      <c r="Q2561">
        <f t="shared" si="119"/>
        <v>2011</v>
      </c>
      <c r="R2561" s="13" t="s">
        <v>8324</v>
      </c>
      <c r="S2561" t="s">
        <v>8353</v>
      </c>
    </row>
    <row r="2562" spans="1:19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>
        <f t="shared" si="117"/>
        <v>42039.951087962967</v>
      </c>
      <c r="P2562" s="10">
        <f t="shared" si="118"/>
        <v>42069.951087962967</v>
      </c>
      <c r="Q2562">
        <f t="shared" si="119"/>
        <v>2015</v>
      </c>
      <c r="R2562" s="13" t="s">
        <v>8324</v>
      </c>
      <c r="S2562" t="s">
        <v>8353</v>
      </c>
    </row>
    <row r="2563" spans="1:19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0">
        <f t="shared" ref="O2563:O2626" si="120">(((J2563/60)/60)/24)+DATE(1970,1,1)</f>
        <v>42260.528807870374</v>
      </c>
      <c r="P2563" s="10">
        <f t="shared" ref="P2563:P2626" si="121">(((I2563/60)/60)/24)+DATE(1970,1,1)</f>
        <v>42290.528807870374</v>
      </c>
      <c r="Q2563">
        <f t="shared" ref="Q2563:Q2626" si="122">YEAR(O2563)</f>
        <v>2015</v>
      </c>
      <c r="R2563" s="13" t="s">
        <v>8335</v>
      </c>
      <c r="S2563" t="s">
        <v>8336</v>
      </c>
    </row>
    <row r="2564" spans="1:19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0">
        <f t="shared" si="120"/>
        <v>42594.524756944447</v>
      </c>
      <c r="P2564" s="10">
        <f t="shared" si="121"/>
        <v>42654.524756944447</v>
      </c>
      <c r="Q2564">
        <f t="shared" si="122"/>
        <v>2016</v>
      </c>
      <c r="R2564" s="13" t="s">
        <v>8335</v>
      </c>
      <c r="S2564" t="s">
        <v>8336</v>
      </c>
    </row>
    <row r="2565" spans="1:19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0">
        <f t="shared" si="120"/>
        <v>42155.139479166668</v>
      </c>
      <c r="P2565" s="10">
        <f t="shared" si="121"/>
        <v>42215.139479166668</v>
      </c>
      <c r="Q2565">
        <f t="shared" si="122"/>
        <v>2015</v>
      </c>
      <c r="R2565" s="13" t="s">
        <v>8335</v>
      </c>
      <c r="S2565" t="s">
        <v>8336</v>
      </c>
    </row>
    <row r="2566" spans="1:19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0">
        <f t="shared" si="120"/>
        <v>41822.040497685186</v>
      </c>
      <c r="P2566" s="10">
        <f t="shared" si="121"/>
        <v>41852.040497685186</v>
      </c>
      <c r="Q2566">
        <f t="shared" si="122"/>
        <v>2014</v>
      </c>
      <c r="R2566" s="13" t="s">
        <v>8335</v>
      </c>
      <c r="S2566" t="s">
        <v>8336</v>
      </c>
    </row>
    <row r="2567" spans="1:19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0">
        <f t="shared" si="120"/>
        <v>42440.650335648148</v>
      </c>
      <c r="P2567" s="10">
        <f t="shared" si="121"/>
        <v>42499.868055555555</v>
      </c>
      <c r="Q2567">
        <f t="shared" si="122"/>
        <v>2016</v>
      </c>
      <c r="R2567" s="13" t="s">
        <v>8335</v>
      </c>
      <c r="S2567" t="s">
        <v>8336</v>
      </c>
    </row>
    <row r="2568" spans="1:19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0">
        <f t="shared" si="120"/>
        <v>41842.980879629627</v>
      </c>
      <c r="P2568" s="10">
        <f t="shared" si="121"/>
        <v>41872.980879629627</v>
      </c>
      <c r="Q2568">
        <f t="shared" si="122"/>
        <v>2014</v>
      </c>
      <c r="R2568" s="13" t="s">
        <v>8335</v>
      </c>
      <c r="S2568" t="s">
        <v>8336</v>
      </c>
    </row>
    <row r="2569" spans="1:19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0">
        <f t="shared" si="120"/>
        <v>42087.878912037035</v>
      </c>
      <c r="P2569" s="10">
        <f t="shared" si="121"/>
        <v>42117.878912037035</v>
      </c>
      <c r="Q2569">
        <f t="shared" si="122"/>
        <v>2015</v>
      </c>
      <c r="R2569" s="13" t="s">
        <v>8335</v>
      </c>
      <c r="S2569" t="s">
        <v>8336</v>
      </c>
    </row>
    <row r="2570" spans="1:19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0">
        <f t="shared" si="120"/>
        <v>42584.666597222225</v>
      </c>
      <c r="P2570" s="10">
        <f t="shared" si="121"/>
        <v>42614.666597222225</v>
      </c>
      <c r="Q2570">
        <f t="shared" si="122"/>
        <v>2016</v>
      </c>
      <c r="R2570" s="13" t="s">
        <v>8335</v>
      </c>
      <c r="S2570" t="s">
        <v>8336</v>
      </c>
    </row>
    <row r="2571" spans="1:19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0">
        <f t="shared" si="120"/>
        <v>42234.105462962965</v>
      </c>
      <c r="P2571" s="10">
        <f t="shared" si="121"/>
        <v>42264.105462962965</v>
      </c>
      <c r="Q2571">
        <f t="shared" si="122"/>
        <v>2015</v>
      </c>
      <c r="R2571" s="13" t="s">
        <v>8335</v>
      </c>
      <c r="S2571" t="s">
        <v>8336</v>
      </c>
    </row>
    <row r="2572" spans="1:19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0">
        <f t="shared" si="120"/>
        <v>42744.903182870374</v>
      </c>
      <c r="P2572" s="10">
        <f t="shared" si="121"/>
        <v>42774.903182870374</v>
      </c>
      <c r="Q2572">
        <f t="shared" si="122"/>
        <v>2017</v>
      </c>
      <c r="R2572" s="13" t="s">
        <v>8335</v>
      </c>
      <c r="S2572" t="s">
        <v>8336</v>
      </c>
    </row>
    <row r="2573" spans="1:19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0">
        <f t="shared" si="120"/>
        <v>42449.341678240744</v>
      </c>
      <c r="P2573" s="10">
        <f t="shared" si="121"/>
        <v>42509.341678240744</v>
      </c>
      <c r="Q2573">
        <f t="shared" si="122"/>
        <v>2016</v>
      </c>
      <c r="R2573" s="13" t="s">
        <v>8335</v>
      </c>
      <c r="S2573" t="s">
        <v>8336</v>
      </c>
    </row>
    <row r="2574" spans="1:19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0">
        <f t="shared" si="120"/>
        <v>42077.119409722218</v>
      </c>
      <c r="P2574" s="10">
        <f t="shared" si="121"/>
        <v>42107.119409722218</v>
      </c>
      <c r="Q2574">
        <f t="shared" si="122"/>
        <v>2015</v>
      </c>
      <c r="R2574" s="13" t="s">
        <v>8335</v>
      </c>
      <c r="S2574" t="s">
        <v>8336</v>
      </c>
    </row>
    <row r="2575" spans="1:19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0">
        <f t="shared" si="120"/>
        <v>41829.592002314814</v>
      </c>
      <c r="P2575" s="10">
        <f t="shared" si="121"/>
        <v>41874.592002314814</v>
      </c>
      <c r="Q2575">
        <f t="shared" si="122"/>
        <v>2014</v>
      </c>
      <c r="R2575" s="13" t="s">
        <v>8335</v>
      </c>
      <c r="S2575" t="s">
        <v>8336</v>
      </c>
    </row>
    <row r="2576" spans="1:19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0">
        <f t="shared" si="120"/>
        <v>42487.825752314813</v>
      </c>
      <c r="P2576" s="10">
        <f t="shared" si="121"/>
        <v>42508.825752314813</v>
      </c>
      <c r="Q2576">
        <f t="shared" si="122"/>
        <v>2016</v>
      </c>
      <c r="R2576" s="13" t="s">
        <v>8335</v>
      </c>
      <c r="S2576" t="s">
        <v>8336</v>
      </c>
    </row>
    <row r="2577" spans="1:19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0">
        <f t="shared" si="120"/>
        <v>41986.108726851846</v>
      </c>
      <c r="P2577" s="10">
        <f t="shared" si="121"/>
        <v>42016.108726851846</v>
      </c>
      <c r="Q2577">
        <f t="shared" si="122"/>
        <v>2014</v>
      </c>
      <c r="R2577" s="13" t="s">
        <v>8335</v>
      </c>
      <c r="S2577" t="s">
        <v>8336</v>
      </c>
    </row>
    <row r="2578" spans="1:19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0">
        <f t="shared" si="120"/>
        <v>42060.00980324074</v>
      </c>
      <c r="P2578" s="10">
        <f t="shared" si="121"/>
        <v>42104.968136574069</v>
      </c>
      <c r="Q2578">
        <f t="shared" si="122"/>
        <v>2015</v>
      </c>
      <c r="R2578" s="13" t="s">
        <v>8335</v>
      </c>
      <c r="S2578" t="s">
        <v>8336</v>
      </c>
    </row>
    <row r="2579" spans="1:19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0">
        <f t="shared" si="120"/>
        <v>41830.820567129631</v>
      </c>
      <c r="P2579" s="10">
        <f t="shared" si="121"/>
        <v>41855.820567129631</v>
      </c>
      <c r="Q2579">
        <f t="shared" si="122"/>
        <v>2014</v>
      </c>
      <c r="R2579" s="13" t="s">
        <v>8335</v>
      </c>
      <c r="S2579" t="s">
        <v>8336</v>
      </c>
    </row>
    <row r="2580" spans="1:19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0">
        <f t="shared" si="120"/>
        <v>42238.022905092599</v>
      </c>
      <c r="P2580" s="10">
        <f t="shared" si="121"/>
        <v>42286.708333333328</v>
      </c>
      <c r="Q2580">
        <f t="shared" si="122"/>
        <v>2015</v>
      </c>
      <c r="R2580" s="13" t="s">
        <v>8335</v>
      </c>
      <c r="S2580" t="s">
        <v>8336</v>
      </c>
    </row>
    <row r="2581" spans="1:19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0">
        <f t="shared" si="120"/>
        <v>41837.829895833333</v>
      </c>
      <c r="P2581" s="10">
        <f t="shared" si="121"/>
        <v>41897.829895833333</v>
      </c>
      <c r="Q2581">
        <f t="shared" si="122"/>
        <v>2014</v>
      </c>
      <c r="R2581" s="13" t="s">
        <v>8335</v>
      </c>
      <c r="S2581" t="s">
        <v>8336</v>
      </c>
    </row>
    <row r="2582" spans="1:19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0">
        <f t="shared" si="120"/>
        <v>42110.326423611114</v>
      </c>
      <c r="P2582" s="10">
        <f t="shared" si="121"/>
        <v>42140.125</v>
      </c>
      <c r="Q2582">
        <f t="shared" si="122"/>
        <v>2015</v>
      </c>
      <c r="R2582" s="13" t="s">
        <v>8335</v>
      </c>
      <c r="S2582" t="s">
        <v>8336</v>
      </c>
    </row>
    <row r="2583" spans="1:19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0">
        <f t="shared" si="120"/>
        <v>42294.628449074073</v>
      </c>
      <c r="P2583" s="10">
        <f t="shared" si="121"/>
        <v>42324.670115740737</v>
      </c>
      <c r="Q2583">
        <f t="shared" si="122"/>
        <v>2015</v>
      </c>
      <c r="R2583" s="13" t="s">
        <v>8335</v>
      </c>
      <c r="S2583" t="s">
        <v>8336</v>
      </c>
    </row>
    <row r="2584" spans="1:19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0">
        <f t="shared" si="120"/>
        <v>42642.988819444443</v>
      </c>
      <c r="P2584" s="10">
        <f t="shared" si="121"/>
        <v>42672.988819444443</v>
      </c>
      <c r="Q2584">
        <f t="shared" si="122"/>
        <v>2016</v>
      </c>
      <c r="R2584" s="13" t="s">
        <v>8335</v>
      </c>
      <c r="S2584" t="s">
        <v>8336</v>
      </c>
    </row>
    <row r="2585" spans="1:19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0">
        <f t="shared" si="120"/>
        <v>42019.76944444445</v>
      </c>
      <c r="P2585" s="10">
        <f t="shared" si="121"/>
        <v>42079.727777777778</v>
      </c>
      <c r="Q2585">
        <f t="shared" si="122"/>
        <v>2015</v>
      </c>
      <c r="R2585" s="13" t="s">
        <v>8335</v>
      </c>
      <c r="S2585" t="s">
        <v>8336</v>
      </c>
    </row>
    <row r="2586" spans="1:19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0">
        <f t="shared" si="120"/>
        <v>42140.173252314817</v>
      </c>
      <c r="P2586" s="10">
        <f t="shared" si="121"/>
        <v>42170.173252314817</v>
      </c>
      <c r="Q2586">
        <f t="shared" si="122"/>
        <v>2015</v>
      </c>
      <c r="R2586" s="13" t="s">
        <v>8335</v>
      </c>
      <c r="S2586" t="s">
        <v>8336</v>
      </c>
    </row>
    <row r="2587" spans="1:19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0">
        <f t="shared" si="120"/>
        <v>41795.963333333333</v>
      </c>
      <c r="P2587" s="10">
        <f t="shared" si="121"/>
        <v>41825.963333333333</v>
      </c>
      <c r="Q2587">
        <f t="shared" si="122"/>
        <v>2014</v>
      </c>
      <c r="R2587" s="13" t="s">
        <v>8335</v>
      </c>
      <c r="S2587" t="s">
        <v>8336</v>
      </c>
    </row>
    <row r="2588" spans="1:19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0">
        <f t="shared" si="120"/>
        <v>42333.330277777779</v>
      </c>
      <c r="P2588" s="10">
        <f t="shared" si="121"/>
        <v>42363.330277777779</v>
      </c>
      <c r="Q2588">
        <f t="shared" si="122"/>
        <v>2015</v>
      </c>
      <c r="R2588" s="13" t="s">
        <v>8335</v>
      </c>
      <c r="S2588" t="s">
        <v>8336</v>
      </c>
    </row>
    <row r="2589" spans="1:19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0">
        <f t="shared" si="120"/>
        <v>42338.675381944442</v>
      </c>
      <c r="P2589" s="10">
        <f t="shared" si="121"/>
        <v>42368.675381944442</v>
      </c>
      <c r="Q2589">
        <f t="shared" si="122"/>
        <v>2015</v>
      </c>
      <c r="R2589" s="13" t="s">
        <v>8335</v>
      </c>
      <c r="S2589" t="s">
        <v>8336</v>
      </c>
    </row>
    <row r="2590" spans="1:19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0">
        <f t="shared" si="120"/>
        <v>42042.676226851851</v>
      </c>
      <c r="P2590" s="10">
        <f t="shared" si="121"/>
        <v>42094.551388888889</v>
      </c>
      <c r="Q2590">
        <f t="shared" si="122"/>
        <v>2015</v>
      </c>
      <c r="R2590" s="13" t="s">
        <v>8335</v>
      </c>
      <c r="S2590" t="s">
        <v>8336</v>
      </c>
    </row>
    <row r="2591" spans="1:19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0">
        <f t="shared" si="120"/>
        <v>42422.536192129628</v>
      </c>
      <c r="P2591" s="10">
        <f t="shared" si="121"/>
        <v>42452.494525462964</v>
      </c>
      <c r="Q2591">
        <f t="shared" si="122"/>
        <v>2016</v>
      </c>
      <c r="R2591" s="13" t="s">
        <v>8335</v>
      </c>
      <c r="S2591" t="s">
        <v>8336</v>
      </c>
    </row>
    <row r="2592" spans="1:19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0">
        <f t="shared" si="120"/>
        <v>42388.589085648149</v>
      </c>
      <c r="P2592" s="10">
        <f t="shared" si="121"/>
        <v>42395.589085648149</v>
      </c>
      <c r="Q2592">
        <f t="shared" si="122"/>
        <v>2016</v>
      </c>
      <c r="R2592" s="13" t="s">
        <v>8335</v>
      </c>
      <c r="S2592" t="s">
        <v>8336</v>
      </c>
    </row>
    <row r="2593" spans="1:19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0">
        <f t="shared" si="120"/>
        <v>42382.906527777777</v>
      </c>
      <c r="P2593" s="10">
        <f t="shared" si="121"/>
        <v>42442.864861111113</v>
      </c>
      <c r="Q2593">
        <f t="shared" si="122"/>
        <v>2016</v>
      </c>
      <c r="R2593" s="13" t="s">
        <v>8335</v>
      </c>
      <c r="S2593" t="s">
        <v>8336</v>
      </c>
    </row>
    <row r="2594" spans="1:19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0">
        <f t="shared" si="120"/>
        <v>41887.801168981481</v>
      </c>
      <c r="P2594" s="10">
        <f t="shared" si="121"/>
        <v>41917.801168981481</v>
      </c>
      <c r="Q2594">
        <f t="shared" si="122"/>
        <v>2014</v>
      </c>
      <c r="R2594" s="13" t="s">
        <v>8335</v>
      </c>
      <c r="S2594" t="s">
        <v>8336</v>
      </c>
    </row>
    <row r="2595" spans="1:19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0">
        <f t="shared" si="120"/>
        <v>42089.84520833334</v>
      </c>
      <c r="P2595" s="10">
        <f t="shared" si="121"/>
        <v>42119.84520833334</v>
      </c>
      <c r="Q2595">
        <f t="shared" si="122"/>
        <v>2015</v>
      </c>
      <c r="R2595" s="13" t="s">
        <v>8335</v>
      </c>
      <c r="S2595" t="s">
        <v>8336</v>
      </c>
    </row>
    <row r="2596" spans="1:19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0">
        <f t="shared" si="120"/>
        <v>41828.967916666668</v>
      </c>
      <c r="P2596" s="10">
        <f t="shared" si="121"/>
        <v>41858.967916666668</v>
      </c>
      <c r="Q2596">
        <f t="shared" si="122"/>
        <v>2014</v>
      </c>
      <c r="R2596" s="13" t="s">
        <v>8335</v>
      </c>
      <c r="S2596" t="s">
        <v>8336</v>
      </c>
    </row>
    <row r="2597" spans="1:19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0">
        <f t="shared" si="120"/>
        <v>42760.244212962964</v>
      </c>
      <c r="P2597" s="10">
        <f t="shared" si="121"/>
        <v>42790.244212962964</v>
      </c>
      <c r="Q2597">
        <f t="shared" si="122"/>
        <v>2017</v>
      </c>
      <c r="R2597" s="13" t="s">
        <v>8335</v>
      </c>
      <c r="S2597" t="s">
        <v>8336</v>
      </c>
    </row>
    <row r="2598" spans="1:19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0">
        <f t="shared" si="120"/>
        <v>41828.664456018516</v>
      </c>
      <c r="P2598" s="10">
        <f t="shared" si="121"/>
        <v>41858.664456018516</v>
      </c>
      <c r="Q2598">
        <f t="shared" si="122"/>
        <v>2014</v>
      </c>
      <c r="R2598" s="13" t="s">
        <v>8335</v>
      </c>
      <c r="S2598" t="s">
        <v>8336</v>
      </c>
    </row>
    <row r="2599" spans="1:19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0">
        <f t="shared" si="120"/>
        <v>42510.341631944444</v>
      </c>
      <c r="P2599" s="10">
        <f t="shared" si="121"/>
        <v>42540.341631944444</v>
      </c>
      <c r="Q2599">
        <f t="shared" si="122"/>
        <v>2016</v>
      </c>
      <c r="R2599" s="13" t="s">
        <v>8335</v>
      </c>
      <c r="S2599" t="s">
        <v>8336</v>
      </c>
    </row>
    <row r="2600" spans="1:19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>
        <f t="shared" si="120"/>
        <v>42240.840289351851</v>
      </c>
      <c r="P2600" s="10">
        <f t="shared" si="121"/>
        <v>42270.840289351851</v>
      </c>
      <c r="Q2600">
        <f t="shared" si="122"/>
        <v>2015</v>
      </c>
      <c r="R2600" s="13" t="s">
        <v>8335</v>
      </c>
      <c r="S2600" t="s">
        <v>8336</v>
      </c>
    </row>
    <row r="2601" spans="1:19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0">
        <f t="shared" si="120"/>
        <v>41809.754016203704</v>
      </c>
      <c r="P2601" s="10">
        <f t="shared" si="121"/>
        <v>41854.754016203704</v>
      </c>
      <c r="Q2601">
        <f t="shared" si="122"/>
        <v>2014</v>
      </c>
      <c r="R2601" s="13" t="s">
        <v>8335</v>
      </c>
      <c r="S2601" t="s">
        <v>8336</v>
      </c>
    </row>
    <row r="2602" spans="1:19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>
        <f t="shared" si="120"/>
        <v>42394.900462962964</v>
      </c>
      <c r="P2602" s="10">
        <f t="shared" si="121"/>
        <v>42454.858796296292</v>
      </c>
      <c r="Q2602">
        <f t="shared" si="122"/>
        <v>2016</v>
      </c>
      <c r="R2602" s="13" t="s">
        <v>8335</v>
      </c>
      <c r="S2602" t="s">
        <v>8336</v>
      </c>
    </row>
    <row r="2603" spans="1:19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>
        <f t="shared" si="120"/>
        <v>41150.902187499996</v>
      </c>
      <c r="P2603" s="10">
        <f t="shared" si="121"/>
        <v>41165.165972222225</v>
      </c>
      <c r="Q2603">
        <f t="shared" si="122"/>
        <v>2012</v>
      </c>
      <c r="R2603" s="13" t="s">
        <v>8318</v>
      </c>
      <c r="S2603" t="s">
        <v>8354</v>
      </c>
    </row>
    <row r="2604" spans="1:19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>
        <f t="shared" si="120"/>
        <v>41915.747314814813</v>
      </c>
      <c r="P2604" s="10">
        <f t="shared" si="121"/>
        <v>41955.888888888891</v>
      </c>
      <c r="Q2604">
        <f t="shared" si="122"/>
        <v>2014</v>
      </c>
      <c r="R2604" s="13" t="s">
        <v>8318</v>
      </c>
      <c r="S2604" t="s">
        <v>8354</v>
      </c>
    </row>
    <row r="2605" spans="1:19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0">
        <f t="shared" si="120"/>
        <v>41617.912662037037</v>
      </c>
      <c r="P2605" s="10">
        <f t="shared" si="121"/>
        <v>41631.912662037037</v>
      </c>
      <c r="Q2605">
        <f t="shared" si="122"/>
        <v>2013</v>
      </c>
      <c r="R2605" s="13" t="s">
        <v>8318</v>
      </c>
      <c r="S2605" t="s">
        <v>8354</v>
      </c>
    </row>
    <row r="2606" spans="1:19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>
        <f t="shared" si="120"/>
        <v>40998.051192129627</v>
      </c>
      <c r="P2606" s="10">
        <f t="shared" si="121"/>
        <v>41028.051192129627</v>
      </c>
      <c r="Q2606">
        <f t="shared" si="122"/>
        <v>2012</v>
      </c>
      <c r="R2606" s="13" t="s">
        <v>8318</v>
      </c>
      <c r="S2606" t="s">
        <v>8354</v>
      </c>
    </row>
    <row r="2607" spans="1:19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>
        <f t="shared" si="120"/>
        <v>42508.541550925926</v>
      </c>
      <c r="P2607" s="10">
        <f t="shared" si="121"/>
        <v>42538.541550925926</v>
      </c>
      <c r="Q2607">
        <f t="shared" si="122"/>
        <v>2016</v>
      </c>
      <c r="R2607" s="13" t="s">
        <v>8318</v>
      </c>
      <c r="S2607" t="s">
        <v>8354</v>
      </c>
    </row>
    <row r="2608" spans="1:19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>
        <f t="shared" si="120"/>
        <v>41726.712754629632</v>
      </c>
      <c r="P2608" s="10">
        <f t="shared" si="121"/>
        <v>41758.712754629632</v>
      </c>
      <c r="Q2608">
        <f t="shared" si="122"/>
        <v>2014</v>
      </c>
      <c r="R2608" s="13" t="s">
        <v>8318</v>
      </c>
      <c r="S2608" t="s">
        <v>8354</v>
      </c>
    </row>
    <row r="2609" spans="1:19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>
        <f t="shared" si="120"/>
        <v>42184.874675925923</v>
      </c>
      <c r="P2609" s="10">
        <f t="shared" si="121"/>
        <v>42228.083333333328</v>
      </c>
      <c r="Q2609">
        <f t="shared" si="122"/>
        <v>2015</v>
      </c>
      <c r="R2609" s="13" t="s">
        <v>8318</v>
      </c>
      <c r="S2609" t="s">
        <v>8354</v>
      </c>
    </row>
    <row r="2610" spans="1:19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>
        <f t="shared" si="120"/>
        <v>42767.801712962959</v>
      </c>
      <c r="P2610" s="10">
        <f t="shared" si="121"/>
        <v>42809</v>
      </c>
      <c r="Q2610">
        <f t="shared" si="122"/>
        <v>2017</v>
      </c>
      <c r="R2610" s="13" t="s">
        <v>8318</v>
      </c>
      <c r="S2610" t="s">
        <v>8354</v>
      </c>
    </row>
    <row r="2611" spans="1:19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>
        <f t="shared" si="120"/>
        <v>41075.237858796296</v>
      </c>
      <c r="P2611" s="10">
        <f t="shared" si="121"/>
        <v>41105.237858796296</v>
      </c>
      <c r="Q2611">
        <f t="shared" si="122"/>
        <v>2012</v>
      </c>
      <c r="R2611" s="13" t="s">
        <v>8318</v>
      </c>
      <c r="S2611" t="s">
        <v>8354</v>
      </c>
    </row>
    <row r="2612" spans="1:19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>
        <f t="shared" si="120"/>
        <v>42564.881076388891</v>
      </c>
      <c r="P2612" s="10">
        <f t="shared" si="121"/>
        <v>42604.290972222225</v>
      </c>
      <c r="Q2612">
        <f t="shared" si="122"/>
        <v>2016</v>
      </c>
      <c r="R2612" s="13" t="s">
        <v>8318</v>
      </c>
      <c r="S2612" t="s">
        <v>8354</v>
      </c>
    </row>
    <row r="2613" spans="1:19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>
        <f t="shared" si="120"/>
        <v>42704.335810185185</v>
      </c>
      <c r="P2613" s="10">
        <f t="shared" si="121"/>
        <v>42737.957638888889</v>
      </c>
      <c r="Q2613">
        <f t="shared" si="122"/>
        <v>2016</v>
      </c>
      <c r="R2613" s="13" t="s">
        <v>8318</v>
      </c>
      <c r="S2613" t="s">
        <v>8354</v>
      </c>
    </row>
    <row r="2614" spans="1:19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>
        <f t="shared" si="120"/>
        <v>41982.143171296295</v>
      </c>
      <c r="P2614" s="10">
        <f t="shared" si="121"/>
        <v>42013.143171296295</v>
      </c>
      <c r="Q2614">
        <f t="shared" si="122"/>
        <v>2014</v>
      </c>
      <c r="R2614" s="13" t="s">
        <v>8318</v>
      </c>
      <c r="S2614" t="s">
        <v>8354</v>
      </c>
    </row>
    <row r="2615" spans="1:19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0">
        <f t="shared" si="120"/>
        <v>41143.81821759259</v>
      </c>
      <c r="P2615" s="10">
        <f t="shared" si="121"/>
        <v>41173.81821759259</v>
      </c>
      <c r="Q2615">
        <f t="shared" si="122"/>
        <v>2012</v>
      </c>
      <c r="R2615" s="13" t="s">
        <v>8318</v>
      </c>
      <c r="S2615" t="s">
        <v>8354</v>
      </c>
    </row>
    <row r="2616" spans="1:19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>
        <f t="shared" si="120"/>
        <v>41730.708472222221</v>
      </c>
      <c r="P2616" s="10">
        <f t="shared" si="121"/>
        <v>41759.208333333336</v>
      </c>
      <c r="Q2616">
        <f t="shared" si="122"/>
        <v>2014</v>
      </c>
      <c r="R2616" s="13" t="s">
        <v>8318</v>
      </c>
      <c r="S2616" t="s">
        <v>8354</v>
      </c>
    </row>
    <row r="2617" spans="1:19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0">
        <f t="shared" si="120"/>
        <v>42453.49726851852</v>
      </c>
      <c r="P2617" s="10">
        <f t="shared" si="121"/>
        <v>42490.5</v>
      </c>
      <c r="Q2617">
        <f t="shared" si="122"/>
        <v>2016</v>
      </c>
      <c r="R2617" s="13" t="s">
        <v>8318</v>
      </c>
      <c r="S2617" t="s">
        <v>8354</v>
      </c>
    </row>
    <row r="2618" spans="1:19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>
        <f t="shared" si="120"/>
        <v>42211.99454861111</v>
      </c>
      <c r="P2618" s="10">
        <f t="shared" si="121"/>
        <v>42241.99454861111</v>
      </c>
      <c r="Q2618">
        <f t="shared" si="122"/>
        <v>2015</v>
      </c>
      <c r="R2618" s="13" t="s">
        <v>8318</v>
      </c>
      <c r="S2618" t="s">
        <v>8354</v>
      </c>
    </row>
    <row r="2619" spans="1:19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>
        <f t="shared" si="120"/>
        <v>41902.874432870369</v>
      </c>
      <c r="P2619" s="10">
        <f t="shared" si="121"/>
        <v>41932.874432870369</v>
      </c>
      <c r="Q2619">
        <f t="shared" si="122"/>
        <v>2014</v>
      </c>
      <c r="R2619" s="13" t="s">
        <v>8318</v>
      </c>
      <c r="S2619" t="s">
        <v>8354</v>
      </c>
    </row>
    <row r="2620" spans="1:19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0">
        <f t="shared" si="120"/>
        <v>42279.792372685188</v>
      </c>
      <c r="P2620" s="10">
        <f t="shared" si="121"/>
        <v>42339.834039351852</v>
      </c>
      <c r="Q2620">
        <f t="shared" si="122"/>
        <v>2015</v>
      </c>
      <c r="R2620" s="13" t="s">
        <v>8318</v>
      </c>
      <c r="S2620" t="s">
        <v>8354</v>
      </c>
    </row>
    <row r="2621" spans="1:19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0">
        <f t="shared" si="120"/>
        <v>42273.884305555555</v>
      </c>
      <c r="P2621" s="10">
        <f t="shared" si="121"/>
        <v>42300.458333333328</v>
      </c>
      <c r="Q2621">
        <f t="shared" si="122"/>
        <v>2015</v>
      </c>
      <c r="R2621" s="13" t="s">
        <v>8318</v>
      </c>
      <c r="S2621" t="s">
        <v>8354</v>
      </c>
    </row>
    <row r="2622" spans="1:19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>
        <f t="shared" si="120"/>
        <v>42251.16715277778</v>
      </c>
      <c r="P2622" s="10">
        <f t="shared" si="121"/>
        <v>42288.041666666672</v>
      </c>
      <c r="Q2622">
        <f t="shared" si="122"/>
        <v>2015</v>
      </c>
      <c r="R2622" s="13" t="s">
        <v>8318</v>
      </c>
      <c r="S2622" t="s">
        <v>8354</v>
      </c>
    </row>
    <row r="2623" spans="1:19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>
        <f t="shared" si="120"/>
        <v>42115.74754629629</v>
      </c>
      <c r="P2623" s="10">
        <f t="shared" si="121"/>
        <v>42145.74754629629</v>
      </c>
      <c r="Q2623">
        <f t="shared" si="122"/>
        <v>2015</v>
      </c>
      <c r="R2623" s="13" t="s">
        <v>8318</v>
      </c>
      <c r="S2623" t="s">
        <v>8354</v>
      </c>
    </row>
    <row r="2624" spans="1:19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0">
        <f t="shared" si="120"/>
        <v>42689.74324074074</v>
      </c>
      <c r="P2624" s="10">
        <f t="shared" si="121"/>
        <v>42734.74324074074</v>
      </c>
      <c r="Q2624">
        <f t="shared" si="122"/>
        <v>2016</v>
      </c>
      <c r="R2624" s="13" t="s">
        <v>8318</v>
      </c>
      <c r="S2624" t="s">
        <v>8354</v>
      </c>
    </row>
    <row r="2625" spans="1:19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0">
        <f t="shared" si="120"/>
        <v>42692.256550925929</v>
      </c>
      <c r="P2625" s="10">
        <f t="shared" si="121"/>
        <v>42706.256550925929</v>
      </c>
      <c r="Q2625">
        <f t="shared" si="122"/>
        <v>2016</v>
      </c>
      <c r="R2625" s="13" t="s">
        <v>8318</v>
      </c>
      <c r="S2625" t="s">
        <v>8354</v>
      </c>
    </row>
    <row r="2626" spans="1:19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>
        <f t="shared" si="120"/>
        <v>41144.42155092593</v>
      </c>
      <c r="P2626" s="10">
        <f t="shared" si="121"/>
        <v>41165.42155092593</v>
      </c>
      <c r="Q2626">
        <f t="shared" si="122"/>
        <v>2012</v>
      </c>
      <c r="R2626" s="13" t="s">
        <v>8318</v>
      </c>
      <c r="S2626" t="s">
        <v>8354</v>
      </c>
    </row>
    <row r="2627" spans="1:19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0">
        <f t="shared" ref="O2627:O2690" si="123">(((J2627/60)/60)/24)+DATE(1970,1,1)</f>
        <v>42658.810277777782</v>
      </c>
      <c r="P2627" s="10">
        <f t="shared" ref="P2627:P2690" si="124">(((I2627/60)/60)/24)+DATE(1970,1,1)</f>
        <v>42683.851944444439</v>
      </c>
      <c r="Q2627">
        <f t="shared" ref="Q2627:Q2690" si="125">YEAR(O2627)</f>
        <v>2016</v>
      </c>
      <c r="R2627" s="13" t="s">
        <v>8318</v>
      </c>
      <c r="S2627" t="s">
        <v>8354</v>
      </c>
    </row>
    <row r="2628" spans="1:19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0">
        <f t="shared" si="123"/>
        <v>42128.628113425926</v>
      </c>
      <c r="P2628" s="10">
        <f t="shared" si="124"/>
        <v>42158.628113425926</v>
      </c>
      <c r="Q2628">
        <f t="shared" si="125"/>
        <v>2015</v>
      </c>
      <c r="R2628" s="13" t="s">
        <v>8318</v>
      </c>
      <c r="S2628" t="s">
        <v>8354</v>
      </c>
    </row>
    <row r="2629" spans="1:19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0">
        <f t="shared" si="123"/>
        <v>42304.829409722224</v>
      </c>
      <c r="P2629" s="10">
        <f t="shared" si="124"/>
        <v>42334.871076388896</v>
      </c>
      <c r="Q2629">
        <f t="shared" si="125"/>
        <v>2015</v>
      </c>
      <c r="R2629" s="13" t="s">
        <v>8318</v>
      </c>
      <c r="S2629" t="s">
        <v>8354</v>
      </c>
    </row>
    <row r="2630" spans="1:19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0">
        <f t="shared" si="123"/>
        <v>41953.966053240743</v>
      </c>
      <c r="P2630" s="10">
        <f t="shared" si="124"/>
        <v>41973.966053240743</v>
      </c>
      <c r="Q2630">
        <f t="shared" si="125"/>
        <v>2014</v>
      </c>
      <c r="R2630" s="13" t="s">
        <v>8318</v>
      </c>
      <c r="S2630" t="s">
        <v>8354</v>
      </c>
    </row>
    <row r="2631" spans="1:19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>
        <f t="shared" si="123"/>
        <v>42108.538449074069</v>
      </c>
      <c r="P2631" s="10">
        <f t="shared" si="124"/>
        <v>42138.538449074069</v>
      </c>
      <c r="Q2631">
        <f t="shared" si="125"/>
        <v>2015</v>
      </c>
      <c r="R2631" s="13" t="s">
        <v>8318</v>
      </c>
      <c r="S2631" t="s">
        <v>8354</v>
      </c>
    </row>
    <row r="2632" spans="1:19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>
        <f t="shared" si="123"/>
        <v>42524.105462962965</v>
      </c>
      <c r="P2632" s="10">
        <f t="shared" si="124"/>
        <v>42551.416666666672</v>
      </c>
      <c r="Q2632">
        <f t="shared" si="125"/>
        <v>2016</v>
      </c>
      <c r="R2632" s="13" t="s">
        <v>8318</v>
      </c>
      <c r="S2632" t="s">
        <v>8354</v>
      </c>
    </row>
    <row r="2633" spans="1:19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>
        <f t="shared" si="123"/>
        <v>42218.169293981482</v>
      </c>
      <c r="P2633" s="10">
        <f t="shared" si="124"/>
        <v>42246.169293981482</v>
      </c>
      <c r="Q2633">
        <f t="shared" si="125"/>
        <v>2015</v>
      </c>
      <c r="R2633" s="13" t="s">
        <v>8318</v>
      </c>
      <c r="S2633" t="s">
        <v>8354</v>
      </c>
    </row>
    <row r="2634" spans="1:19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0">
        <f t="shared" si="123"/>
        <v>42494.061793981484</v>
      </c>
      <c r="P2634" s="10">
        <f t="shared" si="124"/>
        <v>42519.061793981484</v>
      </c>
      <c r="Q2634">
        <f t="shared" si="125"/>
        <v>2016</v>
      </c>
      <c r="R2634" s="13" t="s">
        <v>8318</v>
      </c>
      <c r="S2634" t="s">
        <v>8354</v>
      </c>
    </row>
    <row r="2635" spans="1:19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>
        <f t="shared" si="123"/>
        <v>41667.823287037041</v>
      </c>
      <c r="P2635" s="10">
        <f t="shared" si="124"/>
        <v>41697.958333333336</v>
      </c>
      <c r="Q2635">
        <f t="shared" si="125"/>
        <v>2014</v>
      </c>
      <c r="R2635" s="13" t="s">
        <v>8318</v>
      </c>
      <c r="S2635" t="s">
        <v>8354</v>
      </c>
    </row>
    <row r="2636" spans="1:19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0">
        <f t="shared" si="123"/>
        <v>42612.656493055561</v>
      </c>
      <c r="P2636" s="10">
        <f t="shared" si="124"/>
        <v>42642.656493055561</v>
      </c>
      <c r="Q2636">
        <f t="shared" si="125"/>
        <v>2016</v>
      </c>
      <c r="R2636" s="13" t="s">
        <v>8318</v>
      </c>
      <c r="S2636" t="s">
        <v>8354</v>
      </c>
    </row>
    <row r="2637" spans="1:19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0">
        <f t="shared" si="123"/>
        <v>42037.950937500005</v>
      </c>
      <c r="P2637" s="10">
        <f t="shared" si="124"/>
        <v>42072.909270833334</v>
      </c>
      <c r="Q2637">
        <f t="shared" si="125"/>
        <v>2015</v>
      </c>
      <c r="R2637" s="13" t="s">
        <v>8318</v>
      </c>
      <c r="S2637" t="s">
        <v>8354</v>
      </c>
    </row>
    <row r="2638" spans="1:19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0">
        <f t="shared" si="123"/>
        <v>42636.614745370374</v>
      </c>
      <c r="P2638" s="10">
        <f t="shared" si="124"/>
        <v>42659.041666666672</v>
      </c>
      <c r="Q2638">
        <f t="shared" si="125"/>
        <v>2016</v>
      </c>
      <c r="R2638" s="13" t="s">
        <v>8318</v>
      </c>
      <c r="S2638" t="s">
        <v>8354</v>
      </c>
    </row>
    <row r="2639" spans="1:19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0">
        <f t="shared" si="123"/>
        <v>42639.549479166672</v>
      </c>
      <c r="P2639" s="10">
        <f t="shared" si="124"/>
        <v>42655.549479166672</v>
      </c>
      <c r="Q2639">
        <f t="shared" si="125"/>
        <v>2016</v>
      </c>
      <c r="R2639" s="13" t="s">
        <v>8318</v>
      </c>
      <c r="S2639" t="s">
        <v>8354</v>
      </c>
    </row>
    <row r="2640" spans="1:19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0">
        <f t="shared" si="123"/>
        <v>41989.913136574076</v>
      </c>
      <c r="P2640" s="10">
        <f t="shared" si="124"/>
        <v>42019.913136574076</v>
      </c>
      <c r="Q2640">
        <f t="shared" si="125"/>
        <v>2014</v>
      </c>
      <c r="R2640" s="13" t="s">
        <v>8318</v>
      </c>
      <c r="S2640" t="s">
        <v>8354</v>
      </c>
    </row>
    <row r="2641" spans="1:19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0">
        <f t="shared" si="123"/>
        <v>42024.86513888889</v>
      </c>
      <c r="P2641" s="10">
        <f t="shared" si="124"/>
        <v>42054.86513888889</v>
      </c>
      <c r="Q2641">
        <f t="shared" si="125"/>
        <v>2015</v>
      </c>
      <c r="R2641" s="13" t="s">
        <v>8318</v>
      </c>
      <c r="S2641" t="s">
        <v>8354</v>
      </c>
    </row>
    <row r="2642" spans="1:19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>
        <f t="shared" si="123"/>
        <v>42103.160578703704</v>
      </c>
      <c r="P2642" s="10">
        <f t="shared" si="124"/>
        <v>42163.160578703704</v>
      </c>
      <c r="Q2642">
        <f t="shared" si="125"/>
        <v>2015</v>
      </c>
      <c r="R2642" s="13" t="s">
        <v>8318</v>
      </c>
      <c r="S2642" t="s">
        <v>8354</v>
      </c>
    </row>
    <row r="2643" spans="1:19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0">
        <f t="shared" si="123"/>
        <v>41880.827118055553</v>
      </c>
      <c r="P2643" s="10">
        <f t="shared" si="124"/>
        <v>41897.839583333334</v>
      </c>
      <c r="Q2643">
        <f t="shared" si="125"/>
        <v>2014</v>
      </c>
      <c r="R2643" s="13" t="s">
        <v>8318</v>
      </c>
      <c r="S2643" t="s">
        <v>8354</v>
      </c>
    </row>
    <row r="2644" spans="1:19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0">
        <f t="shared" si="123"/>
        <v>42536.246620370366</v>
      </c>
      <c r="P2644" s="10">
        <f t="shared" si="124"/>
        <v>42566.289583333331</v>
      </c>
      <c r="Q2644">
        <f t="shared" si="125"/>
        <v>2016</v>
      </c>
      <c r="R2644" s="13" t="s">
        <v>8318</v>
      </c>
      <c r="S2644" t="s">
        <v>8354</v>
      </c>
    </row>
    <row r="2645" spans="1:19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>
        <f t="shared" si="123"/>
        <v>42689.582349537035</v>
      </c>
      <c r="P2645" s="10">
        <f t="shared" si="124"/>
        <v>42725.332638888889</v>
      </c>
      <c r="Q2645">
        <f t="shared" si="125"/>
        <v>2016</v>
      </c>
      <c r="R2645" s="13" t="s">
        <v>8318</v>
      </c>
      <c r="S2645" t="s">
        <v>8354</v>
      </c>
    </row>
    <row r="2646" spans="1:19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0">
        <f t="shared" si="123"/>
        <v>42774.792071759264</v>
      </c>
      <c r="P2646" s="10">
        <f t="shared" si="124"/>
        <v>42804.792071759264</v>
      </c>
      <c r="Q2646">
        <f t="shared" si="125"/>
        <v>2017</v>
      </c>
      <c r="R2646" s="13" t="s">
        <v>8318</v>
      </c>
      <c r="S2646" t="s">
        <v>8354</v>
      </c>
    </row>
    <row r="2647" spans="1:19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0">
        <f t="shared" si="123"/>
        <v>41921.842627314814</v>
      </c>
      <c r="P2647" s="10">
        <f t="shared" si="124"/>
        <v>41951.884293981479</v>
      </c>
      <c r="Q2647">
        <f t="shared" si="125"/>
        <v>2014</v>
      </c>
      <c r="R2647" s="13" t="s">
        <v>8318</v>
      </c>
      <c r="S2647" t="s">
        <v>8354</v>
      </c>
    </row>
    <row r="2648" spans="1:19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>
        <f t="shared" si="123"/>
        <v>42226.313298611116</v>
      </c>
      <c r="P2648" s="10">
        <f t="shared" si="124"/>
        <v>42256.313298611116</v>
      </c>
      <c r="Q2648">
        <f t="shared" si="125"/>
        <v>2015</v>
      </c>
      <c r="R2648" s="13" t="s">
        <v>8318</v>
      </c>
      <c r="S2648" t="s">
        <v>8354</v>
      </c>
    </row>
    <row r="2649" spans="1:19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0">
        <f t="shared" si="123"/>
        <v>42200.261793981481</v>
      </c>
      <c r="P2649" s="10">
        <f t="shared" si="124"/>
        <v>42230.261793981481</v>
      </c>
      <c r="Q2649">
        <f t="shared" si="125"/>
        <v>2015</v>
      </c>
      <c r="R2649" s="13" t="s">
        <v>8318</v>
      </c>
      <c r="S2649" t="s">
        <v>8354</v>
      </c>
    </row>
    <row r="2650" spans="1:19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0">
        <f t="shared" si="123"/>
        <v>42408.714814814812</v>
      </c>
      <c r="P2650" s="10">
        <f t="shared" si="124"/>
        <v>42438.714814814812</v>
      </c>
      <c r="Q2650">
        <f t="shared" si="125"/>
        <v>2016</v>
      </c>
      <c r="R2650" s="13" t="s">
        <v>8318</v>
      </c>
      <c r="S2650" t="s">
        <v>8354</v>
      </c>
    </row>
    <row r="2651" spans="1:19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0">
        <f t="shared" si="123"/>
        <v>42341.99700231482</v>
      </c>
      <c r="P2651" s="10">
        <f t="shared" si="124"/>
        <v>42401.99700231482</v>
      </c>
      <c r="Q2651">
        <f t="shared" si="125"/>
        <v>2015</v>
      </c>
      <c r="R2651" s="13" t="s">
        <v>8318</v>
      </c>
      <c r="S2651" t="s">
        <v>8354</v>
      </c>
    </row>
    <row r="2652" spans="1:19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0">
        <f t="shared" si="123"/>
        <v>42695.624340277776</v>
      </c>
      <c r="P2652" s="10">
        <f t="shared" si="124"/>
        <v>42725.624340277776</v>
      </c>
      <c r="Q2652">
        <f t="shared" si="125"/>
        <v>2016</v>
      </c>
      <c r="R2652" s="13" t="s">
        <v>8318</v>
      </c>
      <c r="S2652" t="s">
        <v>8354</v>
      </c>
    </row>
    <row r="2653" spans="1:19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0">
        <f t="shared" si="123"/>
        <v>42327.805659722217</v>
      </c>
      <c r="P2653" s="10">
        <f t="shared" si="124"/>
        <v>42355.805659722217</v>
      </c>
      <c r="Q2653">
        <f t="shared" si="125"/>
        <v>2015</v>
      </c>
      <c r="R2653" s="13" t="s">
        <v>8318</v>
      </c>
      <c r="S2653" t="s">
        <v>8354</v>
      </c>
    </row>
    <row r="2654" spans="1:19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0">
        <f t="shared" si="123"/>
        <v>41953.158854166672</v>
      </c>
      <c r="P2654" s="10">
        <f t="shared" si="124"/>
        <v>41983.158854166672</v>
      </c>
      <c r="Q2654">
        <f t="shared" si="125"/>
        <v>2014</v>
      </c>
      <c r="R2654" s="13" t="s">
        <v>8318</v>
      </c>
      <c r="S2654" t="s">
        <v>8354</v>
      </c>
    </row>
    <row r="2655" spans="1:19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0">
        <f t="shared" si="123"/>
        <v>41771.651932870373</v>
      </c>
      <c r="P2655" s="10">
        <f t="shared" si="124"/>
        <v>41803.166666666664</v>
      </c>
      <c r="Q2655">
        <f t="shared" si="125"/>
        <v>2014</v>
      </c>
      <c r="R2655" s="13" t="s">
        <v>8318</v>
      </c>
      <c r="S2655" t="s">
        <v>8354</v>
      </c>
    </row>
    <row r="2656" spans="1:19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0">
        <f t="shared" si="123"/>
        <v>42055.600995370376</v>
      </c>
      <c r="P2656" s="10">
        <f t="shared" si="124"/>
        <v>42115.559328703705</v>
      </c>
      <c r="Q2656">
        <f t="shared" si="125"/>
        <v>2015</v>
      </c>
      <c r="R2656" s="13" t="s">
        <v>8318</v>
      </c>
      <c r="S2656" t="s">
        <v>8354</v>
      </c>
    </row>
    <row r="2657" spans="1:19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0">
        <f t="shared" si="123"/>
        <v>42381.866284722222</v>
      </c>
      <c r="P2657" s="10">
        <f t="shared" si="124"/>
        <v>42409.833333333328</v>
      </c>
      <c r="Q2657">
        <f t="shared" si="125"/>
        <v>2016</v>
      </c>
      <c r="R2657" s="13" t="s">
        <v>8318</v>
      </c>
      <c r="S2657" t="s">
        <v>8354</v>
      </c>
    </row>
    <row r="2658" spans="1:19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>
        <f t="shared" si="123"/>
        <v>42767.688518518517</v>
      </c>
      <c r="P2658" s="10">
        <f t="shared" si="124"/>
        <v>42806.791666666672</v>
      </c>
      <c r="Q2658">
        <f t="shared" si="125"/>
        <v>2017</v>
      </c>
      <c r="R2658" s="13" t="s">
        <v>8318</v>
      </c>
      <c r="S2658" t="s">
        <v>8354</v>
      </c>
    </row>
    <row r="2659" spans="1:19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>
        <f t="shared" si="123"/>
        <v>42551.928854166668</v>
      </c>
      <c r="P2659" s="10">
        <f t="shared" si="124"/>
        <v>42585.0625</v>
      </c>
      <c r="Q2659">
        <f t="shared" si="125"/>
        <v>2016</v>
      </c>
      <c r="R2659" s="13" t="s">
        <v>8318</v>
      </c>
      <c r="S2659" t="s">
        <v>8354</v>
      </c>
    </row>
    <row r="2660" spans="1:19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0">
        <f t="shared" si="123"/>
        <v>42551.884189814817</v>
      </c>
      <c r="P2660" s="10">
        <f t="shared" si="124"/>
        <v>42581.884189814817</v>
      </c>
      <c r="Q2660">
        <f t="shared" si="125"/>
        <v>2016</v>
      </c>
      <c r="R2660" s="13" t="s">
        <v>8318</v>
      </c>
      <c r="S2660" t="s">
        <v>8354</v>
      </c>
    </row>
    <row r="2661" spans="1:19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0">
        <f t="shared" si="123"/>
        <v>42082.069560185191</v>
      </c>
      <c r="P2661" s="10">
        <f t="shared" si="124"/>
        <v>42112.069560185191</v>
      </c>
      <c r="Q2661">
        <f t="shared" si="125"/>
        <v>2015</v>
      </c>
      <c r="R2661" s="13" t="s">
        <v>8318</v>
      </c>
      <c r="S2661" t="s">
        <v>8354</v>
      </c>
    </row>
    <row r="2662" spans="1:19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0">
        <f t="shared" si="123"/>
        <v>42272.713171296295</v>
      </c>
      <c r="P2662" s="10">
        <f t="shared" si="124"/>
        <v>42332.754837962959</v>
      </c>
      <c r="Q2662">
        <f t="shared" si="125"/>
        <v>2015</v>
      </c>
      <c r="R2662" s="13" t="s">
        <v>8318</v>
      </c>
      <c r="S2662" t="s">
        <v>8354</v>
      </c>
    </row>
    <row r="2663" spans="1:19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0">
        <f t="shared" si="123"/>
        <v>41542.958449074074</v>
      </c>
      <c r="P2663" s="10">
        <f t="shared" si="124"/>
        <v>41572.958449074074</v>
      </c>
      <c r="Q2663">
        <f t="shared" si="125"/>
        <v>2013</v>
      </c>
      <c r="R2663" s="13" t="s">
        <v>8318</v>
      </c>
      <c r="S2663" t="s">
        <v>8355</v>
      </c>
    </row>
    <row r="2664" spans="1:19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0">
        <f t="shared" si="123"/>
        <v>42207.746678240743</v>
      </c>
      <c r="P2664" s="10">
        <f t="shared" si="124"/>
        <v>42237.746678240743</v>
      </c>
      <c r="Q2664">
        <f t="shared" si="125"/>
        <v>2015</v>
      </c>
      <c r="R2664" s="13" t="s">
        <v>8318</v>
      </c>
      <c r="S2664" t="s">
        <v>8355</v>
      </c>
    </row>
    <row r="2665" spans="1:19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0">
        <f t="shared" si="123"/>
        <v>42222.622766203705</v>
      </c>
      <c r="P2665" s="10">
        <f t="shared" si="124"/>
        <v>42251.625</v>
      </c>
      <c r="Q2665">
        <f t="shared" si="125"/>
        <v>2015</v>
      </c>
      <c r="R2665" s="13" t="s">
        <v>8318</v>
      </c>
      <c r="S2665" t="s">
        <v>8355</v>
      </c>
    </row>
    <row r="2666" spans="1:19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>
        <f t="shared" si="123"/>
        <v>42313.02542824074</v>
      </c>
      <c r="P2666" s="10">
        <f t="shared" si="124"/>
        <v>42347.290972222225</v>
      </c>
      <c r="Q2666">
        <f t="shared" si="125"/>
        <v>2015</v>
      </c>
      <c r="R2666" s="13" t="s">
        <v>8318</v>
      </c>
      <c r="S2666" t="s">
        <v>8355</v>
      </c>
    </row>
    <row r="2667" spans="1:19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0">
        <f t="shared" si="123"/>
        <v>42083.895532407405</v>
      </c>
      <c r="P2667" s="10">
        <f t="shared" si="124"/>
        <v>42128.895532407405</v>
      </c>
      <c r="Q2667">
        <f t="shared" si="125"/>
        <v>2015</v>
      </c>
      <c r="R2667" s="13" t="s">
        <v>8318</v>
      </c>
      <c r="S2667" t="s">
        <v>8355</v>
      </c>
    </row>
    <row r="2668" spans="1:19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>
        <f t="shared" si="123"/>
        <v>42235.764340277776</v>
      </c>
      <c r="P2668" s="10">
        <f t="shared" si="124"/>
        <v>42272.875</v>
      </c>
      <c r="Q2668">
        <f t="shared" si="125"/>
        <v>2015</v>
      </c>
      <c r="R2668" s="13" t="s">
        <v>8318</v>
      </c>
      <c r="S2668" t="s">
        <v>8355</v>
      </c>
    </row>
    <row r="2669" spans="1:19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0">
        <f t="shared" si="123"/>
        <v>42380.926111111112</v>
      </c>
      <c r="P2669" s="10">
        <f t="shared" si="124"/>
        <v>42410.926111111112</v>
      </c>
      <c r="Q2669">
        <f t="shared" si="125"/>
        <v>2016</v>
      </c>
      <c r="R2669" s="13" t="s">
        <v>8318</v>
      </c>
      <c r="S2669" t="s">
        <v>8355</v>
      </c>
    </row>
    <row r="2670" spans="1:19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0">
        <f t="shared" si="123"/>
        <v>42275.588715277772</v>
      </c>
      <c r="P2670" s="10">
        <f t="shared" si="124"/>
        <v>42317.60555555555</v>
      </c>
      <c r="Q2670">
        <f t="shared" si="125"/>
        <v>2015</v>
      </c>
      <c r="R2670" s="13" t="s">
        <v>8318</v>
      </c>
      <c r="S2670" t="s">
        <v>8355</v>
      </c>
    </row>
    <row r="2671" spans="1:19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0">
        <f t="shared" si="123"/>
        <v>42319.035833333335</v>
      </c>
      <c r="P2671" s="10">
        <f t="shared" si="124"/>
        <v>42379.035833333335</v>
      </c>
      <c r="Q2671">
        <f t="shared" si="125"/>
        <v>2015</v>
      </c>
      <c r="R2671" s="13" t="s">
        <v>8318</v>
      </c>
      <c r="S2671" t="s">
        <v>8355</v>
      </c>
    </row>
    <row r="2672" spans="1:19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>
        <f t="shared" si="123"/>
        <v>41821.020601851851</v>
      </c>
      <c r="P2672" s="10">
        <f t="shared" si="124"/>
        <v>41849.020601851851</v>
      </c>
      <c r="Q2672">
        <f t="shared" si="125"/>
        <v>2014</v>
      </c>
      <c r="R2672" s="13" t="s">
        <v>8318</v>
      </c>
      <c r="S2672" t="s">
        <v>8355</v>
      </c>
    </row>
    <row r="2673" spans="1:19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0">
        <f t="shared" si="123"/>
        <v>41962.749027777783</v>
      </c>
      <c r="P2673" s="10">
        <f t="shared" si="124"/>
        <v>41992.818055555559</v>
      </c>
      <c r="Q2673">
        <f t="shared" si="125"/>
        <v>2014</v>
      </c>
      <c r="R2673" s="13" t="s">
        <v>8318</v>
      </c>
      <c r="S2673" t="s">
        <v>8355</v>
      </c>
    </row>
    <row r="2674" spans="1:19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0">
        <f t="shared" si="123"/>
        <v>42344.884143518517</v>
      </c>
      <c r="P2674" s="10">
        <f t="shared" si="124"/>
        <v>42366.25</v>
      </c>
      <c r="Q2674">
        <f t="shared" si="125"/>
        <v>2015</v>
      </c>
      <c r="R2674" s="13" t="s">
        <v>8318</v>
      </c>
      <c r="S2674" t="s">
        <v>8355</v>
      </c>
    </row>
    <row r="2675" spans="1:19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0">
        <f t="shared" si="123"/>
        <v>41912.541655092595</v>
      </c>
      <c r="P2675" s="10">
        <f t="shared" si="124"/>
        <v>41941.947916666664</v>
      </c>
      <c r="Q2675">
        <f t="shared" si="125"/>
        <v>2014</v>
      </c>
      <c r="R2675" s="13" t="s">
        <v>8318</v>
      </c>
      <c r="S2675" t="s">
        <v>8355</v>
      </c>
    </row>
    <row r="2676" spans="1:19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>
        <f t="shared" si="123"/>
        <v>42529.632754629631</v>
      </c>
      <c r="P2676" s="10">
        <f t="shared" si="124"/>
        <v>42556.207638888889</v>
      </c>
      <c r="Q2676">
        <f t="shared" si="125"/>
        <v>2016</v>
      </c>
      <c r="R2676" s="13" t="s">
        <v>8318</v>
      </c>
      <c r="S2676" t="s">
        <v>8355</v>
      </c>
    </row>
    <row r="2677" spans="1:19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0">
        <f t="shared" si="123"/>
        <v>41923.857511574075</v>
      </c>
      <c r="P2677" s="10">
        <f t="shared" si="124"/>
        <v>41953.899178240739</v>
      </c>
      <c r="Q2677">
        <f t="shared" si="125"/>
        <v>2014</v>
      </c>
      <c r="R2677" s="13" t="s">
        <v>8318</v>
      </c>
      <c r="S2677" t="s">
        <v>8355</v>
      </c>
    </row>
    <row r="2678" spans="1:19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0">
        <f t="shared" si="123"/>
        <v>42482.624699074076</v>
      </c>
      <c r="P2678" s="10">
        <f t="shared" si="124"/>
        <v>42512.624699074076</v>
      </c>
      <c r="Q2678">
        <f t="shared" si="125"/>
        <v>2016</v>
      </c>
      <c r="R2678" s="13" t="s">
        <v>8318</v>
      </c>
      <c r="S2678" t="s">
        <v>8355</v>
      </c>
    </row>
    <row r="2679" spans="1:19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>
        <f t="shared" si="123"/>
        <v>41793.029432870368</v>
      </c>
      <c r="P2679" s="10">
        <f t="shared" si="124"/>
        <v>41823.029432870368</v>
      </c>
      <c r="Q2679">
        <f t="shared" si="125"/>
        <v>2014</v>
      </c>
      <c r="R2679" s="13" t="s">
        <v>8318</v>
      </c>
      <c r="S2679" t="s">
        <v>8355</v>
      </c>
    </row>
    <row r="2680" spans="1:19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0">
        <f t="shared" si="123"/>
        <v>42241.798206018517</v>
      </c>
      <c r="P2680" s="10">
        <f t="shared" si="124"/>
        <v>42271.798206018517</v>
      </c>
      <c r="Q2680">
        <f t="shared" si="125"/>
        <v>2015</v>
      </c>
      <c r="R2680" s="13" t="s">
        <v>8318</v>
      </c>
      <c r="S2680" t="s">
        <v>8355</v>
      </c>
    </row>
    <row r="2681" spans="1:19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0">
        <f t="shared" si="123"/>
        <v>42033.001087962963</v>
      </c>
      <c r="P2681" s="10">
        <f t="shared" si="124"/>
        <v>42063.001087962963</v>
      </c>
      <c r="Q2681">
        <f t="shared" si="125"/>
        <v>2015</v>
      </c>
      <c r="R2681" s="13" t="s">
        <v>8318</v>
      </c>
      <c r="S2681" t="s">
        <v>8355</v>
      </c>
    </row>
    <row r="2682" spans="1:19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0">
        <f t="shared" si="123"/>
        <v>42436.211701388893</v>
      </c>
      <c r="P2682" s="10">
        <f t="shared" si="124"/>
        <v>42466.170034722221</v>
      </c>
      <c r="Q2682">
        <f t="shared" si="125"/>
        <v>2016</v>
      </c>
      <c r="R2682" s="13" t="s">
        <v>8318</v>
      </c>
      <c r="S2682" t="s">
        <v>8355</v>
      </c>
    </row>
    <row r="2683" spans="1:19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0">
        <f t="shared" si="123"/>
        <v>41805.895254629628</v>
      </c>
      <c r="P2683" s="10">
        <f t="shared" si="124"/>
        <v>41830.895254629628</v>
      </c>
      <c r="Q2683">
        <f t="shared" si="125"/>
        <v>2014</v>
      </c>
      <c r="R2683" s="13" t="s">
        <v>8335</v>
      </c>
      <c r="S2683" t="s">
        <v>8336</v>
      </c>
    </row>
    <row r="2684" spans="1:19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0">
        <f t="shared" si="123"/>
        <v>41932.871990740743</v>
      </c>
      <c r="P2684" s="10">
        <f t="shared" si="124"/>
        <v>41965.249305555553</v>
      </c>
      <c r="Q2684">
        <f t="shared" si="125"/>
        <v>2014</v>
      </c>
      <c r="R2684" s="13" t="s">
        <v>8335</v>
      </c>
      <c r="S2684" t="s">
        <v>8336</v>
      </c>
    </row>
    <row r="2685" spans="1:19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0">
        <f t="shared" si="123"/>
        <v>42034.75509259259</v>
      </c>
      <c r="P2685" s="10">
        <f t="shared" si="124"/>
        <v>42064.75509259259</v>
      </c>
      <c r="Q2685">
        <f t="shared" si="125"/>
        <v>2015</v>
      </c>
      <c r="R2685" s="13" t="s">
        <v>8335</v>
      </c>
      <c r="S2685" t="s">
        <v>8336</v>
      </c>
    </row>
    <row r="2686" spans="1:19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0">
        <f t="shared" si="123"/>
        <v>41820.914641203701</v>
      </c>
      <c r="P2686" s="10">
        <f t="shared" si="124"/>
        <v>41860.914641203701</v>
      </c>
      <c r="Q2686">
        <f t="shared" si="125"/>
        <v>2014</v>
      </c>
      <c r="R2686" s="13" t="s">
        <v>8335</v>
      </c>
      <c r="S2686" t="s">
        <v>8336</v>
      </c>
    </row>
    <row r="2687" spans="1:19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0">
        <f t="shared" si="123"/>
        <v>42061.69594907407</v>
      </c>
      <c r="P2687" s="10">
        <f t="shared" si="124"/>
        <v>42121.654282407413</v>
      </c>
      <c r="Q2687">
        <f t="shared" si="125"/>
        <v>2015</v>
      </c>
      <c r="R2687" s="13" t="s">
        <v>8335</v>
      </c>
      <c r="S2687" t="s">
        <v>8336</v>
      </c>
    </row>
    <row r="2688" spans="1:19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0">
        <f t="shared" si="123"/>
        <v>41892.974803240737</v>
      </c>
      <c r="P2688" s="10">
        <f t="shared" si="124"/>
        <v>41912.974803240737</v>
      </c>
      <c r="Q2688">
        <f t="shared" si="125"/>
        <v>2014</v>
      </c>
      <c r="R2688" s="13" t="s">
        <v>8335</v>
      </c>
      <c r="S2688" t="s">
        <v>8336</v>
      </c>
    </row>
    <row r="2689" spans="1:19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0">
        <f t="shared" si="123"/>
        <v>42154.64025462963</v>
      </c>
      <c r="P2689" s="10">
        <f t="shared" si="124"/>
        <v>42184.64025462963</v>
      </c>
      <c r="Q2689">
        <f t="shared" si="125"/>
        <v>2015</v>
      </c>
      <c r="R2689" s="13" t="s">
        <v>8335</v>
      </c>
      <c r="S2689" t="s">
        <v>8336</v>
      </c>
    </row>
    <row r="2690" spans="1:19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>
        <f t="shared" si="123"/>
        <v>42028.118865740747</v>
      </c>
      <c r="P2690" s="10">
        <f t="shared" si="124"/>
        <v>42059.125</v>
      </c>
      <c r="Q2690">
        <f t="shared" si="125"/>
        <v>2015</v>
      </c>
      <c r="R2690" s="13" t="s">
        <v>8335</v>
      </c>
      <c r="S2690" t="s">
        <v>8336</v>
      </c>
    </row>
    <row r="2691" spans="1:19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0">
        <f t="shared" ref="O2691:O2754" si="126">(((J2691/60)/60)/24)+DATE(1970,1,1)</f>
        <v>42551.961689814809</v>
      </c>
      <c r="P2691" s="10">
        <f t="shared" ref="P2691:P2754" si="127">(((I2691/60)/60)/24)+DATE(1970,1,1)</f>
        <v>42581.961689814809</v>
      </c>
      <c r="Q2691">
        <f t="shared" ref="Q2691:Q2754" si="128">YEAR(O2691)</f>
        <v>2016</v>
      </c>
      <c r="R2691" s="13" t="s">
        <v>8335</v>
      </c>
      <c r="S2691" t="s">
        <v>8336</v>
      </c>
    </row>
    <row r="2692" spans="1:19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>
        <f t="shared" si="126"/>
        <v>42113.105046296296</v>
      </c>
      <c r="P2692" s="10">
        <f t="shared" si="127"/>
        <v>42158.105046296296</v>
      </c>
      <c r="Q2692">
        <f t="shared" si="128"/>
        <v>2015</v>
      </c>
      <c r="R2692" s="13" t="s">
        <v>8335</v>
      </c>
      <c r="S2692" t="s">
        <v>8336</v>
      </c>
    </row>
    <row r="2693" spans="1:19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0">
        <f t="shared" si="126"/>
        <v>42089.724039351851</v>
      </c>
      <c r="P2693" s="10">
        <f t="shared" si="127"/>
        <v>42134.724039351851</v>
      </c>
      <c r="Q2693">
        <f t="shared" si="128"/>
        <v>2015</v>
      </c>
      <c r="R2693" s="13" t="s">
        <v>8335</v>
      </c>
      <c r="S2693" t="s">
        <v>8336</v>
      </c>
    </row>
    <row r="2694" spans="1:19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0">
        <f t="shared" si="126"/>
        <v>42058.334027777775</v>
      </c>
      <c r="P2694" s="10">
        <f t="shared" si="127"/>
        <v>42088.292361111111</v>
      </c>
      <c r="Q2694">
        <f t="shared" si="128"/>
        <v>2015</v>
      </c>
      <c r="R2694" s="13" t="s">
        <v>8335</v>
      </c>
      <c r="S2694" t="s">
        <v>8336</v>
      </c>
    </row>
    <row r="2695" spans="1:19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0">
        <f t="shared" si="126"/>
        <v>41834.138495370367</v>
      </c>
      <c r="P2695" s="10">
        <f t="shared" si="127"/>
        <v>41864.138495370367</v>
      </c>
      <c r="Q2695">
        <f t="shared" si="128"/>
        <v>2014</v>
      </c>
      <c r="R2695" s="13" t="s">
        <v>8335</v>
      </c>
      <c r="S2695" t="s">
        <v>8336</v>
      </c>
    </row>
    <row r="2696" spans="1:19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0">
        <f t="shared" si="126"/>
        <v>41878.140497685185</v>
      </c>
      <c r="P2696" s="10">
        <f t="shared" si="127"/>
        <v>41908.140497685185</v>
      </c>
      <c r="Q2696">
        <f t="shared" si="128"/>
        <v>2014</v>
      </c>
      <c r="R2696" s="13" t="s">
        <v>8335</v>
      </c>
      <c r="S2696" t="s">
        <v>8336</v>
      </c>
    </row>
    <row r="2697" spans="1:19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0">
        <f t="shared" si="126"/>
        <v>42048.181921296295</v>
      </c>
      <c r="P2697" s="10">
        <f t="shared" si="127"/>
        <v>42108.14025462963</v>
      </c>
      <c r="Q2697">
        <f t="shared" si="128"/>
        <v>2015</v>
      </c>
      <c r="R2697" s="13" t="s">
        <v>8335</v>
      </c>
      <c r="S2697" t="s">
        <v>8336</v>
      </c>
    </row>
    <row r="2698" spans="1:19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0">
        <f t="shared" si="126"/>
        <v>41964.844444444447</v>
      </c>
      <c r="P2698" s="10">
        <f t="shared" si="127"/>
        <v>41998.844444444447</v>
      </c>
      <c r="Q2698">
        <f t="shared" si="128"/>
        <v>2014</v>
      </c>
      <c r="R2698" s="13" t="s">
        <v>8335</v>
      </c>
      <c r="S2698" t="s">
        <v>8336</v>
      </c>
    </row>
    <row r="2699" spans="1:19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>
        <f t="shared" si="126"/>
        <v>42187.940081018518</v>
      </c>
      <c r="P2699" s="10">
        <f t="shared" si="127"/>
        <v>42218.916666666672</v>
      </c>
      <c r="Q2699">
        <f t="shared" si="128"/>
        <v>2015</v>
      </c>
      <c r="R2699" s="13" t="s">
        <v>8335</v>
      </c>
      <c r="S2699" t="s">
        <v>8336</v>
      </c>
    </row>
    <row r="2700" spans="1:19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0">
        <f t="shared" si="126"/>
        <v>41787.898240740738</v>
      </c>
      <c r="P2700" s="10">
        <f t="shared" si="127"/>
        <v>41817.898240740738</v>
      </c>
      <c r="Q2700">
        <f t="shared" si="128"/>
        <v>2014</v>
      </c>
      <c r="R2700" s="13" t="s">
        <v>8335</v>
      </c>
      <c r="S2700" t="s">
        <v>8336</v>
      </c>
    </row>
    <row r="2701" spans="1:19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0">
        <f t="shared" si="126"/>
        <v>41829.896562499998</v>
      </c>
      <c r="P2701" s="10">
        <f t="shared" si="127"/>
        <v>41859.896562499998</v>
      </c>
      <c r="Q2701">
        <f t="shared" si="128"/>
        <v>2014</v>
      </c>
      <c r="R2701" s="13" t="s">
        <v>8335</v>
      </c>
      <c r="S2701" t="s">
        <v>8336</v>
      </c>
    </row>
    <row r="2702" spans="1:19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0">
        <f t="shared" si="126"/>
        <v>41870.87467592593</v>
      </c>
      <c r="P2702" s="10">
        <f t="shared" si="127"/>
        <v>41900.87467592593</v>
      </c>
      <c r="Q2702">
        <f t="shared" si="128"/>
        <v>2014</v>
      </c>
      <c r="R2702" s="13" t="s">
        <v>8335</v>
      </c>
      <c r="S2702" t="s">
        <v>8336</v>
      </c>
    </row>
    <row r="2703" spans="1:19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0">
        <f t="shared" si="126"/>
        <v>42801.774699074071</v>
      </c>
      <c r="P2703" s="10">
        <f t="shared" si="127"/>
        <v>42832.733032407406</v>
      </c>
      <c r="Q2703">
        <f t="shared" si="128"/>
        <v>2017</v>
      </c>
      <c r="R2703" s="13" t="s">
        <v>8316</v>
      </c>
      <c r="S2703" t="s">
        <v>8356</v>
      </c>
    </row>
    <row r="2704" spans="1:19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0">
        <f t="shared" si="126"/>
        <v>42800.801817129628</v>
      </c>
      <c r="P2704" s="10">
        <f t="shared" si="127"/>
        <v>42830.760150462964</v>
      </c>
      <c r="Q2704">
        <f t="shared" si="128"/>
        <v>2017</v>
      </c>
      <c r="R2704" s="13" t="s">
        <v>8316</v>
      </c>
      <c r="S2704" t="s">
        <v>8356</v>
      </c>
    </row>
    <row r="2705" spans="1:19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0">
        <f t="shared" si="126"/>
        <v>42756.690162037034</v>
      </c>
      <c r="P2705" s="10">
        <f t="shared" si="127"/>
        <v>42816.648495370369</v>
      </c>
      <c r="Q2705">
        <f t="shared" si="128"/>
        <v>2017</v>
      </c>
      <c r="R2705" s="13" t="s">
        <v>8316</v>
      </c>
      <c r="S2705" t="s">
        <v>8356</v>
      </c>
    </row>
    <row r="2706" spans="1:19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0">
        <f t="shared" si="126"/>
        <v>42787.862430555557</v>
      </c>
      <c r="P2706" s="10">
        <f t="shared" si="127"/>
        <v>42830.820763888885</v>
      </c>
      <c r="Q2706">
        <f t="shared" si="128"/>
        <v>2017</v>
      </c>
      <c r="R2706" s="13" t="s">
        <v>8316</v>
      </c>
      <c r="S2706" t="s">
        <v>8356</v>
      </c>
    </row>
    <row r="2707" spans="1:19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0">
        <f t="shared" si="126"/>
        <v>42773.916180555556</v>
      </c>
      <c r="P2707" s="10">
        <f t="shared" si="127"/>
        <v>42818.874513888892</v>
      </c>
      <c r="Q2707">
        <f t="shared" si="128"/>
        <v>2017</v>
      </c>
      <c r="R2707" s="13" t="s">
        <v>8316</v>
      </c>
      <c r="S2707" t="s">
        <v>8356</v>
      </c>
    </row>
    <row r="2708" spans="1:19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>
        <f t="shared" si="126"/>
        <v>41899.294942129629</v>
      </c>
      <c r="P2708" s="10">
        <f t="shared" si="127"/>
        <v>41928.290972222225</v>
      </c>
      <c r="Q2708">
        <f t="shared" si="128"/>
        <v>2014</v>
      </c>
      <c r="R2708" s="13" t="s">
        <v>8316</v>
      </c>
      <c r="S2708" t="s">
        <v>8356</v>
      </c>
    </row>
    <row r="2709" spans="1:19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>
        <f t="shared" si="126"/>
        <v>41391.782905092594</v>
      </c>
      <c r="P2709" s="10">
        <f t="shared" si="127"/>
        <v>41421.290972222225</v>
      </c>
      <c r="Q2709">
        <f t="shared" si="128"/>
        <v>2013</v>
      </c>
      <c r="R2709" s="13" t="s">
        <v>8316</v>
      </c>
      <c r="S2709" t="s">
        <v>8356</v>
      </c>
    </row>
    <row r="2710" spans="1:19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>
        <f t="shared" si="126"/>
        <v>42512.698217592595</v>
      </c>
      <c r="P2710" s="10">
        <f t="shared" si="127"/>
        <v>42572.698217592595</v>
      </c>
      <c r="Q2710">
        <f t="shared" si="128"/>
        <v>2016</v>
      </c>
      <c r="R2710" s="13" t="s">
        <v>8316</v>
      </c>
      <c r="S2710" t="s">
        <v>8356</v>
      </c>
    </row>
    <row r="2711" spans="1:19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>
        <f t="shared" si="126"/>
        <v>42612.149780092594</v>
      </c>
      <c r="P2711" s="10">
        <f t="shared" si="127"/>
        <v>42647.165972222225</v>
      </c>
      <c r="Q2711">
        <f t="shared" si="128"/>
        <v>2016</v>
      </c>
      <c r="R2711" s="13" t="s">
        <v>8316</v>
      </c>
      <c r="S2711" t="s">
        <v>8356</v>
      </c>
    </row>
    <row r="2712" spans="1:19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>
        <f t="shared" si="126"/>
        <v>41828.229490740741</v>
      </c>
      <c r="P2712" s="10">
        <f t="shared" si="127"/>
        <v>41860.083333333336</v>
      </c>
      <c r="Q2712">
        <f t="shared" si="128"/>
        <v>2014</v>
      </c>
      <c r="R2712" s="13" t="s">
        <v>8316</v>
      </c>
      <c r="S2712" t="s">
        <v>8356</v>
      </c>
    </row>
    <row r="2713" spans="1:19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0">
        <f t="shared" si="126"/>
        <v>41780.745254629634</v>
      </c>
      <c r="P2713" s="10">
        <f t="shared" si="127"/>
        <v>41810.917361111111</v>
      </c>
      <c r="Q2713">
        <f t="shared" si="128"/>
        <v>2014</v>
      </c>
      <c r="R2713" s="13" t="s">
        <v>8316</v>
      </c>
      <c r="S2713" t="s">
        <v>8356</v>
      </c>
    </row>
    <row r="2714" spans="1:19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>
        <f t="shared" si="126"/>
        <v>41432.062037037038</v>
      </c>
      <c r="P2714" s="10">
        <f t="shared" si="127"/>
        <v>41468.75</v>
      </c>
      <c r="Q2714">
        <f t="shared" si="128"/>
        <v>2013</v>
      </c>
      <c r="R2714" s="13" t="s">
        <v>8316</v>
      </c>
      <c r="S2714" t="s">
        <v>8356</v>
      </c>
    </row>
    <row r="2715" spans="1:19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>
        <f t="shared" si="126"/>
        <v>42322.653749999998</v>
      </c>
      <c r="P2715" s="10">
        <f t="shared" si="127"/>
        <v>42362.653749999998</v>
      </c>
      <c r="Q2715">
        <f t="shared" si="128"/>
        <v>2015</v>
      </c>
      <c r="R2715" s="13" t="s">
        <v>8316</v>
      </c>
      <c r="S2715" t="s">
        <v>8356</v>
      </c>
    </row>
    <row r="2716" spans="1:19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>
        <f t="shared" si="126"/>
        <v>42629.655046296291</v>
      </c>
      <c r="P2716" s="10">
        <f t="shared" si="127"/>
        <v>42657.958333333328</v>
      </c>
      <c r="Q2716">
        <f t="shared" si="128"/>
        <v>2016</v>
      </c>
      <c r="R2716" s="13" t="s">
        <v>8316</v>
      </c>
      <c r="S2716" t="s">
        <v>8356</v>
      </c>
    </row>
    <row r="2717" spans="1:19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>
        <f t="shared" si="126"/>
        <v>42387.398472222223</v>
      </c>
      <c r="P2717" s="10">
        <f t="shared" si="127"/>
        <v>42421.398472222223</v>
      </c>
      <c r="Q2717">
        <f t="shared" si="128"/>
        <v>2016</v>
      </c>
      <c r="R2717" s="13" t="s">
        <v>8316</v>
      </c>
      <c r="S2717" t="s">
        <v>8356</v>
      </c>
    </row>
    <row r="2718" spans="1:19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>
        <f t="shared" si="126"/>
        <v>42255.333252314813</v>
      </c>
      <c r="P2718" s="10">
        <f t="shared" si="127"/>
        <v>42285.333252314813</v>
      </c>
      <c r="Q2718">
        <f t="shared" si="128"/>
        <v>2015</v>
      </c>
      <c r="R2718" s="13" t="s">
        <v>8316</v>
      </c>
      <c r="S2718" t="s">
        <v>8356</v>
      </c>
    </row>
    <row r="2719" spans="1:19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>
        <f t="shared" si="126"/>
        <v>41934.914918981485</v>
      </c>
      <c r="P2719" s="10">
        <f t="shared" si="127"/>
        <v>41979.956585648149</v>
      </c>
      <c r="Q2719">
        <f t="shared" si="128"/>
        <v>2014</v>
      </c>
      <c r="R2719" s="13" t="s">
        <v>8316</v>
      </c>
      <c r="S2719" t="s">
        <v>8356</v>
      </c>
    </row>
    <row r="2720" spans="1:19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>
        <f t="shared" si="126"/>
        <v>42465.596585648149</v>
      </c>
      <c r="P2720" s="10">
        <f t="shared" si="127"/>
        <v>42493.958333333328</v>
      </c>
      <c r="Q2720">
        <f t="shared" si="128"/>
        <v>2016</v>
      </c>
      <c r="R2720" s="13" t="s">
        <v>8316</v>
      </c>
      <c r="S2720" t="s">
        <v>8356</v>
      </c>
    </row>
    <row r="2721" spans="1:19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0">
        <f t="shared" si="126"/>
        <v>42418.031180555554</v>
      </c>
      <c r="P2721" s="10">
        <f t="shared" si="127"/>
        <v>42477.989513888882</v>
      </c>
      <c r="Q2721">
        <f t="shared" si="128"/>
        <v>2016</v>
      </c>
      <c r="R2721" s="13" t="s">
        <v>8316</v>
      </c>
      <c r="S2721" t="s">
        <v>8356</v>
      </c>
    </row>
    <row r="2722" spans="1:19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>
        <f t="shared" si="126"/>
        <v>42655.465891203698</v>
      </c>
      <c r="P2722" s="10">
        <f t="shared" si="127"/>
        <v>42685.507557870369</v>
      </c>
      <c r="Q2722">
        <f t="shared" si="128"/>
        <v>2016</v>
      </c>
      <c r="R2722" s="13" t="s">
        <v>8316</v>
      </c>
      <c r="S2722" t="s">
        <v>8356</v>
      </c>
    </row>
    <row r="2723" spans="1:19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>
        <f t="shared" si="126"/>
        <v>41493.543958333335</v>
      </c>
      <c r="P2723" s="10">
        <f t="shared" si="127"/>
        <v>41523.791666666664</v>
      </c>
      <c r="Q2723">
        <f t="shared" si="128"/>
        <v>2013</v>
      </c>
      <c r="R2723" s="13" t="s">
        <v>8318</v>
      </c>
      <c r="S2723" t="s">
        <v>8348</v>
      </c>
    </row>
    <row r="2724" spans="1:19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>
        <f t="shared" si="126"/>
        <v>42704.857094907406</v>
      </c>
      <c r="P2724" s="10">
        <f t="shared" si="127"/>
        <v>42764.857094907406</v>
      </c>
      <c r="Q2724">
        <f t="shared" si="128"/>
        <v>2016</v>
      </c>
      <c r="R2724" s="13" t="s">
        <v>8318</v>
      </c>
      <c r="S2724" t="s">
        <v>8348</v>
      </c>
    </row>
    <row r="2725" spans="1:19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>
        <f t="shared" si="126"/>
        <v>41944.83898148148</v>
      </c>
      <c r="P2725" s="10">
        <f t="shared" si="127"/>
        <v>42004.880648148144</v>
      </c>
      <c r="Q2725">
        <f t="shared" si="128"/>
        <v>2014</v>
      </c>
      <c r="R2725" s="13" t="s">
        <v>8318</v>
      </c>
      <c r="S2725" t="s">
        <v>8348</v>
      </c>
    </row>
    <row r="2726" spans="1:19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>
        <f t="shared" si="126"/>
        <v>42199.32707175926</v>
      </c>
      <c r="P2726" s="10">
        <f t="shared" si="127"/>
        <v>42231.32707175926</v>
      </c>
      <c r="Q2726">
        <f t="shared" si="128"/>
        <v>2015</v>
      </c>
      <c r="R2726" s="13" t="s">
        <v>8318</v>
      </c>
      <c r="S2726" t="s">
        <v>8348</v>
      </c>
    </row>
    <row r="2727" spans="1:19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>
        <f t="shared" si="126"/>
        <v>42745.744618055556</v>
      </c>
      <c r="P2727" s="10">
        <f t="shared" si="127"/>
        <v>42795.744618055556</v>
      </c>
      <c r="Q2727">
        <f t="shared" si="128"/>
        <v>2017</v>
      </c>
      <c r="R2727" s="13" t="s">
        <v>8318</v>
      </c>
      <c r="S2727" t="s">
        <v>8348</v>
      </c>
    </row>
    <row r="2728" spans="1:19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>
        <f t="shared" si="126"/>
        <v>42452.579988425925</v>
      </c>
      <c r="P2728" s="10">
        <f t="shared" si="127"/>
        <v>42482.579988425925</v>
      </c>
      <c r="Q2728">
        <f t="shared" si="128"/>
        <v>2016</v>
      </c>
      <c r="R2728" s="13" t="s">
        <v>8318</v>
      </c>
      <c r="S2728" t="s">
        <v>8348</v>
      </c>
    </row>
    <row r="2729" spans="1:19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>
        <f t="shared" si="126"/>
        <v>42198.676655092597</v>
      </c>
      <c r="P2729" s="10">
        <f t="shared" si="127"/>
        <v>42223.676655092597</v>
      </c>
      <c r="Q2729">
        <f t="shared" si="128"/>
        <v>2015</v>
      </c>
      <c r="R2729" s="13" t="s">
        <v>8318</v>
      </c>
      <c r="S2729" t="s">
        <v>8348</v>
      </c>
    </row>
    <row r="2730" spans="1:19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>
        <f t="shared" si="126"/>
        <v>42333.59993055556</v>
      </c>
      <c r="P2730" s="10">
        <f t="shared" si="127"/>
        <v>42368.59993055556</v>
      </c>
      <c r="Q2730">
        <f t="shared" si="128"/>
        <v>2015</v>
      </c>
      <c r="R2730" s="13" t="s">
        <v>8318</v>
      </c>
      <c r="S2730" t="s">
        <v>8348</v>
      </c>
    </row>
    <row r="2731" spans="1:19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0">
        <f t="shared" si="126"/>
        <v>42095.240706018521</v>
      </c>
      <c r="P2731" s="10">
        <f t="shared" si="127"/>
        <v>42125.240706018521</v>
      </c>
      <c r="Q2731">
        <f t="shared" si="128"/>
        <v>2015</v>
      </c>
      <c r="R2731" s="13" t="s">
        <v>8318</v>
      </c>
      <c r="S2731" t="s">
        <v>8348</v>
      </c>
    </row>
    <row r="2732" spans="1:19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>
        <f t="shared" si="126"/>
        <v>41351.541377314818</v>
      </c>
      <c r="P2732" s="10">
        <f t="shared" si="127"/>
        <v>41386.541377314818</v>
      </c>
      <c r="Q2732">
        <f t="shared" si="128"/>
        <v>2013</v>
      </c>
      <c r="R2732" s="13" t="s">
        <v>8318</v>
      </c>
      <c r="S2732" t="s">
        <v>8348</v>
      </c>
    </row>
    <row r="2733" spans="1:19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0">
        <f t="shared" si="126"/>
        <v>41872.525717592594</v>
      </c>
      <c r="P2733" s="10">
        <f t="shared" si="127"/>
        <v>41930.166666666664</v>
      </c>
      <c r="Q2733">
        <f t="shared" si="128"/>
        <v>2014</v>
      </c>
      <c r="R2733" s="13" t="s">
        <v>8318</v>
      </c>
      <c r="S2733" t="s">
        <v>8348</v>
      </c>
    </row>
    <row r="2734" spans="1:19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>
        <f t="shared" si="126"/>
        <v>41389.808194444442</v>
      </c>
      <c r="P2734" s="10">
        <f t="shared" si="127"/>
        <v>41422</v>
      </c>
      <c r="Q2734">
        <f t="shared" si="128"/>
        <v>2013</v>
      </c>
      <c r="R2734" s="13" t="s">
        <v>8318</v>
      </c>
      <c r="S2734" t="s">
        <v>8348</v>
      </c>
    </row>
    <row r="2735" spans="1:19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>
        <f t="shared" si="126"/>
        <v>42044.272847222222</v>
      </c>
      <c r="P2735" s="10">
        <f t="shared" si="127"/>
        <v>42104.231180555551</v>
      </c>
      <c r="Q2735">
        <f t="shared" si="128"/>
        <v>2015</v>
      </c>
      <c r="R2735" s="13" t="s">
        <v>8318</v>
      </c>
      <c r="S2735" t="s">
        <v>8348</v>
      </c>
    </row>
    <row r="2736" spans="1:19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>
        <f t="shared" si="126"/>
        <v>42626.668888888889</v>
      </c>
      <c r="P2736" s="10">
        <f t="shared" si="127"/>
        <v>42656.915972222225</v>
      </c>
      <c r="Q2736">
        <f t="shared" si="128"/>
        <v>2016</v>
      </c>
      <c r="R2736" s="13" t="s">
        <v>8318</v>
      </c>
      <c r="S2736" t="s">
        <v>8348</v>
      </c>
    </row>
    <row r="2737" spans="1:19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>
        <f t="shared" si="126"/>
        <v>41316.120949074073</v>
      </c>
      <c r="P2737" s="10">
        <f t="shared" si="127"/>
        <v>41346.833333333336</v>
      </c>
      <c r="Q2737">
        <f t="shared" si="128"/>
        <v>2013</v>
      </c>
      <c r="R2737" s="13" t="s">
        <v>8318</v>
      </c>
      <c r="S2737" t="s">
        <v>8348</v>
      </c>
    </row>
    <row r="2738" spans="1:19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0">
        <f t="shared" si="126"/>
        <v>41722.666354166664</v>
      </c>
      <c r="P2738" s="10">
        <f t="shared" si="127"/>
        <v>41752.666354166664</v>
      </c>
      <c r="Q2738">
        <f t="shared" si="128"/>
        <v>2014</v>
      </c>
      <c r="R2738" s="13" t="s">
        <v>8318</v>
      </c>
      <c r="S2738" t="s">
        <v>8348</v>
      </c>
    </row>
    <row r="2739" spans="1:19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>
        <f t="shared" si="126"/>
        <v>41611.917673611111</v>
      </c>
      <c r="P2739" s="10">
        <f t="shared" si="127"/>
        <v>41654.791666666664</v>
      </c>
      <c r="Q2739">
        <f t="shared" si="128"/>
        <v>2013</v>
      </c>
      <c r="R2739" s="13" t="s">
        <v>8318</v>
      </c>
      <c r="S2739" t="s">
        <v>8348</v>
      </c>
    </row>
    <row r="2740" spans="1:19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0">
        <f t="shared" si="126"/>
        <v>42620.143564814818</v>
      </c>
      <c r="P2740" s="10">
        <f t="shared" si="127"/>
        <v>42680.143564814818</v>
      </c>
      <c r="Q2740">
        <f t="shared" si="128"/>
        <v>2016</v>
      </c>
      <c r="R2740" s="13" t="s">
        <v>8318</v>
      </c>
      <c r="S2740" t="s">
        <v>8348</v>
      </c>
    </row>
    <row r="2741" spans="1:19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>
        <f t="shared" si="126"/>
        <v>41719.887928240743</v>
      </c>
      <c r="P2741" s="10">
        <f t="shared" si="127"/>
        <v>41764.887928240743</v>
      </c>
      <c r="Q2741">
        <f t="shared" si="128"/>
        <v>2014</v>
      </c>
      <c r="R2741" s="13" t="s">
        <v>8318</v>
      </c>
      <c r="S2741" t="s">
        <v>8348</v>
      </c>
    </row>
    <row r="2742" spans="1:19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>
        <f t="shared" si="126"/>
        <v>42045.031851851847</v>
      </c>
      <c r="P2742" s="10">
        <f t="shared" si="127"/>
        <v>42074.99018518519</v>
      </c>
      <c r="Q2742">
        <f t="shared" si="128"/>
        <v>2015</v>
      </c>
      <c r="R2742" s="13" t="s">
        <v>8318</v>
      </c>
      <c r="S2742" t="s">
        <v>8348</v>
      </c>
    </row>
    <row r="2743" spans="1:19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0">
        <f t="shared" si="126"/>
        <v>41911.657430555555</v>
      </c>
      <c r="P2743" s="10">
        <f t="shared" si="127"/>
        <v>41932.088194444441</v>
      </c>
      <c r="Q2743">
        <f t="shared" si="128"/>
        <v>2014</v>
      </c>
      <c r="R2743" s="13" t="s">
        <v>8321</v>
      </c>
      <c r="S2743" t="s">
        <v>8357</v>
      </c>
    </row>
    <row r="2744" spans="1:19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0">
        <f t="shared" si="126"/>
        <v>41030.719756944447</v>
      </c>
      <c r="P2744" s="10">
        <f t="shared" si="127"/>
        <v>41044.719756944447</v>
      </c>
      <c r="Q2744">
        <f t="shared" si="128"/>
        <v>2012</v>
      </c>
      <c r="R2744" s="13" t="s">
        <v>8321</v>
      </c>
      <c r="S2744" t="s">
        <v>8357</v>
      </c>
    </row>
    <row r="2745" spans="1:19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0">
        <f t="shared" si="126"/>
        <v>42632.328784722224</v>
      </c>
      <c r="P2745" s="10">
        <f t="shared" si="127"/>
        <v>42662.328784722224</v>
      </c>
      <c r="Q2745">
        <f t="shared" si="128"/>
        <v>2016</v>
      </c>
      <c r="R2745" s="13" t="s">
        <v>8321</v>
      </c>
      <c r="S2745" t="s">
        <v>8357</v>
      </c>
    </row>
    <row r="2746" spans="1:19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0">
        <f t="shared" si="126"/>
        <v>40938.062476851854</v>
      </c>
      <c r="P2746" s="10">
        <f t="shared" si="127"/>
        <v>40968.062476851854</v>
      </c>
      <c r="Q2746">
        <f t="shared" si="128"/>
        <v>2012</v>
      </c>
      <c r="R2746" s="13" t="s">
        <v>8321</v>
      </c>
      <c r="S2746" t="s">
        <v>8357</v>
      </c>
    </row>
    <row r="2747" spans="1:19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0">
        <f t="shared" si="126"/>
        <v>41044.988055555557</v>
      </c>
      <c r="P2747" s="10">
        <f t="shared" si="127"/>
        <v>41104.988055555557</v>
      </c>
      <c r="Q2747">
        <f t="shared" si="128"/>
        <v>2012</v>
      </c>
      <c r="R2747" s="13" t="s">
        <v>8321</v>
      </c>
      <c r="S2747" t="s">
        <v>8357</v>
      </c>
    </row>
    <row r="2748" spans="1:19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0">
        <f t="shared" si="126"/>
        <v>41850.781377314815</v>
      </c>
      <c r="P2748" s="10">
        <f t="shared" si="127"/>
        <v>41880.781377314815</v>
      </c>
      <c r="Q2748">
        <f t="shared" si="128"/>
        <v>2014</v>
      </c>
      <c r="R2748" s="13" t="s">
        <v>8321</v>
      </c>
      <c r="S2748" t="s">
        <v>8357</v>
      </c>
    </row>
    <row r="2749" spans="1:19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0">
        <f t="shared" si="126"/>
        <v>41044.64811342593</v>
      </c>
      <c r="P2749" s="10">
        <f t="shared" si="127"/>
        <v>41076.131944444445</v>
      </c>
      <c r="Q2749">
        <f t="shared" si="128"/>
        <v>2012</v>
      </c>
      <c r="R2749" s="13" t="s">
        <v>8321</v>
      </c>
      <c r="S2749" t="s">
        <v>8357</v>
      </c>
    </row>
    <row r="2750" spans="1:19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0">
        <f t="shared" si="126"/>
        <v>42585.7106712963</v>
      </c>
      <c r="P2750" s="10">
        <f t="shared" si="127"/>
        <v>42615.7106712963</v>
      </c>
      <c r="Q2750">
        <f t="shared" si="128"/>
        <v>2016</v>
      </c>
      <c r="R2750" s="13" t="s">
        <v>8321</v>
      </c>
      <c r="S2750" t="s">
        <v>8357</v>
      </c>
    </row>
    <row r="2751" spans="1:19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0">
        <f t="shared" si="126"/>
        <v>42068.799039351856</v>
      </c>
      <c r="P2751" s="10">
        <f t="shared" si="127"/>
        <v>42098.757372685184</v>
      </c>
      <c r="Q2751">
        <f t="shared" si="128"/>
        <v>2015</v>
      </c>
      <c r="R2751" s="13" t="s">
        <v>8321</v>
      </c>
      <c r="S2751" t="s">
        <v>8357</v>
      </c>
    </row>
    <row r="2752" spans="1:19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0">
        <f t="shared" si="126"/>
        <v>41078.899826388886</v>
      </c>
      <c r="P2752" s="10">
        <f t="shared" si="127"/>
        <v>41090.833333333336</v>
      </c>
      <c r="Q2752">
        <f t="shared" si="128"/>
        <v>2012</v>
      </c>
      <c r="R2752" s="13" t="s">
        <v>8321</v>
      </c>
      <c r="S2752" t="s">
        <v>8357</v>
      </c>
    </row>
    <row r="2753" spans="1:19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0">
        <f t="shared" si="126"/>
        <v>41747.887060185189</v>
      </c>
      <c r="P2753" s="10">
        <f t="shared" si="127"/>
        <v>41807.887060185189</v>
      </c>
      <c r="Q2753">
        <f t="shared" si="128"/>
        <v>2014</v>
      </c>
      <c r="R2753" s="13" t="s">
        <v>8321</v>
      </c>
      <c r="S2753" t="s">
        <v>8357</v>
      </c>
    </row>
    <row r="2754" spans="1:19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0">
        <f t="shared" si="126"/>
        <v>40855.765092592592</v>
      </c>
      <c r="P2754" s="10">
        <f t="shared" si="127"/>
        <v>40895.765092592592</v>
      </c>
      <c r="Q2754">
        <f t="shared" si="128"/>
        <v>2011</v>
      </c>
      <c r="R2754" s="13" t="s">
        <v>8321</v>
      </c>
      <c r="S2754" t="s">
        <v>8357</v>
      </c>
    </row>
    <row r="2755" spans="1:19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>
        <f t="shared" ref="O2755:O2818" si="129">(((J2755/60)/60)/24)+DATE(1970,1,1)</f>
        <v>41117.900729166664</v>
      </c>
      <c r="P2755" s="10">
        <f t="shared" ref="P2755:P2818" si="130">(((I2755/60)/60)/24)+DATE(1970,1,1)</f>
        <v>41147.900729166664</v>
      </c>
      <c r="Q2755">
        <f t="shared" ref="Q2755:Q2818" si="131">YEAR(O2755)</f>
        <v>2012</v>
      </c>
      <c r="R2755" s="13" t="s">
        <v>8321</v>
      </c>
      <c r="S2755" t="s">
        <v>8357</v>
      </c>
    </row>
    <row r="2756" spans="1:19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0">
        <f t="shared" si="129"/>
        <v>41863.636006944449</v>
      </c>
      <c r="P2756" s="10">
        <f t="shared" si="130"/>
        <v>41893.636006944449</v>
      </c>
      <c r="Q2756">
        <f t="shared" si="131"/>
        <v>2014</v>
      </c>
      <c r="R2756" s="13" t="s">
        <v>8321</v>
      </c>
      <c r="S2756" t="s">
        <v>8357</v>
      </c>
    </row>
    <row r="2757" spans="1:19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0">
        <f t="shared" si="129"/>
        <v>42072.790821759263</v>
      </c>
      <c r="P2757" s="10">
        <f t="shared" si="130"/>
        <v>42102.790821759263</v>
      </c>
      <c r="Q2757">
        <f t="shared" si="131"/>
        <v>2015</v>
      </c>
      <c r="R2757" s="13" t="s">
        <v>8321</v>
      </c>
      <c r="S2757" t="s">
        <v>8357</v>
      </c>
    </row>
    <row r="2758" spans="1:19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>
        <f t="shared" si="129"/>
        <v>41620.90047453704</v>
      </c>
      <c r="P2758" s="10">
        <f t="shared" si="130"/>
        <v>41650.90047453704</v>
      </c>
      <c r="Q2758">
        <f t="shared" si="131"/>
        <v>2013</v>
      </c>
      <c r="R2758" s="13" t="s">
        <v>8321</v>
      </c>
      <c r="S2758" t="s">
        <v>8357</v>
      </c>
    </row>
    <row r="2759" spans="1:19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0">
        <f t="shared" si="129"/>
        <v>42573.65662037037</v>
      </c>
      <c r="P2759" s="10">
        <f t="shared" si="130"/>
        <v>42588.65662037037</v>
      </c>
      <c r="Q2759">
        <f t="shared" si="131"/>
        <v>2016</v>
      </c>
      <c r="R2759" s="13" t="s">
        <v>8321</v>
      </c>
      <c r="S2759" t="s">
        <v>8357</v>
      </c>
    </row>
    <row r="2760" spans="1:19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0">
        <f t="shared" si="129"/>
        <v>42639.441932870366</v>
      </c>
      <c r="P2760" s="10">
        <f t="shared" si="130"/>
        <v>42653.441932870366</v>
      </c>
      <c r="Q2760">
        <f t="shared" si="131"/>
        <v>2016</v>
      </c>
      <c r="R2760" s="13" t="s">
        <v>8321</v>
      </c>
      <c r="S2760" t="s">
        <v>8357</v>
      </c>
    </row>
    <row r="2761" spans="1:19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0">
        <f t="shared" si="129"/>
        <v>42524.36650462963</v>
      </c>
      <c r="P2761" s="10">
        <f t="shared" si="130"/>
        <v>42567.36650462963</v>
      </c>
      <c r="Q2761">
        <f t="shared" si="131"/>
        <v>2016</v>
      </c>
      <c r="R2761" s="13" t="s">
        <v>8321</v>
      </c>
      <c r="S2761" t="s">
        <v>8357</v>
      </c>
    </row>
    <row r="2762" spans="1:19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0">
        <f t="shared" si="129"/>
        <v>41415.461319444446</v>
      </c>
      <c r="P2762" s="10">
        <f t="shared" si="130"/>
        <v>41445.461319444446</v>
      </c>
      <c r="Q2762">
        <f t="shared" si="131"/>
        <v>2013</v>
      </c>
      <c r="R2762" s="13" t="s">
        <v>8321</v>
      </c>
      <c r="S2762" t="s">
        <v>8357</v>
      </c>
    </row>
    <row r="2763" spans="1:19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0">
        <f t="shared" si="129"/>
        <v>41247.063576388886</v>
      </c>
      <c r="P2763" s="10">
        <f t="shared" si="130"/>
        <v>41277.063576388886</v>
      </c>
      <c r="Q2763">
        <f t="shared" si="131"/>
        <v>2012</v>
      </c>
      <c r="R2763" s="13" t="s">
        <v>8321</v>
      </c>
      <c r="S2763" t="s">
        <v>8357</v>
      </c>
    </row>
    <row r="2764" spans="1:19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0">
        <f t="shared" si="129"/>
        <v>40927.036979166667</v>
      </c>
      <c r="P2764" s="10">
        <f t="shared" si="130"/>
        <v>40986.995312500003</v>
      </c>
      <c r="Q2764">
        <f t="shared" si="131"/>
        <v>2012</v>
      </c>
      <c r="R2764" s="13" t="s">
        <v>8321</v>
      </c>
      <c r="S2764" t="s">
        <v>8357</v>
      </c>
    </row>
    <row r="2765" spans="1:19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0">
        <f t="shared" si="129"/>
        <v>41373.579675925925</v>
      </c>
      <c r="P2765" s="10">
        <f t="shared" si="130"/>
        <v>41418.579675925925</v>
      </c>
      <c r="Q2765">
        <f t="shared" si="131"/>
        <v>2013</v>
      </c>
      <c r="R2765" s="13" t="s">
        <v>8321</v>
      </c>
      <c r="S2765" t="s">
        <v>8357</v>
      </c>
    </row>
    <row r="2766" spans="1:19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0">
        <f t="shared" si="129"/>
        <v>41030.292025462964</v>
      </c>
      <c r="P2766" s="10">
        <f t="shared" si="130"/>
        <v>41059.791666666664</v>
      </c>
      <c r="Q2766">
        <f t="shared" si="131"/>
        <v>2012</v>
      </c>
      <c r="R2766" s="13" t="s">
        <v>8321</v>
      </c>
      <c r="S2766" t="s">
        <v>8357</v>
      </c>
    </row>
    <row r="2767" spans="1:19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0">
        <f t="shared" si="129"/>
        <v>41194.579027777778</v>
      </c>
      <c r="P2767" s="10">
        <f t="shared" si="130"/>
        <v>41210.579027777778</v>
      </c>
      <c r="Q2767">
        <f t="shared" si="131"/>
        <v>2012</v>
      </c>
      <c r="R2767" s="13" t="s">
        <v>8321</v>
      </c>
      <c r="S2767" t="s">
        <v>8357</v>
      </c>
    </row>
    <row r="2768" spans="1:19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0">
        <f t="shared" si="129"/>
        <v>40736.668032407404</v>
      </c>
      <c r="P2768" s="10">
        <f t="shared" si="130"/>
        <v>40766.668032407404</v>
      </c>
      <c r="Q2768">
        <f t="shared" si="131"/>
        <v>2011</v>
      </c>
      <c r="R2768" s="13" t="s">
        <v>8321</v>
      </c>
      <c r="S2768" t="s">
        <v>8357</v>
      </c>
    </row>
    <row r="2769" spans="1:19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0">
        <f t="shared" si="129"/>
        <v>42172.958912037036</v>
      </c>
      <c r="P2769" s="10">
        <f t="shared" si="130"/>
        <v>42232.958912037036</v>
      </c>
      <c r="Q2769">
        <f t="shared" si="131"/>
        <v>2015</v>
      </c>
      <c r="R2769" s="13" t="s">
        <v>8321</v>
      </c>
      <c r="S2769" t="s">
        <v>8357</v>
      </c>
    </row>
    <row r="2770" spans="1:19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>
        <f t="shared" si="129"/>
        <v>40967.614849537036</v>
      </c>
      <c r="P2770" s="10">
        <f t="shared" si="130"/>
        <v>40997.573182870372</v>
      </c>
      <c r="Q2770">
        <f t="shared" si="131"/>
        <v>2012</v>
      </c>
      <c r="R2770" s="13" t="s">
        <v>8321</v>
      </c>
      <c r="S2770" t="s">
        <v>8357</v>
      </c>
    </row>
    <row r="2771" spans="1:19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0">
        <f t="shared" si="129"/>
        <v>41745.826273148145</v>
      </c>
      <c r="P2771" s="10">
        <f t="shared" si="130"/>
        <v>41795.826273148145</v>
      </c>
      <c r="Q2771">
        <f t="shared" si="131"/>
        <v>2014</v>
      </c>
      <c r="R2771" s="13" t="s">
        <v>8321</v>
      </c>
      <c r="S2771" t="s">
        <v>8357</v>
      </c>
    </row>
    <row r="2772" spans="1:19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>
        <f t="shared" si="129"/>
        <v>41686.705208333333</v>
      </c>
      <c r="P2772" s="10">
        <f t="shared" si="130"/>
        <v>41716.663541666669</v>
      </c>
      <c r="Q2772">
        <f t="shared" si="131"/>
        <v>2014</v>
      </c>
      <c r="R2772" s="13" t="s">
        <v>8321</v>
      </c>
      <c r="S2772" t="s">
        <v>8357</v>
      </c>
    </row>
    <row r="2773" spans="1:19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0">
        <f t="shared" si="129"/>
        <v>41257.531712962962</v>
      </c>
      <c r="P2773" s="10">
        <f t="shared" si="130"/>
        <v>41306.708333333336</v>
      </c>
      <c r="Q2773">
        <f t="shared" si="131"/>
        <v>2012</v>
      </c>
      <c r="R2773" s="13" t="s">
        <v>8321</v>
      </c>
      <c r="S2773" t="s">
        <v>8357</v>
      </c>
    </row>
    <row r="2774" spans="1:19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0">
        <f t="shared" si="129"/>
        <v>41537.869143518517</v>
      </c>
      <c r="P2774" s="10">
        <f t="shared" si="130"/>
        <v>41552.869143518517</v>
      </c>
      <c r="Q2774">
        <f t="shared" si="131"/>
        <v>2013</v>
      </c>
      <c r="R2774" s="13" t="s">
        <v>8321</v>
      </c>
      <c r="S2774" t="s">
        <v>8357</v>
      </c>
    </row>
    <row r="2775" spans="1:19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0">
        <f t="shared" si="129"/>
        <v>42474.86482638889</v>
      </c>
      <c r="P2775" s="10">
        <f t="shared" si="130"/>
        <v>42484.86482638889</v>
      </c>
      <c r="Q2775">
        <f t="shared" si="131"/>
        <v>2016</v>
      </c>
      <c r="R2775" s="13" t="s">
        <v>8321</v>
      </c>
      <c r="S2775" t="s">
        <v>8357</v>
      </c>
    </row>
    <row r="2776" spans="1:19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0">
        <f t="shared" si="129"/>
        <v>41311.126481481479</v>
      </c>
      <c r="P2776" s="10">
        <f t="shared" si="130"/>
        <v>41341.126481481479</v>
      </c>
      <c r="Q2776">
        <f t="shared" si="131"/>
        <v>2013</v>
      </c>
      <c r="R2776" s="13" t="s">
        <v>8321</v>
      </c>
      <c r="S2776" t="s">
        <v>8357</v>
      </c>
    </row>
    <row r="2777" spans="1:19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0">
        <f t="shared" si="129"/>
        <v>40863.013356481482</v>
      </c>
      <c r="P2777" s="10">
        <f t="shared" si="130"/>
        <v>40893.013356481482</v>
      </c>
      <c r="Q2777">
        <f t="shared" si="131"/>
        <v>2011</v>
      </c>
      <c r="R2777" s="13" t="s">
        <v>8321</v>
      </c>
      <c r="S2777" t="s">
        <v>8357</v>
      </c>
    </row>
    <row r="2778" spans="1:19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0">
        <f t="shared" si="129"/>
        <v>42136.297175925924</v>
      </c>
      <c r="P2778" s="10">
        <f t="shared" si="130"/>
        <v>42167.297175925924</v>
      </c>
      <c r="Q2778">
        <f t="shared" si="131"/>
        <v>2015</v>
      </c>
      <c r="R2778" s="13" t="s">
        <v>8321</v>
      </c>
      <c r="S2778" t="s">
        <v>8357</v>
      </c>
    </row>
    <row r="2779" spans="1:19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0">
        <f t="shared" si="129"/>
        <v>42172.669027777782</v>
      </c>
      <c r="P2779" s="10">
        <f t="shared" si="130"/>
        <v>42202.669027777782</v>
      </c>
      <c r="Q2779">
        <f t="shared" si="131"/>
        <v>2015</v>
      </c>
      <c r="R2779" s="13" t="s">
        <v>8321</v>
      </c>
      <c r="S2779" t="s">
        <v>8357</v>
      </c>
    </row>
    <row r="2780" spans="1:19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>
        <f t="shared" si="129"/>
        <v>41846.978078703702</v>
      </c>
      <c r="P2780" s="10">
        <f t="shared" si="130"/>
        <v>41876.978078703702</v>
      </c>
      <c r="Q2780">
        <f t="shared" si="131"/>
        <v>2014</v>
      </c>
      <c r="R2780" s="13" t="s">
        <v>8321</v>
      </c>
      <c r="S2780" t="s">
        <v>8357</v>
      </c>
    </row>
    <row r="2781" spans="1:19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0">
        <f t="shared" si="129"/>
        <v>42300.585891203707</v>
      </c>
      <c r="P2781" s="10">
        <f t="shared" si="130"/>
        <v>42330.627557870372</v>
      </c>
      <c r="Q2781">
        <f t="shared" si="131"/>
        <v>2015</v>
      </c>
      <c r="R2781" s="13" t="s">
        <v>8321</v>
      </c>
      <c r="S2781" t="s">
        <v>8357</v>
      </c>
    </row>
    <row r="2782" spans="1:19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0">
        <f t="shared" si="129"/>
        <v>42774.447777777779</v>
      </c>
      <c r="P2782" s="10">
        <f t="shared" si="130"/>
        <v>42804.447777777779</v>
      </c>
      <c r="Q2782">
        <f t="shared" si="131"/>
        <v>2017</v>
      </c>
      <c r="R2782" s="13" t="s">
        <v>8321</v>
      </c>
      <c r="S2782" t="s">
        <v>8357</v>
      </c>
    </row>
    <row r="2783" spans="1:19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0">
        <f t="shared" si="129"/>
        <v>42018.94159722222</v>
      </c>
      <c r="P2783" s="10">
        <f t="shared" si="130"/>
        <v>42047.291666666672</v>
      </c>
      <c r="Q2783">
        <f t="shared" si="131"/>
        <v>2015</v>
      </c>
      <c r="R2783" s="13" t="s">
        <v>8316</v>
      </c>
      <c r="S2783" t="s">
        <v>8317</v>
      </c>
    </row>
    <row r="2784" spans="1:19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0">
        <f t="shared" si="129"/>
        <v>42026.924976851849</v>
      </c>
      <c r="P2784" s="10">
        <f t="shared" si="130"/>
        <v>42052.207638888889</v>
      </c>
      <c r="Q2784">
        <f t="shared" si="131"/>
        <v>2015</v>
      </c>
      <c r="R2784" s="13" t="s">
        <v>8316</v>
      </c>
      <c r="S2784" t="s">
        <v>8317</v>
      </c>
    </row>
    <row r="2785" spans="1:19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0">
        <f t="shared" si="129"/>
        <v>42103.535254629634</v>
      </c>
      <c r="P2785" s="10">
        <f t="shared" si="130"/>
        <v>42117.535254629634</v>
      </c>
      <c r="Q2785">
        <f t="shared" si="131"/>
        <v>2015</v>
      </c>
      <c r="R2785" s="13" t="s">
        <v>8316</v>
      </c>
      <c r="S2785" t="s">
        <v>8317</v>
      </c>
    </row>
    <row r="2786" spans="1:19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>
        <f t="shared" si="129"/>
        <v>41920.787534722222</v>
      </c>
      <c r="P2786" s="10">
        <f t="shared" si="130"/>
        <v>41941.787534722222</v>
      </c>
      <c r="Q2786">
        <f t="shared" si="131"/>
        <v>2014</v>
      </c>
      <c r="R2786" s="13" t="s">
        <v>8316</v>
      </c>
      <c r="S2786" t="s">
        <v>8317</v>
      </c>
    </row>
    <row r="2787" spans="1:19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>
        <f t="shared" si="129"/>
        <v>42558.189432870371</v>
      </c>
      <c r="P2787" s="10">
        <f t="shared" si="130"/>
        <v>42587.875</v>
      </c>
      <c r="Q2787">
        <f t="shared" si="131"/>
        <v>2016</v>
      </c>
      <c r="R2787" s="13" t="s">
        <v>8316</v>
      </c>
      <c r="S2787" t="s">
        <v>8317</v>
      </c>
    </row>
    <row r="2788" spans="1:19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0">
        <f t="shared" si="129"/>
        <v>41815.569212962961</v>
      </c>
      <c r="P2788" s="10">
        <f t="shared" si="130"/>
        <v>41829.569212962961</v>
      </c>
      <c r="Q2788">
        <f t="shared" si="131"/>
        <v>2014</v>
      </c>
      <c r="R2788" s="13" t="s">
        <v>8316</v>
      </c>
      <c r="S2788" t="s">
        <v>8317</v>
      </c>
    </row>
    <row r="2789" spans="1:19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0">
        <f t="shared" si="129"/>
        <v>41808.198518518519</v>
      </c>
      <c r="P2789" s="10">
        <f t="shared" si="130"/>
        <v>41838.198518518519</v>
      </c>
      <c r="Q2789">
        <f t="shared" si="131"/>
        <v>2014</v>
      </c>
      <c r="R2789" s="13" t="s">
        <v>8316</v>
      </c>
      <c r="S2789" t="s">
        <v>8317</v>
      </c>
    </row>
    <row r="2790" spans="1:19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0">
        <f t="shared" si="129"/>
        <v>42550.701886574068</v>
      </c>
      <c r="P2790" s="10">
        <f t="shared" si="130"/>
        <v>42580.701886574068</v>
      </c>
      <c r="Q2790">
        <f t="shared" si="131"/>
        <v>2016</v>
      </c>
      <c r="R2790" s="13" t="s">
        <v>8316</v>
      </c>
      <c r="S2790" t="s">
        <v>8317</v>
      </c>
    </row>
    <row r="2791" spans="1:19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0">
        <f t="shared" si="129"/>
        <v>42056.013124999998</v>
      </c>
      <c r="P2791" s="10">
        <f t="shared" si="130"/>
        <v>42075.166666666672</v>
      </c>
      <c r="Q2791">
        <f t="shared" si="131"/>
        <v>2015</v>
      </c>
      <c r="R2791" s="13" t="s">
        <v>8316</v>
      </c>
      <c r="S2791" t="s">
        <v>8317</v>
      </c>
    </row>
    <row r="2792" spans="1:19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0">
        <f t="shared" si="129"/>
        <v>42016.938692129625</v>
      </c>
      <c r="P2792" s="10">
        <f t="shared" si="130"/>
        <v>42046.938692129625</v>
      </c>
      <c r="Q2792">
        <f t="shared" si="131"/>
        <v>2015</v>
      </c>
      <c r="R2792" s="13" t="s">
        <v>8316</v>
      </c>
      <c r="S2792" t="s">
        <v>8317</v>
      </c>
    </row>
    <row r="2793" spans="1:19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0">
        <f t="shared" si="129"/>
        <v>42591.899988425925</v>
      </c>
      <c r="P2793" s="10">
        <f t="shared" si="130"/>
        <v>42622.166666666672</v>
      </c>
      <c r="Q2793">
        <f t="shared" si="131"/>
        <v>2016</v>
      </c>
      <c r="R2793" s="13" t="s">
        <v>8316</v>
      </c>
      <c r="S2793" t="s">
        <v>8317</v>
      </c>
    </row>
    <row r="2794" spans="1:19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0">
        <f t="shared" si="129"/>
        <v>42183.231006944443</v>
      </c>
      <c r="P2794" s="10">
        <f t="shared" si="130"/>
        <v>42228.231006944443</v>
      </c>
      <c r="Q2794">
        <f t="shared" si="131"/>
        <v>2015</v>
      </c>
      <c r="R2794" s="13" t="s">
        <v>8316</v>
      </c>
      <c r="S2794" t="s">
        <v>8317</v>
      </c>
    </row>
    <row r="2795" spans="1:19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0">
        <f t="shared" si="129"/>
        <v>42176.419039351851</v>
      </c>
      <c r="P2795" s="10">
        <f t="shared" si="130"/>
        <v>42206.419039351851</v>
      </c>
      <c r="Q2795">
        <f t="shared" si="131"/>
        <v>2015</v>
      </c>
      <c r="R2795" s="13" t="s">
        <v>8316</v>
      </c>
      <c r="S2795" t="s">
        <v>8317</v>
      </c>
    </row>
    <row r="2796" spans="1:19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0">
        <f t="shared" si="129"/>
        <v>42416.691655092596</v>
      </c>
      <c r="P2796" s="10">
        <f t="shared" si="130"/>
        <v>42432.791666666672</v>
      </c>
      <c r="Q2796">
        <f t="shared" si="131"/>
        <v>2016</v>
      </c>
      <c r="R2796" s="13" t="s">
        <v>8316</v>
      </c>
      <c r="S2796" t="s">
        <v>8317</v>
      </c>
    </row>
    <row r="2797" spans="1:19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0">
        <f t="shared" si="129"/>
        <v>41780.525937500002</v>
      </c>
      <c r="P2797" s="10">
        <f t="shared" si="130"/>
        <v>41796.958333333336</v>
      </c>
      <c r="Q2797">
        <f t="shared" si="131"/>
        <v>2014</v>
      </c>
      <c r="R2797" s="13" t="s">
        <v>8316</v>
      </c>
      <c r="S2797" t="s">
        <v>8317</v>
      </c>
    </row>
    <row r="2798" spans="1:19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0">
        <f t="shared" si="129"/>
        <v>41795.528101851851</v>
      </c>
      <c r="P2798" s="10">
        <f t="shared" si="130"/>
        <v>41825.528101851851</v>
      </c>
      <c r="Q2798">
        <f t="shared" si="131"/>
        <v>2014</v>
      </c>
      <c r="R2798" s="13" t="s">
        <v>8316</v>
      </c>
      <c r="S2798" t="s">
        <v>8317</v>
      </c>
    </row>
    <row r="2799" spans="1:19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0">
        <f t="shared" si="129"/>
        <v>41798.94027777778</v>
      </c>
      <c r="P2799" s="10">
        <f t="shared" si="130"/>
        <v>41828.94027777778</v>
      </c>
      <c r="Q2799">
        <f t="shared" si="131"/>
        <v>2014</v>
      </c>
      <c r="R2799" s="13" t="s">
        <v>8316</v>
      </c>
      <c r="S2799" t="s">
        <v>8317</v>
      </c>
    </row>
    <row r="2800" spans="1:19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>
        <f t="shared" si="129"/>
        <v>42201.675011574072</v>
      </c>
      <c r="P2800" s="10">
        <f t="shared" si="130"/>
        <v>42216.666666666672</v>
      </c>
      <c r="Q2800">
        <f t="shared" si="131"/>
        <v>2015</v>
      </c>
      <c r="R2800" s="13" t="s">
        <v>8316</v>
      </c>
      <c r="S2800" t="s">
        <v>8317</v>
      </c>
    </row>
    <row r="2801" spans="1:19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>
        <f t="shared" si="129"/>
        <v>42507.264699074076</v>
      </c>
      <c r="P2801" s="10">
        <f t="shared" si="130"/>
        <v>42538.666666666672</v>
      </c>
      <c r="Q2801">
        <f t="shared" si="131"/>
        <v>2016</v>
      </c>
      <c r="R2801" s="13" t="s">
        <v>8316</v>
      </c>
      <c r="S2801" t="s">
        <v>8317</v>
      </c>
    </row>
    <row r="2802" spans="1:19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0">
        <f t="shared" si="129"/>
        <v>41948.552847222221</v>
      </c>
      <c r="P2802" s="10">
        <f t="shared" si="130"/>
        <v>42008.552847222221</v>
      </c>
      <c r="Q2802">
        <f t="shared" si="131"/>
        <v>2014</v>
      </c>
      <c r="R2802" s="13" t="s">
        <v>8316</v>
      </c>
      <c r="S2802" t="s">
        <v>8317</v>
      </c>
    </row>
    <row r="2803" spans="1:19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0">
        <f t="shared" si="129"/>
        <v>41900.243159722224</v>
      </c>
      <c r="P2803" s="10">
        <f t="shared" si="130"/>
        <v>41922.458333333336</v>
      </c>
      <c r="Q2803">
        <f t="shared" si="131"/>
        <v>2014</v>
      </c>
      <c r="R2803" s="13" t="s">
        <v>8316</v>
      </c>
      <c r="S2803" t="s">
        <v>8317</v>
      </c>
    </row>
    <row r="2804" spans="1:19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0">
        <f t="shared" si="129"/>
        <v>42192.64707175926</v>
      </c>
      <c r="P2804" s="10">
        <f t="shared" si="130"/>
        <v>42222.64707175926</v>
      </c>
      <c r="Q2804">
        <f t="shared" si="131"/>
        <v>2015</v>
      </c>
      <c r="R2804" s="13" t="s">
        <v>8316</v>
      </c>
      <c r="S2804" t="s">
        <v>8317</v>
      </c>
    </row>
    <row r="2805" spans="1:19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>
        <f t="shared" si="129"/>
        <v>42158.065694444449</v>
      </c>
      <c r="P2805" s="10">
        <f t="shared" si="130"/>
        <v>42201</v>
      </c>
      <c r="Q2805">
        <f t="shared" si="131"/>
        <v>2015</v>
      </c>
      <c r="R2805" s="13" t="s">
        <v>8316</v>
      </c>
      <c r="S2805" t="s">
        <v>8317</v>
      </c>
    </row>
    <row r="2806" spans="1:19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0">
        <f t="shared" si="129"/>
        <v>41881.453587962962</v>
      </c>
      <c r="P2806" s="10">
        <f t="shared" si="130"/>
        <v>41911.453587962962</v>
      </c>
      <c r="Q2806">
        <f t="shared" si="131"/>
        <v>2014</v>
      </c>
      <c r="R2806" s="13" t="s">
        <v>8316</v>
      </c>
      <c r="S2806" t="s">
        <v>8317</v>
      </c>
    </row>
    <row r="2807" spans="1:19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0">
        <f t="shared" si="129"/>
        <v>42213.505474537036</v>
      </c>
      <c r="P2807" s="10">
        <f t="shared" si="130"/>
        <v>42238.505474537036</v>
      </c>
      <c r="Q2807">
        <f t="shared" si="131"/>
        <v>2015</v>
      </c>
      <c r="R2807" s="13" t="s">
        <v>8316</v>
      </c>
      <c r="S2807" t="s">
        <v>8317</v>
      </c>
    </row>
    <row r="2808" spans="1:19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0">
        <f t="shared" si="129"/>
        <v>42185.267245370371</v>
      </c>
      <c r="P2808" s="10">
        <f t="shared" si="130"/>
        <v>42221.458333333328</v>
      </c>
      <c r="Q2808">
        <f t="shared" si="131"/>
        <v>2015</v>
      </c>
      <c r="R2808" s="13" t="s">
        <v>8316</v>
      </c>
      <c r="S2808" t="s">
        <v>8317</v>
      </c>
    </row>
    <row r="2809" spans="1:19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0">
        <f t="shared" si="129"/>
        <v>42154.873124999998</v>
      </c>
      <c r="P2809" s="10">
        <f t="shared" si="130"/>
        <v>42184.873124999998</v>
      </c>
      <c r="Q2809">
        <f t="shared" si="131"/>
        <v>2015</v>
      </c>
      <c r="R2809" s="13" t="s">
        <v>8316</v>
      </c>
      <c r="S2809" t="s">
        <v>8317</v>
      </c>
    </row>
    <row r="2810" spans="1:19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0">
        <f t="shared" si="129"/>
        <v>42208.84646990741</v>
      </c>
      <c r="P2810" s="10">
        <f t="shared" si="130"/>
        <v>42238.84646990741</v>
      </c>
      <c r="Q2810">
        <f t="shared" si="131"/>
        <v>2015</v>
      </c>
      <c r="R2810" s="13" t="s">
        <v>8316</v>
      </c>
      <c r="S2810" t="s">
        <v>8317</v>
      </c>
    </row>
    <row r="2811" spans="1:19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0">
        <f t="shared" si="129"/>
        <v>42451.496817129635</v>
      </c>
      <c r="P2811" s="10">
        <f t="shared" si="130"/>
        <v>42459.610416666663</v>
      </c>
      <c r="Q2811">
        <f t="shared" si="131"/>
        <v>2016</v>
      </c>
      <c r="R2811" s="13" t="s">
        <v>8316</v>
      </c>
      <c r="S2811" t="s">
        <v>8317</v>
      </c>
    </row>
    <row r="2812" spans="1:19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0">
        <f t="shared" si="129"/>
        <v>41759.13962962963</v>
      </c>
      <c r="P2812" s="10">
        <f t="shared" si="130"/>
        <v>41791.165972222225</v>
      </c>
      <c r="Q2812">
        <f t="shared" si="131"/>
        <v>2014</v>
      </c>
      <c r="R2812" s="13" t="s">
        <v>8316</v>
      </c>
      <c r="S2812" t="s">
        <v>8317</v>
      </c>
    </row>
    <row r="2813" spans="1:19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>
        <f t="shared" si="129"/>
        <v>42028.496562500004</v>
      </c>
      <c r="P2813" s="10">
        <f t="shared" si="130"/>
        <v>42058.496562500004</v>
      </c>
      <c r="Q2813">
        <f t="shared" si="131"/>
        <v>2015</v>
      </c>
      <c r="R2813" s="13" t="s">
        <v>8316</v>
      </c>
      <c r="S2813" t="s">
        <v>8317</v>
      </c>
    </row>
    <row r="2814" spans="1:19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0">
        <f t="shared" si="129"/>
        <v>42054.74418981481</v>
      </c>
      <c r="P2814" s="10">
        <f t="shared" si="130"/>
        <v>42100.166666666672</v>
      </c>
      <c r="Q2814">
        <f t="shared" si="131"/>
        <v>2015</v>
      </c>
      <c r="R2814" s="13" t="s">
        <v>8316</v>
      </c>
      <c r="S2814" t="s">
        <v>8317</v>
      </c>
    </row>
    <row r="2815" spans="1:19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0">
        <f t="shared" si="129"/>
        <v>42693.742604166662</v>
      </c>
      <c r="P2815" s="10">
        <f t="shared" si="130"/>
        <v>42718.742604166662</v>
      </c>
      <c r="Q2815">
        <f t="shared" si="131"/>
        <v>2016</v>
      </c>
      <c r="R2815" s="13" t="s">
        <v>8316</v>
      </c>
      <c r="S2815" t="s">
        <v>8317</v>
      </c>
    </row>
    <row r="2816" spans="1:19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0">
        <f t="shared" si="129"/>
        <v>42103.399479166663</v>
      </c>
      <c r="P2816" s="10">
        <f t="shared" si="130"/>
        <v>42133.399479166663</v>
      </c>
      <c r="Q2816">
        <f t="shared" si="131"/>
        <v>2015</v>
      </c>
      <c r="R2816" s="13" t="s">
        <v>8316</v>
      </c>
      <c r="S2816" t="s">
        <v>8317</v>
      </c>
    </row>
    <row r="2817" spans="1:19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0">
        <f t="shared" si="129"/>
        <v>42559.776724537034</v>
      </c>
      <c r="P2817" s="10">
        <f t="shared" si="130"/>
        <v>42589.776724537034</v>
      </c>
      <c r="Q2817">
        <f t="shared" si="131"/>
        <v>2016</v>
      </c>
      <c r="R2817" s="13" t="s">
        <v>8316</v>
      </c>
      <c r="S2817" t="s">
        <v>8317</v>
      </c>
    </row>
    <row r="2818" spans="1:19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>
        <f t="shared" si="129"/>
        <v>42188.467499999999</v>
      </c>
      <c r="P2818" s="10">
        <f t="shared" si="130"/>
        <v>42218.666666666672</v>
      </c>
      <c r="Q2818">
        <f t="shared" si="131"/>
        <v>2015</v>
      </c>
      <c r="R2818" s="13" t="s">
        <v>8316</v>
      </c>
      <c r="S2818" t="s">
        <v>8317</v>
      </c>
    </row>
    <row r="2819" spans="1:19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0">
        <f t="shared" ref="O2819:O2882" si="132">(((J2819/60)/60)/24)+DATE(1970,1,1)</f>
        <v>42023.634976851856</v>
      </c>
      <c r="P2819" s="10">
        <f t="shared" ref="P2819:P2882" si="133">(((I2819/60)/60)/24)+DATE(1970,1,1)</f>
        <v>42063.634976851856</v>
      </c>
      <c r="Q2819">
        <f t="shared" ref="Q2819:Q2882" si="134">YEAR(O2819)</f>
        <v>2015</v>
      </c>
      <c r="R2819" s="13" t="s">
        <v>8316</v>
      </c>
      <c r="S2819" t="s">
        <v>8317</v>
      </c>
    </row>
    <row r="2820" spans="1:19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>
        <f t="shared" si="132"/>
        <v>42250.598217592589</v>
      </c>
      <c r="P2820" s="10">
        <f t="shared" si="133"/>
        <v>42270.598217592589</v>
      </c>
      <c r="Q2820">
        <f t="shared" si="134"/>
        <v>2015</v>
      </c>
      <c r="R2820" s="13" t="s">
        <v>8316</v>
      </c>
      <c r="S2820" t="s">
        <v>8317</v>
      </c>
    </row>
    <row r="2821" spans="1:19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>
        <f t="shared" si="132"/>
        <v>42139.525567129633</v>
      </c>
      <c r="P2821" s="10">
        <f t="shared" si="133"/>
        <v>42169.525567129633</v>
      </c>
      <c r="Q2821">
        <f t="shared" si="134"/>
        <v>2015</v>
      </c>
      <c r="R2821" s="13" t="s">
        <v>8316</v>
      </c>
      <c r="S2821" t="s">
        <v>8317</v>
      </c>
    </row>
    <row r="2822" spans="1:19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>
        <f t="shared" si="132"/>
        <v>42401.610983796301</v>
      </c>
      <c r="P2822" s="10">
        <f t="shared" si="133"/>
        <v>42426</v>
      </c>
      <c r="Q2822">
        <f t="shared" si="134"/>
        <v>2016</v>
      </c>
      <c r="R2822" s="13" t="s">
        <v>8316</v>
      </c>
      <c r="S2822" t="s">
        <v>8317</v>
      </c>
    </row>
    <row r="2823" spans="1:19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0">
        <f t="shared" si="132"/>
        <v>41875.922858796301</v>
      </c>
      <c r="P2823" s="10">
        <f t="shared" si="133"/>
        <v>41905.922858796301</v>
      </c>
      <c r="Q2823">
        <f t="shared" si="134"/>
        <v>2014</v>
      </c>
      <c r="R2823" s="13" t="s">
        <v>8316</v>
      </c>
      <c r="S2823" t="s">
        <v>8317</v>
      </c>
    </row>
    <row r="2824" spans="1:19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0">
        <f t="shared" si="132"/>
        <v>42060.683935185181</v>
      </c>
      <c r="P2824" s="10">
        <f t="shared" si="133"/>
        <v>42090.642268518524</v>
      </c>
      <c r="Q2824">
        <f t="shared" si="134"/>
        <v>2015</v>
      </c>
      <c r="R2824" s="13" t="s">
        <v>8316</v>
      </c>
      <c r="S2824" t="s">
        <v>8317</v>
      </c>
    </row>
    <row r="2825" spans="1:19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0">
        <f t="shared" si="132"/>
        <v>42067.011643518519</v>
      </c>
      <c r="P2825" s="10">
        <f t="shared" si="133"/>
        <v>42094.957638888889</v>
      </c>
      <c r="Q2825">
        <f t="shared" si="134"/>
        <v>2015</v>
      </c>
      <c r="R2825" s="13" t="s">
        <v>8316</v>
      </c>
      <c r="S2825" t="s">
        <v>8317</v>
      </c>
    </row>
    <row r="2826" spans="1:19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0">
        <f t="shared" si="132"/>
        <v>42136.270787037036</v>
      </c>
      <c r="P2826" s="10">
        <f t="shared" si="133"/>
        <v>42168.071527777778</v>
      </c>
      <c r="Q2826">
        <f t="shared" si="134"/>
        <v>2015</v>
      </c>
      <c r="R2826" s="13" t="s">
        <v>8316</v>
      </c>
      <c r="S2826" t="s">
        <v>8317</v>
      </c>
    </row>
    <row r="2827" spans="1:19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0">
        <f t="shared" si="132"/>
        <v>42312.792662037042</v>
      </c>
      <c r="P2827" s="10">
        <f t="shared" si="133"/>
        <v>42342.792662037042</v>
      </c>
      <c r="Q2827">
        <f t="shared" si="134"/>
        <v>2015</v>
      </c>
      <c r="R2827" s="13" t="s">
        <v>8316</v>
      </c>
      <c r="S2827" t="s">
        <v>8317</v>
      </c>
    </row>
    <row r="2828" spans="1:19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0">
        <f t="shared" si="132"/>
        <v>42171.034861111111</v>
      </c>
      <c r="P2828" s="10">
        <f t="shared" si="133"/>
        <v>42195.291666666672</v>
      </c>
      <c r="Q2828">
        <f t="shared" si="134"/>
        <v>2015</v>
      </c>
      <c r="R2828" s="13" t="s">
        <v>8316</v>
      </c>
      <c r="S2828" t="s">
        <v>8317</v>
      </c>
    </row>
    <row r="2829" spans="1:19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0">
        <f t="shared" si="132"/>
        <v>42494.683634259258</v>
      </c>
      <c r="P2829" s="10">
        <f t="shared" si="133"/>
        <v>42524.6875</v>
      </c>
      <c r="Q2829">
        <f t="shared" si="134"/>
        <v>2016</v>
      </c>
      <c r="R2829" s="13" t="s">
        <v>8316</v>
      </c>
      <c r="S2829" t="s">
        <v>8317</v>
      </c>
    </row>
    <row r="2830" spans="1:19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0">
        <f t="shared" si="132"/>
        <v>42254.264687499999</v>
      </c>
      <c r="P2830" s="10">
        <f t="shared" si="133"/>
        <v>42279.958333333328</v>
      </c>
      <c r="Q2830">
        <f t="shared" si="134"/>
        <v>2015</v>
      </c>
      <c r="R2830" s="13" t="s">
        <v>8316</v>
      </c>
      <c r="S2830" t="s">
        <v>8317</v>
      </c>
    </row>
    <row r="2831" spans="1:19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0">
        <f t="shared" si="132"/>
        <v>42495.434236111112</v>
      </c>
      <c r="P2831" s="10">
        <f t="shared" si="133"/>
        <v>42523.434236111112</v>
      </c>
      <c r="Q2831">
        <f t="shared" si="134"/>
        <v>2016</v>
      </c>
      <c r="R2831" s="13" t="s">
        <v>8316</v>
      </c>
      <c r="S2831" t="s">
        <v>8317</v>
      </c>
    </row>
    <row r="2832" spans="1:19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0">
        <f t="shared" si="132"/>
        <v>41758.839675925927</v>
      </c>
      <c r="P2832" s="10">
        <f t="shared" si="133"/>
        <v>41771.165972222225</v>
      </c>
      <c r="Q2832">
        <f t="shared" si="134"/>
        <v>2014</v>
      </c>
      <c r="R2832" s="13" t="s">
        <v>8316</v>
      </c>
      <c r="S2832" t="s">
        <v>8317</v>
      </c>
    </row>
    <row r="2833" spans="1:19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0">
        <f t="shared" si="132"/>
        <v>42171.824884259258</v>
      </c>
      <c r="P2833" s="10">
        <f t="shared" si="133"/>
        <v>42201.824884259258</v>
      </c>
      <c r="Q2833">
        <f t="shared" si="134"/>
        <v>2015</v>
      </c>
      <c r="R2833" s="13" t="s">
        <v>8316</v>
      </c>
      <c r="S2833" t="s">
        <v>8317</v>
      </c>
    </row>
    <row r="2834" spans="1:19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0">
        <f t="shared" si="132"/>
        <v>41938.709421296298</v>
      </c>
      <c r="P2834" s="10">
        <f t="shared" si="133"/>
        <v>41966.916666666672</v>
      </c>
      <c r="Q2834">
        <f t="shared" si="134"/>
        <v>2014</v>
      </c>
      <c r="R2834" s="13" t="s">
        <v>8316</v>
      </c>
      <c r="S2834" t="s">
        <v>8317</v>
      </c>
    </row>
    <row r="2835" spans="1:19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0">
        <f t="shared" si="132"/>
        <v>42268.127696759257</v>
      </c>
      <c r="P2835" s="10">
        <f t="shared" si="133"/>
        <v>42288.083333333328</v>
      </c>
      <c r="Q2835">
        <f t="shared" si="134"/>
        <v>2015</v>
      </c>
      <c r="R2835" s="13" t="s">
        <v>8316</v>
      </c>
      <c r="S2835" t="s">
        <v>8317</v>
      </c>
    </row>
    <row r="2836" spans="1:19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0">
        <f t="shared" si="132"/>
        <v>42019.959837962961</v>
      </c>
      <c r="P2836" s="10">
        <f t="shared" si="133"/>
        <v>42034.959837962961</v>
      </c>
      <c r="Q2836">
        <f t="shared" si="134"/>
        <v>2015</v>
      </c>
      <c r="R2836" s="13" t="s">
        <v>8316</v>
      </c>
      <c r="S2836" t="s">
        <v>8317</v>
      </c>
    </row>
    <row r="2837" spans="1:19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0">
        <f t="shared" si="132"/>
        <v>42313.703900462962</v>
      </c>
      <c r="P2837" s="10">
        <f t="shared" si="133"/>
        <v>42343</v>
      </c>
      <c r="Q2837">
        <f t="shared" si="134"/>
        <v>2015</v>
      </c>
      <c r="R2837" s="13" t="s">
        <v>8316</v>
      </c>
      <c r="S2837" t="s">
        <v>8317</v>
      </c>
    </row>
    <row r="2838" spans="1:19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0">
        <f t="shared" si="132"/>
        <v>42746.261782407411</v>
      </c>
      <c r="P2838" s="10">
        <f t="shared" si="133"/>
        <v>42784.207638888889</v>
      </c>
      <c r="Q2838">
        <f t="shared" si="134"/>
        <v>2017</v>
      </c>
      <c r="R2838" s="13" t="s">
        <v>8316</v>
      </c>
      <c r="S2838" t="s">
        <v>8317</v>
      </c>
    </row>
    <row r="2839" spans="1:19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0">
        <f t="shared" si="132"/>
        <v>42307.908379629633</v>
      </c>
      <c r="P2839" s="10">
        <f t="shared" si="133"/>
        <v>42347.950046296297</v>
      </c>
      <c r="Q2839">
        <f t="shared" si="134"/>
        <v>2015</v>
      </c>
      <c r="R2839" s="13" t="s">
        <v>8316</v>
      </c>
      <c r="S2839" t="s">
        <v>8317</v>
      </c>
    </row>
    <row r="2840" spans="1:19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0">
        <f t="shared" si="132"/>
        <v>41842.607592592591</v>
      </c>
      <c r="P2840" s="10">
        <f t="shared" si="133"/>
        <v>41864.916666666664</v>
      </c>
      <c r="Q2840">
        <f t="shared" si="134"/>
        <v>2014</v>
      </c>
      <c r="R2840" s="13" t="s">
        <v>8316</v>
      </c>
      <c r="S2840" t="s">
        <v>8317</v>
      </c>
    </row>
    <row r="2841" spans="1:19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0">
        <f t="shared" si="132"/>
        <v>41853.240208333329</v>
      </c>
      <c r="P2841" s="10">
        <f t="shared" si="133"/>
        <v>41876.207638888889</v>
      </c>
      <c r="Q2841">
        <f t="shared" si="134"/>
        <v>2014</v>
      </c>
      <c r="R2841" s="13" t="s">
        <v>8316</v>
      </c>
      <c r="S2841" t="s">
        <v>8317</v>
      </c>
    </row>
    <row r="2842" spans="1:19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>
        <f t="shared" si="132"/>
        <v>42060.035636574074</v>
      </c>
      <c r="P2842" s="10">
        <f t="shared" si="133"/>
        <v>42081.708333333328</v>
      </c>
      <c r="Q2842">
        <f t="shared" si="134"/>
        <v>2015</v>
      </c>
      <c r="R2842" s="13" t="s">
        <v>8316</v>
      </c>
      <c r="S2842" t="s">
        <v>8317</v>
      </c>
    </row>
    <row r="2843" spans="1:19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>
        <f t="shared" si="132"/>
        <v>42291.739548611105</v>
      </c>
      <c r="P2843" s="10">
        <f t="shared" si="133"/>
        <v>42351.781215277777</v>
      </c>
      <c r="Q2843">
        <f t="shared" si="134"/>
        <v>2015</v>
      </c>
      <c r="R2843" s="13" t="s">
        <v>8316</v>
      </c>
      <c r="S2843" t="s">
        <v>8317</v>
      </c>
    </row>
    <row r="2844" spans="1:19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>
        <f t="shared" si="132"/>
        <v>41784.952488425923</v>
      </c>
      <c r="P2844" s="10">
        <f t="shared" si="133"/>
        <v>41811.458333333336</v>
      </c>
      <c r="Q2844">
        <f t="shared" si="134"/>
        <v>2014</v>
      </c>
      <c r="R2844" s="13" t="s">
        <v>8316</v>
      </c>
      <c r="S2844" t="s">
        <v>8317</v>
      </c>
    </row>
    <row r="2845" spans="1:19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>
        <f t="shared" si="132"/>
        <v>42492.737847222219</v>
      </c>
      <c r="P2845" s="10">
        <f t="shared" si="133"/>
        <v>42534.166666666672</v>
      </c>
      <c r="Q2845">
        <f t="shared" si="134"/>
        <v>2016</v>
      </c>
      <c r="R2845" s="13" t="s">
        <v>8316</v>
      </c>
      <c r="S2845" t="s">
        <v>8317</v>
      </c>
    </row>
    <row r="2846" spans="1:19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>
        <f t="shared" si="132"/>
        <v>42709.546064814815</v>
      </c>
      <c r="P2846" s="10">
        <f t="shared" si="133"/>
        <v>42739.546064814815</v>
      </c>
      <c r="Q2846">
        <f t="shared" si="134"/>
        <v>2016</v>
      </c>
      <c r="R2846" s="13" t="s">
        <v>8316</v>
      </c>
      <c r="S2846" t="s">
        <v>8317</v>
      </c>
    </row>
    <row r="2847" spans="1:19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0">
        <f t="shared" si="132"/>
        <v>42103.016585648147</v>
      </c>
      <c r="P2847" s="10">
        <f t="shared" si="133"/>
        <v>42163.016585648147</v>
      </c>
      <c r="Q2847">
        <f t="shared" si="134"/>
        <v>2015</v>
      </c>
      <c r="R2847" s="13" t="s">
        <v>8316</v>
      </c>
      <c r="S2847" t="s">
        <v>8317</v>
      </c>
    </row>
    <row r="2848" spans="1:19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>
        <f t="shared" si="132"/>
        <v>42108.692060185189</v>
      </c>
      <c r="P2848" s="10">
        <f t="shared" si="133"/>
        <v>42153.692060185189</v>
      </c>
      <c r="Q2848">
        <f t="shared" si="134"/>
        <v>2015</v>
      </c>
      <c r="R2848" s="13" t="s">
        <v>8316</v>
      </c>
      <c r="S2848" t="s">
        <v>8317</v>
      </c>
    </row>
    <row r="2849" spans="1:19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>
        <f t="shared" si="132"/>
        <v>42453.806307870371</v>
      </c>
      <c r="P2849" s="10">
        <f t="shared" si="133"/>
        <v>42513.806307870371</v>
      </c>
      <c r="Q2849">
        <f t="shared" si="134"/>
        <v>2016</v>
      </c>
      <c r="R2849" s="13" t="s">
        <v>8316</v>
      </c>
      <c r="S2849" t="s">
        <v>8317</v>
      </c>
    </row>
    <row r="2850" spans="1:19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>
        <f t="shared" si="132"/>
        <v>42123.648831018523</v>
      </c>
      <c r="P2850" s="10">
        <f t="shared" si="133"/>
        <v>42153.648831018523</v>
      </c>
      <c r="Q2850">
        <f t="shared" si="134"/>
        <v>2015</v>
      </c>
      <c r="R2850" s="13" t="s">
        <v>8316</v>
      </c>
      <c r="S2850" t="s">
        <v>8317</v>
      </c>
    </row>
    <row r="2851" spans="1:19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>
        <f t="shared" si="132"/>
        <v>42453.428240740745</v>
      </c>
      <c r="P2851" s="10">
        <f t="shared" si="133"/>
        <v>42483.428240740745</v>
      </c>
      <c r="Q2851">
        <f t="shared" si="134"/>
        <v>2016</v>
      </c>
      <c r="R2851" s="13" t="s">
        <v>8316</v>
      </c>
      <c r="S2851" t="s">
        <v>8317</v>
      </c>
    </row>
    <row r="2852" spans="1:19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>
        <f t="shared" si="132"/>
        <v>41858.007071759261</v>
      </c>
      <c r="P2852" s="10">
        <f t="shared" si="133"/>
        <v>41888.007071759261</v>
      </c>
      <c r="Q2852">
        <f t="shared" si="134"/>
        <v>2014</v>
      </c>
      <c r="R2852" s="13" t="s">
        <v>8316</v>
      </c>
      <c r="S2852" t="s">
        <v>8317</v>
      </c>
    </row>
    <row r="2853" spans="1:19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>
        <f t="shared" si="132"/>
        <v>42390.002650462964</v>
      </c>
      <c r="P2853" s="10">
        <f t="shared" si="133"/>
        <v>42398.970138888893</v>
      </c>
      <c r="Q2853">
        <f t="shared" si="134"/>
        <v>2016</v>
      </c>
      <c r="R2853" s="13" t="s">
        <v>8316</v>
      </c>
      <c r="S2853" t="s">
        <v>8317</v>
      </c>
    </row>
    <row r="2854" spans="1:19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>
        <f t="shared" si="132"/>
        <v>41781.045173611114</v>
      </c>
      <c r="P2854" s="10">
        <f t="shared" si="133"/>
        <v>41811.045173611114</v>
      </c>
      <c r="Q2854">
        <f t="shared" si="134"/>
        <v>2014</v>
      </c>
      <c r="R2854" s="13" t="s">
        <v>8316</v>
      </c>
      <c r="S2854" t="s">
        <v>8317</v>
      </c>
    </row>
    <row r="2855" spans="1:19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>
        <f t="shared" si="132"/>
        <v>41836.190937499996</v>
      </c>
      <c r="P2855" s="10">
        <f t="shared" si="133"/>
        <v>41896.190937499996</v>
      </c>
      <c r="Q2855">
        <f t="shared" si="134"/>
        <v>2014</v>
      </c>
      <c r="R2855" s="13" t="s">
        <v>8316</v>
      </c>
      <c r="S2855" t="s">
        <v>8317</v>
      </c>
    </row>
    <row r="2856" spans="1:19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0">
        <f t="shared" si="132"/>
        <v>42111.71665509259</v>
      </c>
      <c r="P2856" s="10">
        <f t="shared" si="133"/>
        <v>42131.71665509259</v>
      </c>
      <c r="Q2856">
        <f t="shared" si="134"/>
        <v>2015</v>
      </c>
      <c r="R2856" s="13" t="s">
        <v>8316</v>
      </c>
      <c r="S2856" t="s">
        <v>8317</v>
      </c>
    </row>
    <row r="2857" spans="1:19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>
        <f t="shared" si="132"/>
        <v>42370.007766203707</v>
      </c>
      <c r="P2857" s="10">
        <f t="shared" si="133"/>
        <v>42398.981944444444</v>
      </c>
      <c r="Q2857">
        <f t="shared" si="134"/>
        <v>2016</v>
      </c>
      <c r="R2857" s="13" t="s">
        <v>8316</v>
      </c>
      <c r="S2857" t="s">
        <v>8317</v>
      </c>
    </row>
    <row r="2858" spans="1:19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0">
        <f t="shared" si="132"/>
        <v>42165.037581018521</v>
      </c>
      <c r="P2858" s="10">
        <f t="shared" si="133"/>
        <v>42224.898611111115</v>
      </c>
      <c r="Q2858">
        <f t="shared" si="134"/>
        <v>2015</v>
      </c>
      <c r="R2858" s="13" t="s">
        <v>8316</v>
      </c>
      <c r="S2858" t="s">
        <v>8317</v>
      </c>
    </row>
    <row r="2859" spans="1:19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0">
        <f t="shared" si="132"/>
        <v>42726.920081018514</v>
      </c>
      <c r="P2859" s="10">
        <f t="shared" si="133"/>
        <v>42786.75</v>
      </c>
      <c r="Q2859">
        <f t="shared" si="134"/>
        <v>2016</v>
      </c>
      <c r="R2859" s="13" t="s">
        <v>8316</v>
      </c>
      <c r="S2859" t="s">
        <v>8317</v>
      </c>
    </row>
    <row r="2860" spans="1:19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>
        <f t="shared" si="132"/>
        <v>41954.545081018514</v>
      </c>
      <c r="P2860" s="10">
        <f t="shared" si="133"/>
        <v>41978.477777777778</v>
      </c>
      <c r="Q2860">
        <f t="shared" si="134"/>
        <v>2014</v>
      </c>
      <c r="R2860" s="13" t="s">
        <v>8316</v>
      </c>
      <c r="S2860" t="s">
        <v>8317</v>
      </c>
    </row>
    <row r="2861" spans="1:19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>
        <f t="shared" si="132"/>
        <v>42233.362314814818</v>
      </c>
      <c r="P2861" s="10">
        <f t="shared" si="133"/>
        <v>42293.362314814818</v>
      </c>
      <c r="Q2861">
        <f t="shared" si="134"/>
        <v>2015</v>
      </c>
      <c r="R2861" s="13" t="s">
        <v>8316</v>
      </c>
      <c r="S2861" t="s">
        <v>8317</v>
      </c>
    </row>
    <row r="2862" spans="1:19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>
        <f t="shared" si="132"/>
        <v>42480.800648148142</v>
      </c>
      <c r="P2862" s="10">
        <f t="shared" si="133"/>
        <v>42540.800648148142</v>
      </c>
      <c r="Q2862">
        <f t="shared" si="134"/>
        <v>2016</v>
      </c>
      <c r="R2862" s="13" t="s">
        <v>8316</v>
      </c>
      <c r="S2862" t="s">
        <v>8317</v>
      </c>
    </row>
    <row r="2863" spans="1:19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>
        <f t="shared" si="132"/>
        <v>42257.590833333335</v>
      </c>
      <c r="P2863" s="10">
        <f t="shared" si="133"/>
        <v>42271.590833333335</v>
      </c>
      <c r="Q2863">
        <f t="shared" si="134"/>
        <v>2015</v>
      </c>
      <c r="R2863" s="13" t="s">
        <v>8316</v>
      </c>
      <c r="S2863" t="s">
        <v>8317</v>
      </c>
    </row>
    <row r="2864" spans="1:19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>
        <f t="shared" si="132"/>
        <v>41784.789687500001</v>
      </c>
      <c r="P2864" s="10">
        <f t="shared" si="133"/>
        <v>41814.789687500001</v>
      </c>
      <c r="Q2864">
        <f t="shared" si="134"/>
        <v>2014</v>
      </c>
      <c r="R2864" s="13" t="s">
        <v>8316</v>
      </c>
      <c r="S2864" t="s">
        <v>8317</v>
      </c>
    </row>
    <row r="2865" spans="1:19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>
        <f t="shared" si="132"/>
        <v>41831.675034722226</v>
      </c>
      <c r="P2865" s="10">
        <f t="shared" si="133"/>
        <v>41891.675034722226</v>
      </c>
      <c r="Q2865">
        <f t="shared" si="134"/>
        <v>2014</v>
      </c>
      <c r="R2865" s="13" t="s">
        <v>8316</v>
      </c>
      <c r="S2865" t="s">
        <v>8317</v>
      </c>
    </row>
    <row r="2866" spans="1:19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>
        <f t="shared" si="132"/>
        <v>42172.613506944443</v>
      </c>
      <c r="P2866" s="10">
        <f t="shared" si="133"/>
        <v>42202.554166666669</v>
      </c>
      <c r="Q2866">
        <f t="shared" si="134"/>
        <v>2015</v>
      </c>
      <c r="R2866" s="13" t="s">
        <v>8316</v>
      </c>
      <c r="S2866" t="s">
        <v>8317</v>
      </c>
    </row>
    <row r="2867" spans="1:19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>
        <f t="shared" si="132"/>
        <v>41950.114108796297</v>
      </c>
      <c r="P2867" s="10">
        <f t="shared" si="133"/>
        <v>42010.114108796297</v>
      </c>
      <c r="Q2867">
        <f t="shared" si="134"/>
        <v>2014</v>
      </c>
      <c r="R2867" s="13" t="s">
        <v>8316</v>
      </c>
      <c r="S2867" t="s">
        <v>8317</v>
      </c>
    </row>
    <row r="2868" spans="1:19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>
        <f t="shared" si="132"/>
        <v>42627.955104166671</v>
      </c>
      <c r="P2868" s="10">
        <f t="shared" si="133"/>
        <v>42657.916666666672</v>
      </c>
      <c r="Q2868">
        <f t="shared" si="134"/>
        <v>2016</v>
      </c>
      <c r="R2868" s="13" t="s">
        <v>8316</v>
      </c>
      <c r="S2868" t="s">
        <v>8317</v>
      </c>
    </row>
    <row r="2869" spans="1:19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0">
        <f t="shared" si="132"/>
        <v>42531.195277777777</v>
      </c>
      <c r="P2869" s="10">
        <f t="shared" si="133"/>
        <v>42555.166666666672</v>
      </c>
      <c r="Q2869">
        <f t="shared" si="134"/>
        <v>2016</v>
      </c>
      <c r="R2869" s="13" t="s">
        <v>8316</v>
      </c>
      <c r="S2869" t="s">
        <v>8317</v>
      </c>
    </row>
    <row r="2870" spans="1:19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0">
        <f t="shared" si="132"/>
        <v>42618.827013888891</v>
      </c>
      <c r="P2870" s="10">
        <f t="shared" si="133"/>
        <v>42648.827013888891</v>
      </c>
      <c r="Q2870">
        <f t="shared" si="134"/>
        <v>2016</v>
      </c>
      <c r="R2870" s="13" t="s">
        <v>8316</v>
      </c>
      <c r="S2870" t="s">
        <v>8317</v>
      </c>
    </row>
    <row r="2871" spans="1:19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0">
        <f t="shared" si="132"/>
        <v>42540.593530092592</v>
      </c>
      <c r="P2871" s="10">
        <f t="shared" si="133"/>
        <v>42570.593530092592</v>
      </c>
      <c r="Q2871">
        <f t="shared" si="134"/>
        <v>2016</v>
      </c>
      <c r="R2871" s="13" t="s">
        <v>8316</v>
      </c>
      <c r="S2871" t="s">
        <v>8317</v>
      </c>
    </row>
    <row r="2872" spans="1:19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0">
        <f t="shared" si="132"/>
        <v>41746.189409722225</v>
      </c>
      <c r="P2872" s="10">
        <f t="shared" si="133"/>
        <v>41776.189409722225</v>
      </c>
      <c r="Q2872">
        <f t="shared" si="134"/>
        <v>2014</v>
      </c>
      <c r="R2872" s="13" t="s">
        <v>8316</v>
      </c>
      <c r="S2872" t="s">
        <v>8317</v>
      </c>
    </row>
    <row r="2873" spans="1:19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0">
        <f t="shared" si="132"/>
        <v>41974.738576388889</v>
      </c>
      <c r="P2873" s="10">
        <f t="shared" si="133"/>
        <v>41994.738576388889</v>
      </c>
      <c r="Q2873">
        <f t="shared" si="134"/>
        <v>2014</v>
      </c>
      <c r="R2873" s="13" t="s">
        <v>8316</v>
      </c>
      <c r="S2873" t="s">
        <v>8317</v>
      </c>
    </row>
    <row r="2874" spans="1:19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>
        <f t="shared" si="132"/>
        <v>42115.11618055556</v>
      </c>
      <c r="P2874" s="10">
        <f t="shared" si="133"/>
        <v>42175.11618055556</v>
      </c>
      <c r="Q2874">
        <f t="shared" si="134"/>
        <v>2015</v>
      </c>
      <c r="R2874" s="13" t="s">
        <v>8316</v>
      </c>
      <c r="S2874" t="s">
        <v>8317</v>
      </c>
    </row>
    <row r="2875" spans="1:19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0">
        <f t="shared" si="132"/>
        <v>42002.817488425921</v>
      </c>
      <c r="P2875" s="10">
        <f t="shared" si="133"/>
        <v>42032.817488425921</v>
      </c>
      <c r="Q2875">
        <f t="shared" si="134"/>
        <v>2014</v>
      </c>
      <c r="R2875" s="13" t="s">
        <v>8316</v>
      </c>
      <c r="S2875" t="s">
        <v>8317</v>
      </c>
    </row>
    <row r="2876" spans="1:19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>
        <f t="shared" si="132"/>
        <v>42722.84474537037</v>
      </c>
      <c r="P2876" s="10">
        <f t="shared" si="133"/>
        <v>42752.84474537037</v>
      </c>
      <c r="Q2876">
        <f t="shared" si="134"/>
        <v>2016</v>
      </c>
      <c r="R2876" s="13" t="s">
        <v>8316</v>
      </c>
      <c r="S2876" t="s">
        <v>8317</v>
      </c>
    </row>
    <row r="2877" spans="1:19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>
        <f t="shared" si="132"/>
        <v>42465.128391203703</v>
      </c>
      <c r="P2877" s="10">
        <f t="shared" si="133"/>
        <v>42495.128391203703</v>
      </c>
      <c r="Q2877">
        <f t="shared" si="134"/>
        <v>2016</v>
      </c>
      <c r="R2877" s="13" t="s">
        <v>8316</v>
      </c>
      <c r="S2877" t="s">
        <v>8317</v>
      </c>
    </row>
    <row r="2878" spans="1:19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>
        <f t="shared" si="132"/>
        <v>42171.743969907402</v>
      </c>
      <c r="P2878" s="10">
        <f t="shared" si="133"/>
        <v>42201.743969907402</v>
      </c>
      <c r="Q2878">
        <f t="shared" si="134"/>
        <v>2015</v>
      </c>
      <c r="R2878" s="13" t="s">
        <v>8316</v>
      </c>
      <c r="S2878" t="s">
        <v>8317</v>
      </c>
    </row>
    <row r="2879" spans="1:19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0">
        <f t="shared" si="132"/>
        <v>42672.955138888887</v>
      </c>
      <c r="P2879" s="10">
        <f t="shared" si="133"/>
        <v>42704.708333333328</v>
      </c>
      <c r="Q2879">
        <f t="shared" si="134"/>
        <v>2016</v>
      </c>
      <c r="R2879" s="13" t="s">
        <v>8316</v>
      </c>
      <c r="S2879" t="s">
        <v>8317</v>
      </c>
    </row>
    <row r="2880" spans="1:19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>
        <f t="shared" si="132"/>
        <v>42128.615682870368</v>
      </c>
      <c r="P2880" s="10">
        <f t="shared" si="133"/>
        <v>42188.615682870368</v>
      </c>
      <c r="Q2880">
        <f t="shared" si="134"/>
        <v>2015</v>
      </c>
      <c r="R2880" s="13" t="s">
        <v>8316</v>
      </c>
      <c r="S2880" t="s">
        <v>8317</v>
      </c>
    </row>
    <row r="2881" spans="1:19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>
        <f t="shared" si="132"/>
        <v>42359.725243055553</v>
      </c>
      <c r="P2881" s="10">
        <f t="shared" si="133"/>
        <v>42389.725243055553</v>
      </c>
      <c r="Q2881">
        <f t="shared" si="134"/>
        <v>2015</v>
      </c>
      <c r="R2881" s="13" t="s">
        <v>8316</v>
      </c>
      <c r="S2881" t="s">
        <v>8317</v>
      </c>
    </row>
    <row r="2882" spans="1:19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>
        <f t="shared" si="132"/>
        <v>42192.905694444446</v>
      </c>
      <c r="P2882" s="10">
        <f t="shared" si="133"/>
        <v>42236.711805555555</v>
      </c>
      <c r="Q2882">
        <f t="shared" si="134"/>
        <v>2015</v>
      </c>
      <c r="R2882" s="13" t="s">
        <v>8316</v>
      </c>
      <c r="S2882" t="s">
        <v>8317</v>
      </c>
    </row>
    <row r="2883" spans="1:19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>
        <f t="shared" ref="O2883:O2946" si="135">(((J2883/60)/60)/24)+DATE(1970,1,1)</f>
        <v>41916.597638888888</v>
      </c>
      <c r="P2883" s="10">
        <f t="shared" ref="P2883:P2946" si="136">(((I2883/60)/60)/24)+DATE(1970,1,1)</f>
        <v>41976.639305555553</v>
      </c>
      <c r="Q2883">
        <f t="shared" ref="Q2883:Q2946" si="137">YEAR(O2883)</f>
        <v>2014</v>
      </c>
      <c r="R2883" s="13" t="s">
        <v>8316</v>
      </c>
      <c r="S2883" t="s">
        <v>8317</v>
      </c>
    </row>
    <row r="2884" spans="1:19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>
        <f t="shared" si="135"/>
        <v>42461.596273148149</v>
      </c>
      <c r="P2884" s="10">
        <f t="shared" si="136"/>
        <v>42491.596273148149</v>
      </c>
      <c r="Q2884">
        <f t="shared" si="137"/>
        <v>2016</v>
      </c>
      <c r="R2884" s="13" t="s">
        <v>8316</v>
      </c>
      <c r="S2884" t="s">
        <v>8317</v>
      </c>
    </row>
    <row r="2885" spans="1:19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0">
        <f t="shared" si="135"/>
        <v>42370.90320601852</v>
      </c>
      <c r="P2885" s="10">
        <f t="shared" si="136"/>
        <v>42406.207638888889</v>
      </c>
      <c r="Q2885">
        <f t="shared" si="137"/>
        <v>2016</v>
      </c>
      <c r="R2885" s="13" t="s">
        <v>8316</v>
      </c>
      <c r="S2885" t="s">
        <v>8317</v>
      </c>
    </row>
    <row r="2886" spans="1:19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0">
        <f t="shared" si="135"/>
        <v>41948.727256944447</v>
      </c>
      <c r="P2886" s="10">
        <f t="shared" si="136"/>
        <v>41978.727256944447</v>
      </c>
      <c r="Q2886">
        <f t="shared" si="137"/>
        <v>2014</v>
      </c>
      <c r="R2886" s="13" t="s">
        <v>8316</v>
      </c>
      <c r="S2886" t="s">
        <v>8317</v>
      </c>
    </row>
    <row r="2887" spans="1:19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0">
        <f t="shared" si="135"/>
        <v>42047.07640046296</v>
      </c>
      <c r="P2887" s="10">
        <f t="shared" si="136"/>
        <v>42077.034733796296</v>
      </c>
      <c r="Q2887">
        <f t="shared" si="137"/>
        <v>2015</v>
      </c>
      <c r="R2887" s="13" t="s">
        <v>8316</v>
      </c>
      <c r="S2887" t="s">
        <v>8317</v>
      </c>
    </row>
    <row r="2888" spans="1:19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>
        <f t="shared" si="135"/>
        <v>42261.632916666669</v>
      </c>
      <c r="P2888" s="10">
        <f t="shared" si="136"/>
        <v>42266.165972222225</v>
      </c>
      <c r="Q2888">
        <f t="shared" si="137"/>
        <v>2015</v>
      </c>
      <c r="R2888" s="13" t="s">
        <v>8316</v>
      </c>
      <c r="S2888" t="s">
        <v>8317</v>
      </c>
    </row>
    <row r="2889" spans="1:19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>
        <f t="shared" si="135"/>
        <v>41985.427361111113</v>
      </c>
      <c r="P2889" s="10">
        <f t="shared" si="136"/>
        <v>42015.427361111113</v>
      </c>
      <c r="Q2889">
        <f t="shared" si="137"/>
        <v>2014</v>
      </c>
      <c r="R2889" s="13" t="s">
        <v>8316</v>
      </c>
      <c r="S2889" t="s">
        <v>8317</v>
      </c>
    </row>
    <row r="2890" spans="1:19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>
        <f t="shared" si="135"/>
        <v>41922.535185185188</v>
      </c>
      <c r="P2890" s="10">
        <f t="shared" si="136"/>
        <v>41930.207638888889</v>
      </c>
      <c r="Q2890">
        <f t="shared" si="137"/>
        <v>2014</v>
      </c>
      <c r="R2890" s="13" t="s">
        <v>8316</v>
      </c>
      <c r="S2890" t="s">
        <v>8317</v>
      </c>
    </row>
    <row r="2891" spans="1:19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0">
        <f t="shared" si="135"/>
        <v>41850.863252314812</v>
      </c>
      <c r="P2891" s="10">
        <f t="shared" si="136"/>
        <v>41880.863252314812</v>
      </c>
      <c r="Q2891">
        <f t="shared" si="137"/>
        <v>2014</v>
      </c>
      <c r="R2891" s="13" t="s">
        <v>8316</v>
      </c>
      <c r="S2891" t="s">
        <v>8317</v>
      </c>
    </row>
    <row r="2892" spans="1:19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>
        <f t="shared" si="135"/>
        <v>41831.742962962962</v>
      </c>
      <c r="P2892" s="10">
        <f t="shared" si="136"/>
        <v>41860.125</v>
      </c>
      <c r="Q2892">
        <f t="shared" si="137"/>
        <v>2014</v>
      </c>
      <c r="R2892" s="13" t="s">
        <v>8316</v>
      </c>
      <c r="S2892" t="s">
        <v>8317</v>
      </c>
    </row>
    <row r="2893" spans="1:19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>
        <f t="shared" si="135"/>
        <v>42415.883425925931</v>
      </c>
      <c r="P2893" s="10">
        <f t="shared" si="136"/>
        <v>42475.84175925926</v>
      </c>
      <c r="Q2893">
        <f t="shared" si="137"/>
        <v>2016</v>
      </c>
      <c r="R2893" s="13" t="s">
        <v>8316</v>
      </c>
      <c r="S2893" t="s">
        <v>8317</v>
      </c>
    </row>
    <row r="2894" spans="1:19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0">
        <f t="shared" si="135"/>
        <v>41869.714166666665</v>
      </c>
      <c r="P2894" s="10">
        <f t="shared" si="136"/>
        <v>41876.875</v>
      </c>
      <c r="Q2894">
        <f t="shared" si="137"/>
        <v>2014</v>
      </c>
      <c r="R2894" s="13" t="s">
        <v>8316</v>
      </c>
      <c r="S2894" t="s">
        <v>8317</v>
      </c>
    </row>
    <row r="2895" spans="1:19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>
        <f t="shared" si="135"/>
        <v>41953.773090277777</v>
      </c>
      <c r="P2895" s="10">
        <f t="shared" si="136"/>
        <v>42013.083333333328</v>
      </c>
      <c r="Q2895">
        <f t="shared" si="137"/>
        <v>2014</v>
      </c>
      <c r="R2895" s="13" t="s">
        <v>8316</v>
      </c>
      <c r="S2895" t="s">
        <v>8317</v>
      </c>
    </row>
    <row r="2896" spans="1:19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>
        <f t="shared" si="135"/>
        <v>42037.986284722225</v>
      </c>
      <c r="P2896" s="10">
        <f t="shared" si="136"/>
        <v>42097.944618055553</v>
      </c>
      <c r="Q2896">
        <f t="shared" si="137"/>
        <v>2015</v>
      </c>
      <c r="R2896" s="13" t="s">
        <v>8316</v>
      </c>
      <c r="S2896" t="s">
        <v>8317</v>
      </c>
    </row>
    <row r="2897" spans="1:19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>
        <f t="shared" si="135"/>
        <v>41811.555462962962</v>
      </c>
      <c r="P2897" s="10">
        <f t="shared" si="136"/>
        <v>41812.875</v>
      </c>
      <c r="Q2897">
        <f t="shared" si="137"/>
        <v>2014</v>
      </c>
      <c r="R2897" s="13" t="s">
        <v>8316</v>
      </c>
      <c r="S2897" t="s">
        <v>8317</v>
      </c>
    </row>
    <row r="2898" spans="1:19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0">
        <f t="shared" si="135"/>
        <v>42701.908807870372</v>
      </c>
      <c r="P2898" s="10">
        <f t="shared" si="136"/>
        <v>42716.25</v>
      </c>
      <c r="Q2898">
        <f t="shared" si="137"/>
        <v>2016</v>
      </c>
      <c r="R2898" s="13" t="s">
        <v>8316</v>
      </c>
      <c r="S2898" t="s">
        <v>8317</v>
      </c>
    </row>
    <row r="2899" spans="1:19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0">
        <f t="shared" si="135"/>
        <v>42258.646504629629</v>
      </c>
      <c r="P2899" s="10">
        <f t="shared" si="136"/>
        <v>42288.645196759258</v>
      </c>
      <c r="Q2899">
        <f t="shared" si="137"/>
        <v>2015</v>
      </c>
      <c r="R2899" s="13" t="s">
        <v>8316</v>
      </c>
      <c r="S2899" t="s">
        <v>8317</v>
      </c>
    </row>
    <row r="2900" spans="1:19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>
        <f t="shared" si="135"/>
        <v>42278.664965277778</v>
      </c>
      <c r="P2900" s="10">
        <f t="shared" si="136"/>
        <v>42308.664965277778</v>
      </c>
      <c r="Q2900">
        <f t="shared" si="137"/>
        <v>2015</v>
      </c>
      <c r="R2900" s="13" t="s">
        <v>8316</v>
      </c>
      <c r="S2900" t="s">
        <v>8317</v>
      </c>
    </row>
    <row r="2901" spans="1:19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>
        <f t="shared" si="135"/>
        <v>42515.078217592592</v>
      </c>
      <c r="P2901" s="10">
        <f t="shared" si="136"/>
        <v>42575.078217592592</v>
      </c>
      <c r="Q2901">
        <f t="shared" si="137"/>
        <v>2016</v>
      </c>
      <c r="R2901" s="13" t="s">
        <v>8316</v>
      </c>
      <c r="S2901" t="s">
        <v>8317</v>
      </c>
    </row>
    <row r="2902" spans="1:19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0">
        <f t="shared" si="135"/>
        <v>41830.234166666669</v>
      </c>
      <c r="P2902" s="10">
        <f t="shared" si="136"/>
        <v>41860.234166666669</v>
      </c>
      <c r="Q2902">
        <f t="shared" si="137"/>
        <v>2014</v>
      </c>
      <c r="R2902" s="13" t="s">
        <v>8316</v>
      </c>
      <c r="S2902" t="s">
        <v>8317</v>
      </c>
    </row>
    <row r="2903" spans="1:19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>
        <f t="shared" si="135"/>
        <v>41982.904386574075</v>
      </c>
      <c r="P2903" s="10">
        <f t="shared" si="136"/>
        <v>42042.904386574075</v>
      </c>
      <c r="Q2903">
        <f t="shared" si="137"/>
        <v>2014</v>
      </c>
      <c r="R2903" s="13" t="s">
        <v>8316</v>
      </c>
      <c r="S2903" t="s">
        <v>8317</v>
      </c>
    </row>
    <row r="2904" spans="1:19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>
        <f t="shared" si="135"/>
        <v>42210.439768518518</v>
      </c>
      <c r="P2904" s="10">
        <f t="shared" si="136"/>
        <v>42240.439768518518</v>
      </c>
      <c r="Q2904">
        <f t="shared" si="137"/>
        <v>2015</v>
      </c>
      <c r="R2904" s="13" t="s">
        <v>8316</v>
      </c>
      <c r="S2904" t="s">
        <v>8317</v>
      </c>
    </row>
    <row r="2905" spans="1:19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>
        <f t="shared" si="135"/>
        <v>42196.166874999995</v>
      </c>
      <c r="P2905" s="10">
        <f t="shared" si="136"/>
        <v>42256.166874999995</v>
      </c>
      <c r="Q2905">
        <f t="shared" si="137"/>
        <v>2015</v>
      </c>
      <c r="R2905" s="13" t="s">
        <v>8316</v>
      </c>
      <c r="S2905" t="s">
        <v>8317</v>
      </c>
    </row>
    <row r="2906" spans="1:19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0">
        <f t="shared" si="135"/>
        <v>41940.967951388891</v>
      </c>
      <c r="P2906" s="10">
        <f t="shared" si="136"/>
        <v>41952.5</v>
      </c>
      <c r="Q2906">
        <f t="shared" si="137"/>
        <v>2014</v>
      </c>
      <c r="R2906" s="13" t="s">
        <v>8316</v>
      </c>
      <c r="S2906" t="s">
        <v>8317</v>
      </c>
    </row>
    <row r="2907" spans="1:19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0">
        <f t="shared" si="135"/>
        <v>42606.056863425925</v>
      </c>
      <c r="P2907" s="10">
        <f t="shared" si="136"/>
        <v>42620.056863425925</v>
      </c>
      <c r="Q2907">
        <f t="shared" si="137"/>
        <v>2016</v>
      </c>
      <c r="R2907" s="13" t="s">
        <v>8316</v>
      </c>
      <c r="S2907" t="s">
        <v>8317</v>
      </c>
    </row>
    <row r="2908" spans="1:19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0">
        <f t="shared" si="135"/>
        <v>42199.648912037039</v>
      </c>
      <c r="P2908" s="10">
        <f t="shared" si="136"/>
        <v>42217.041666666672</v>
      </c>
      <c r="Q2908">
        <f t="shared" si="137"/>
        <v>2015</v>
      </c>
      <c r="R2908" s="13" t="s">
        <v>8316</v>
      </c>
      <c r="S2908" t="s">
        <v>8317</v>
      </c>
    </row>
    <row r="2909" spans="1:19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>
        <f t="shared" si="135"/>
        <v>42444.877743055549</v>
      </c>
      <c r="P2909" s="10">
        <f t="shared" si="136"/>
        <v>42504.877743055549</v>
      </c>
      <c r="Q2909">
        <f t="shared" si="137"/>
        <v>2016</v>
      </c>
      <c r="R2909" s="13" t="s">
        <v>8316</v>
      </c>
      <c r="S2909" t="s">
        <v>8317</v>
      </c>
    </row>
    <row r="2910" spans="1:19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>
        <f t="shared" si="135"/>
        <v>42499.731701388882</v>
      </c>
      <c r="P2910" s="10">
        <f t="shared" si="136"/>
        <v>42529.731701388882</v>
      </c>
      <c r="Q2910">
        <f t="shared" si="137"/>
        <v>2016</v>
      </c>
      <c r="R2910" s="13" t="s">
        <v>8316</v>
      </c>
      <c r="S2910" t="s">
        <v>8317</v>
      </c>
    </row>
    <row r="2911" spans="1:19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>
        <f t="shared" si="135"/>
        <v>41929.266215277778</v>
      </c>
      <c r="P2911" s="10">
        <f t="shared" si="136"/>
        <v>41968.823611111111</v>
      </c>
      <c r="Q2911">
        <f t="shared" si="137"/>
        <v>2014</v>
      </c>
      <c r="R2911" s="13" t="s">
        <v>8316</v>
      </c>
      <c r="S2911" t="s">
        <v>8317</v>
      </c>
    </row>
    <row r="2912" spans="1:19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>
        <f t="shared" si="135"/>
        <v>42107.841284722221</v>
      </c>
      <c r="P2912" s="10">
        <f t="shared" si="136"/>
        <v>42167.841284722221</v>
      </c>
      <c r="Q2912">
        <f t="shared" si="137"/>
        <v>2015</v>
      </c>
      <c r="R2912" s="13" t="s">
        <v>8316</v>
      </c>
      <c r="S2912" t="s">
        <v>8317</v>
      </c>
    </row>
    <row r="2913" spans="1:19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0">
        <f t="shared" si="135"/>
        <v>42142.768819444449</v>
      </c>
      <c r="P2913" s="10">
        <f t="shared" si="136"/>
        <v>42182.768819444449</v>
      </c>
      <c r="Q2913">
        <f t="shared" si="137"/>
        <v>2015</v>
      </c>
      <c r="R2913" s="13" t="s">
        <v>8316</v>
      </c>
      <c r="S2913" t="s">
        <v>8317</v>
      </c>
    </row>
    <row r="2914" spans="1:19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0">
        <f t="shared" si="135"/>
        <v>42354.131643518514</v>
      </c>
      <c r="P2914" s="10">
        <f t="shared" si="136"/>
        <v>42384.131643518514</v>
      </c>
      <c r="Q2914">
        <f t="shared" si="137"/>
        <v>2015</v>
      </c>
      <c r="R2914" s="13" t="s">
        <v>8316</v>
      </c>
      <c r="S2914" t="s">
        <v>8317</v>
      </c>
    </row>
    <row r="2915" spans="1:19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>
        <f t="shared" si="135"/>
        <v>41828.922905092593</v>
      </c>
      <c r="P2915" s="10">
        <f t="shared" si="136"/>
        <v>41888.922905092593</v>
      </c>
      <c r="Q2915">
        <f t="shared" si="137"/>
        <v>2014</v>
      </c>
      <c r="R2915" s="13" t="s">
        <v>8316</v>
      </c>
      <c r="S2915" t="s">
        <v>8317</v>
      </c>
    </row>
    <row r="2916" spans="1:19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>
        <f t="shared" si="135"/>
        <v>42017.907337962963</v>
      </c>
      <c r="P2916" s="10">
        <f t="shared" si="136"/>
        <v>42077.865671296298</v>
      </c>
      <c r="Q2916">
        <f t="shared" si="137"/>
        <v>2015</v>
      </c>
      <c r="R2916" s="13" t="s">
        <v>8316</v>
      </c>
      <c r="S2916" t="s">
        <v>8317</v>
      </c>
    </row>
    <row r="2917" spans="1:19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0">
        <f t="shared" si="135"/>
        <v>42415.398032407407</v>
      </c>
      <c r="P2917" s="10">
        <f t="shared" si="136"/>
        <v>42445.356365740736</v>
      </c>
      <c r="Q2917">
        <f t="shared" si="137"/>
        <v>2016</v>
      </c>
      <c r="R2917" s="13" t="s">
        <v>8316</v>
      </c>
      <c r="S2917" t="s">
        <v>8317</v>
      </c>
    </row>
    <row r="2918" spans="1:19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0">
        <f t="shared" si="135"/>
        <v>41755.476724537039</v>
      </c>
      <c r="P2918" s="10">
        <f t="shared" si="136"/>
        <v>41778.476724537039</v>
      </c>
      <c r="Q2918">
        <f t="shared" si="137"/>
        <v>2014</v>
      </c>
      <c r="R2918" s="13" t="s">
        <v>8316</v>
      </c>
      <c r="S2918" t="s">
        <v>8317</v>
      </c>
    </row>
    <row r="2919" spans="1:19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0">
        <f t="shared" si="135"/>
        <v>42245.234340277777</v>
      </c>
      <c r="P2919" s="10">
        <f t="shared" si="136"/>
        <v>42263.234340277777</v>
      </c>
      <c r="Q2919">
        <f t="shared" si="137"/>
        <v>2015</v>
      </c>
      <c r="R2919" s="13" t="s">
        <v>8316</v>
      </c>
      <c r="S2919" t="s">
        <v>8317</v>
      </c>
    </row>
    <row r="2920" spans="1:19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0">
        <f t="shared" si="135"/>
        <v>42278.629710648151</v>
      </c>
      <c r="P2920" s="10">
        <f t="shared" si="136"/>
        <v>42306.629710648151</v>
      </c>
      <c r="Q2920">
        <f t="shared" si="137"/>
        <v>2015</v>
      </c>
      <c r="R2920" s="13" t="s">
        <v>8316</v>
      </c>
      <c r="S2920" t="s">
        <v>8317</v>
      </c>
    </row>
    <row r="2921" spans="1:19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>
        <f t="shared" si="135"/>
        <v>41826.61954861111</v>
      </c>
      <c r="P2921" s="10">
        <f t="shared" si="136"/>
        <v>41856.61954861111</v>
      </c>
      <c r="Q2921">
        <f t="shared" si="137"/>
        <v>2014</v>
      </c>
      <c r="R2921" s="13" t="s">
        <v>8316</v>
      </c>
      <c r="S2921" t="s">
        <v>8317</v>
      </c>
    </row>
    <row r="2922" spans="1:19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>
        <f t="shared" si="135"/>
        <v>42058.792476851857</v>
      </c>
      <c r="P2922" s="10">
        <f t="shared" si="136"/>
        <v>42088.750810185185</v>
      </c>
      <c r="Q2922">
        <f t="shared" si="137"/>
        <v>2015</v>
      </c>
      <c r="R2922" s="13" t="s">
        <v>8316</v>
      </c>
      <c r="S2922" t="s">
        <v>8317</v>
      </c>
    </row>
    <row r="2923" spans="1:19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0">
        <f t="shared" si="135"/>
        <v>41877.886620370373</v>
      </c>
      <c r="P2923" s="10">
        <f t="shared" si="136"/>
        <v>41907.886620370373</v>
      </c>
      <c r="Q2923">
        <f t="shared" si="137"/>
        <v>2014</v>
      </c>
      <c r="R2923" s="13" t="s">
        <v>8316</v>
      </c>
      <c r="S2923" t="s">
        <v>8358</v>
      </c>
    </row>
    <row r="2924" spans="1:19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0">
        <f t="shared" si="135"/>
        <v>42097.874155092592</v>
      </c>
      <c r="P2924" s="10">
        <f t="shared" si="136"/>
        <v>42142.874155092592</v>
      </c>
      <c r="Q2924">
        <f t="shared" si="137"/>
        <v>2015</v>
      </c>
      <c r="R2924" s="13" t="s">
        <v>8316</v>
      </c>
      <c r="S2924" t="s">
        <v>8358</v>
      </c>
    </row>
    <row r="2925" spans="1:19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0">
        <f t="shared" si="135"/>
        <v>42013.15253472222</v>
      </c>
      <c r="P2925" s="10">
        <f t="shared" si="136"/>
        <v>42028.125</v>
      </c>
      <c r="Q2925">
        <f t="shared" si="137"/>
        <v>2015</v>
      </c>
      <c r="R2925" s="13" t="s">
        <v>8316</v>
      </c>
      <c r="S2925" t="s">
        <v>8358</v>
      </c>
    </row>
    <row r="2926" spans="1:19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>
        <f t="shared" si="135"/>
        <v>42103.556828703702</v>
      </c>
      <c r="P2926" s="10">
        <f t="shared" si="136"/>
        <v>42133.165972222225</v>
      </c>
      <c r="Q2926">
        <f t="shared" si="137"/>
        <v>2015</v>
      </c>
      <c r="R2926" s="13" t="s">
        <v>8316</v>
      </c>
      <c r="S2926" t="s">
        <v>8358</v>
      </c>
    </row>
    <row r="2927" spans="1:19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>
        <f t="shared" si="135"/>
        <v>41863.584120370368</v>
      </c>
      <c r="P2927" s="10">
        <f t="shared" si="136"/>
        <v>41893.584120370368</v>
      </c>
      <c r="Q2927">
        <f t="shared" si="137"/>
        <v>2014</v>
      </c>
      <c r="R2927" s="13" t="s">
        <v>8316</v>
      </c>
      <c r="S2927" t="s">
        <v>8358</v>
      </c>
    </row>
    <row r="2928" spans="1:19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0">
        <f t="shared" si="135"/>
        <v>42044.765960648147</v>
      </c>
      <c r="P2928" s="10">
        <f t="shared" si="136"/>
        <v>42058.765960648147</v>
      </c>
      <c r="Q2928">
        <f t="shared" si="137"/>
        <v>2015</v>
      </c>
      <c r="R2928" s="13" t="s">
        <v>8316</v>
      </c>
      <c r="S2928" t="s">
        <v>8358</v>
      </c>
    </row>
    <row r="2929" spans="1:19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0">
        <f t="shared" si="135"/>
        <v>41806.669317129628</v>
      </c>
      <c r="P2929" s="10">
        <f t="shared" si="136"/>
        <v>41835.208333333336</v>
      </c>
      <c r="Q2929">
        <f t="shared" si="137"/>
        <v>2014</v>
      </c>
      <c r="R2929" s="13" t="s">
        <v>8316</v>
      </c>
      <c r="S2929" t="s">
        <v>8358</v>
      </c>
    </row>
    <row r="2930" spans="1:19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0">
        <f t="shared" si="135"/>
        <v>42403.998217592598</v>
      </c>
      <c r="P2930" s="10">
        <f t="shared" si="136"/>
        <v>42433.998217592598</v>
      </c>
      <c r="Q2930">
        <f t="shared" si="137"/>
        <v>2016</v>
      </c>
      <c r="R2930" s="13" t="s">
        <v>8316</v>
      </c>
      <c r="S2930" t="s">
        <v>8358</v>
      </c>
    </row>
    <row r="2931" spans="1:19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0">
        <f t="shared" si="135"/>
        <v>41754.564328703702</v>
      </c>
      <c r="P2931" s="10">
        <f t="shared" si="136"/>
        <v>41784.564328703702</v>
      </c>
      <c r="Q2931">
        <f t="shared" si="137"/>
        <v>2014</v>
      </c>
      <c r="R2931" s="13" t="s">
        <v>8316</v>
      </c>
      <c r="S2931" t="s">
        <v>8358</v>
      </c>
    </row>
    <row r="2932" spans="1:19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0">
        <f t="shared" si="135"/>
        <v>42101.584074074075</v>
      </c>
      <c r="P2932" s="10">
        <f t="shared" si="136"/>
        <v>42131.584074074075</v>
      </c>
      <c r="Q2932">
        <f t="shared" si="137"/>
        <v>2015</v>
      </c>
      <c r="R2932" s="13" t="s">
        <v>8316</v>
      </c>
      <c r="S2932" t="s">
        <v>8358</v>
      </c>
    </row>
    <row r="2933" spans="1:19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0">
        <f t="shared" si="135"/>
        <v>41872.291238425925</v>
      </c>
      <c r="P2933" s="10">
        <f t="shared" si="136"/>
        <v>41897.255555555559</v>
      </c>
      <c r="Q2933">
        <f t="shared" si="137"/>
        <v>2014</v>
      </c>
      <c r="R2933" s="13" t="s">
        <v>8316</v>
      </c>
      <c r="S2933" t="s">
        <v>8358</v>
      </c>
    </row>
    <row r="2934" spans="1:19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0">
        <f t="shared" si="135"/>
        <v>42025.164780092593</v>
      </c>
      <c r="P2934" s="10">
        <f t="shared" si="136"/>
        <v>42056.458333333328</v>
      </c>
      <c r="Q2934">
        <f t="shared" si="137"/>
        <v>2015</v>
      </c>
      <c r="R2934" s="13" t="s">
        <v>8316</v>
      </c>
      <c r="S2934" t="s">
        <v>8358</v>
      </c>
    </row>
    <row r="2935" spans="1:19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0">
        <f t="shared" si="135"/>
        <v>42495.956631944442</v>
      </c>
      <c r="P2935" s="10">
        <f t="shared" si="136"/>
        <v>42525.956631944442</v>
      </c>
      <c r="Q2935">
        <f t="shared" si="137"/>
        <v>2016</v>
      </c>
      <c r="R2935" s="13" t="s">
        <v>8316</v>
      </c>
      <c r="S2935" t="s">
        <v>8358</v>
      </c>
    </row>
    <row r="2936" spans="1:19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0">
        <f t="shared" si="135"/>
        <v>41775.636157407411</v>
      </c>
      <c r="P2936" s="10">
        <f t="shared" si="136"/>
        <v>41805.636157407411</v>
      </c>
      <c r="Q2936">
        <f t="shared" si="137"/>
        <v>2014</v>
      </c>
      <c r="R2936" s="13" t="s">
        <v>8316</v>
      </c>
      <c r="S2936" t="s">
        <v>8358</v>
      </c>
    </row>
    <row r="2937" spans="1:19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0">
        <f t="shared" si="135"/>
        <v>42553.583425925928</v>
      </c>
      <c r="P2937" s="10">
        <f t="shared" si="136"/>
        <v>42611.708333333328</v>
      </c>
      <c r="Q2937">
        <f t="shared" si="137"/>
        <v>2016</v>
      </c>
      <c r="R2937" s="13" t="s">
        <v>8316</v>
      </c>
      <c r="S2937" t="s">
        <v>8358</v>
      </c>
    </row>
    <row r="2938" spans="1:19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0">
        <f t="shared" si="135"/>
        <v>41912.650729166664</v>
      </c>
      <c r="P2938" s="10">
        <f t="shared" si="136"/>
        <v>41925.207638888889</v>
      </c>
      <c r="Q2938">
        <f t="shared" si="137"/>
        <v>2014</v>
      </c>
      <c r="R2938" s="13" t="s">
        <v>8316</v>
      </c>
      <c r="S2938" t="s">
        <v>8358</v>
      </c>
    </row>
    <row r="2939" spans="1:19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0">
        <f t="shared" si="135"/>
        <v>41803.457326388889</v>
      </c>
      <c r="P2939" s="10">
        <f t="shared" si="136"/>
        <v>41833.457326388889</v>
      </c>
      <c r="Q2939">
        <f t="shared" si="137"/>
        <v>2014</v>
      </c>
      <c r="R2939" s="13" t="s">
        <v>8316</v>
      </c>
      <c r="S2939" t="s">
        <v>8358</v>
      </c>
    </row>
    <row r="2940" spans="1:19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0">
        <f t="shared" si="135"/>
        <v>42004.703865740739</v>
      </c>
      <c r="P2940" s="10">
        <f t="shared" si="136"/>
        <v>42034.703865740739</v>
      </c>
      <c r="Q2940">
        <f t="shared" si="137"/>
        <v>2014</v>
      </c>
      <c r="R2940" s="13" t="s">
        <v>8316</v>
      </c>
      <c r="S2940" t="s">
        <v>8358</v>
      </c>
    </row>
    <row r="2941" spans="1:19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0">
        <f t="shared" si="135"/>
        <v>41845.809166666666</v>
      </c>
      <c r="P2941" s="10">
        <f t="shared" si="136"/>
        <v>41879.041666666664</v>
      </c>
      <c r="Q2941">
        <f t="shared" si="137"/>
        <v>2014</v>
      </c>
      <c r="R2941" s="13" t="s">
        <v>8316</v>
      </c>
      <c r="S2941" t="s">
        <v>8358</v>
      </c>
    </row>
    <row r="2942" spans="1:19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>
        <f t="shared" si="135"/>
        <v>41982.773356481484</v>
      </c>
      <c r="P2942" s="10">
        <f t="shared" si="136"/>
        <v>42022.773356481484</v>
      </c>
      <c r="Q2942">
        <f t="shared" si="137"/>
        <v>2014</v>
      </c>
      <c r="R2942" s="13" t="s">
        <v>8316</v>
      </c>
      <c r="S2942" t="s">
        <v>8358</v>
      </c>
    </row>
    <row r="2943" spans="1:19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0">
        <f t="shared" si="135"/>
        <v>42034.960127314815</v>
      </c>
      <c r="P2943" s="10">
        <f t="shared" si="136"/>
        <v>42064.960127314815</v>
      </c>
      <c r="Q2943">
        <f t="shared" si="137"/>
        <v>2015</v>
      </c>
      <c r="R2943" s="13" t="s">
        <v>8316</v>
      </c>
      <c r="S2943" t="s">
        <v>8356</v>
      </c>
    </row>
    <row r="2944" spans="1:19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>
        <f t="shared" si="135"/>
        <v>42334.803923611107</v>
      </c>
      <c r="P2944" s="10">
        <f t="shared" si="136"/>
        <v>42354.845833333333</v>
      </c>
      <c r="Q2944">
        <f t="shared" si="137"/>
        <v>2015</v>
      </c>
      <c r="R2944" s="13" t="s">
        <v>8316</v>
      </c>
      <c r="S2944" t="s">
        <v>8356</v>
      </c>
    </row>
    <row r="2945" spans="1:19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0">
        <f t="shared" si="135"/>
        <v>42077.129398148143</v>
      </c>
      <c r="P2945" s="10">
        <f t="shared" si="136"/>
        <v>42107.129398148143</v>
      </c>
      <c r="Q2945">
        <f t="shared" si="137"/>
        <v>2015</v>
      </c>
      <c r="R2945" s="13" t="s">
        <v>8316</v>
      </c>
      <c r="S2945" t="s">
        <v>8356</v>
      </c>
    </row>
    <row r="2946" spans="1:19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0">
        <f t="shared" si="135"/>
        <v>42132.9143287037</v>
      </c>
      <c r="P2946" s="10">
        <f t="shared" si="136"/>
        <v>42162.9143287037</v>
      </c>
      <c r="Q2946">
        <f t="shared" si="137"/>
        <v>2015</v>
      </c>
      <c r="R2946" s="13" t="s">
        <v>8316</v>
      </c>
      <c r="S2946" t="s">
        <v>8356</v>
      </c>
    </row>
    <row r="2947" spans="1:19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0">
        <f t="shared" ref="O2947:O3010" si="138">(((J2947/60)/60)/24)+DATE(1970,1,1)</f>
        <v>42118.139583333337</v>
      </c>
      <c r="P2947" s="10">
        <f t="shared" ref="P2947:P3010" si="139">(((I2947/60)/60)/24)+DATE(1970,1,1)</f>
        <v>42148.139583333337</v>
      </c>
      <c r="Q2947">
        <f t="shared" ref="Q2947:Q3010" si="140">YEAR(O2947)</f>
        <v>2015</v>
      </c>
      <c r="R2947" s="13" t="s">
        <v>8316</v>
      </c>
      <c r="S2947" t="s">
        <v>8356</v>
      </c>
    </row>
    <row r="2948" spans="1:19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0">
        <f t="shared" si="138"/>
        <v>42567.531157407408</v>
      </c>
      <c r="P2948" s="10">
        <f t="shared" si="139"/>
        <v>42597.531157407408</v>
      </c>
      <c r="Q2948">
        <f t="shared" si="140"/>
        <v>2016</v>
      </c>
      <c r="R2948" s="13" t="s">
        <v>8316</v>
      </c>
      <c r="S2948" t="s">
        <v>8356</v>
      </c>
    </row>
    <row r="2949" spans="1:19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0">
        <f t="shared" si="138"/>
        <v>42649.562118055561</v>
      </c>
      <c r="P2949" s="10">
        <f t="shared" si="139"/>
        <v>42698.715972222228</v>
      </c>
      <c r="Q2949">
        <f t="shared" si="140"/>
        <v>2016</v>
      </c>
      <c r="R2949" s="13" t="s">
        <v>8316</v>
      </c>
      <c r="S2949" t="s">
        <v>8356</v>
      </c>
    </row>
    <row r="2950" spans="1:19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0">
        <f t="shared" si="138"/>
        <v>42097.649224537032</v>
      </c>
      <c r="P2950" s="10">
        <f t="shared" si="139"/>
        <v>42157.649224537032</v>
      </c>
      <c r="Q2950">
        <f t="shared" si="140"/>
        <v>2015</v>
      </c>
      <c r="R2950" s="13" t="s">
        <v>8316</v>
      </c>
      <c r="S2950" t="s">
        <v>8356</v>
      </c>
    </row>
    <row r="2951" spans="1:19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0">
        <f t="shared" si="138"/>
        <v>42297.823113425926</v>
      </c>
      <c r="P2951" s="10">
        <f t="shared" si="139"/>
        <v>42327.864780092597</v>
      </c>
      <c r="Q2951">
        <f t="shared" si="140"/>
        <v>2015</v>
      </c>
      <c r="R2951" s="13" t="s">
        <v>8316</v>
      </c>
      <c r="S2951" t="s">
        <v>8356</v>
      </c>
    </row>
    <row r="2952" spans="1:19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0">
        <f t="shared" si="138"/>
        <v>42362.36518518519</v>
      </c>
      <c r="P2952" s="10">
        <f t="shared" si="139"/>
        <v>42392.36518518519</v>
      </c>
      <c r="Q2952">
        <f t="shared" si="140"/>
        <v>2015</v>
      </c>
      <c r="R2952" s="13" t="s">
        <v>8316</v>
      </c>
      <c r="S2952" t="s">
        <v>8356</v>
      </c>
    </row>
    <row r="2953" spans="1:19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0">
        <f t="shared" si="138"/>
        <v>41872.802928240737</v>
      </c>
      <c r="P2953" s="10">
        <f t="shared" si="139"/>
        <v>41917.802928240737</v>
      </c>
      <c r="Q2953">
        <f t="shared" si="140"/>
        <v>2014</v>
      </c>
      <c r="R2953" s="13" t="s">
        <v>8316</v>
      </c>
      <c r="S2953" t="s">
        <v>8356</v>
      </c>
    </row>
    <row r="2954" spans="1:19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0">
        <f t="shared" si="138"/>
        <v>42628.690266203703</v>
      </c>
      <c r="P2954" s="10">
        <f t="shared" si="139"/>
        <v>42660.166666666672</v>
      </c>
      <c r="Q2954">
        <f t="shared" si="140"/>
        <v>2016</v>
      </c>
      <c r="R2954" s="13" t="s">
        <v>8316</v>
      </c>
      <c r="S2954" t="s">
        <v>8356</v>
      </c>
    </row>
    <row r="2955" spans="1:19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0">
        <f t="shared" si="138"/>
        <v>42255.791909722218</v>
      </c>
      <c r="P2955" s="10">
        <f t="shared" si="139"/>
        <v>42285.791909722218</v>
      </c>
      <c r="Q2955">
        <f t="shared" si="140"/>
        <v>2015</v>
      </c>
      <c r="R2955" s="13" t="s">
        <v>8316</v>
      </c>
      <c r="S2955" t="s">
        <v>8356</v>
      </c>
    </row>
    <row r="2956" spans="1:19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0">
        <f t="shared" si="138"/>
        <v>42790.583368055552</v>
      </c>
      <c r="P2956" s="10">
        <f t="shared" si="139"/>
        <v>42810.541701388895</v>
      </c>
      <c r="Q2956">
        <f t="shared" si="140"/>
        <v>2017</v>
      </c>
      <c r="R2956" s="13" t="s">
        <v>8316</v>
      </c>
      <c r="S2956" t="s">
        <v>8356</v>
      </c>
    </row>
    <row r="2957" spans="1:19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0">
        <f t="shared" si="138"/>
        <v>42141.741307870368</v>
      </c>
      <c r="P2957" s="10">
        <f t="shared" si="139"/>
        <v>42171.741307870368</v>
      </c>
      <c r="Q2957">
        <f t="shared" si="140"/>
        <v>2015</v>
      </c>
      <c r="R2957" s="13" t="s">
        <v>8316</v>
      </c>
      <c r="S2957" t="s">
        <v>8356</v>
      </c>
    </row>
    <row r="2958" spans="1:19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0">
        <f t="shared" si="138"/>
        <v>42464.958912037036</v>
      </c>
      <c r="P2958" s="10">
        <f t="shared" si="139"/>
        <v>42494.958912037036</v>
      </c>
      <c r="Q2958">
        <f t="shared" si="140"/>
        <v>2016</v>
      </c>
      <c r="R2958" s="13" t="s">
        <v>8316</v>
      </c>
      <c r="S2958" t="s">
        <v>8356</v>
      </c>
    </row>
    <row r="2959" spans="1:19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0">
        <f t="shared" si="138"/>
        <v>42031.011249999996</v>
      </c>
      <c r="P2959" s="10">
        <f t="shared" si="139"/>
        <v>42090.969583333332</v>
      </c>
      <c r="Q2959">
        <f t="shared" si="140"/>
        <v>2015</v>
      </c>
      <c r="R2959" s="13" t="s">
        <v>8316</v>
      </c>
      <c r="S2959" t="s">
        <v>8356</v>
      </c>
    </row>
    <row r="2960" spans="1:19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0">
        <f t="shared" si="138"/>
        <v>42438.779131944444</v>
      </c>
      <c r="P2960" s="10">
        <f t="shared" si="139"/>
        <v>42498.73746527778</v>
      </c>
      <c r="Q2960">
        <f t="shared" si="140"/>
        <v>2016</v>
      </c>
      <c r="R2960" s="13" t="s">
        <v>8316</v>
      </c>
      <c r="S2960" t="s">
        <v>8356</v>
      </c>
    </row>
    <row r="2961" spans="1:19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0">
        <f t="shared" si="138"/>
        <v>42498.008391203708</v>
      </c>
      <c r="P2961" s="10">
        <f t="shared" si="139"/>
        <v>42528.008391203708</v>
      </c>
      <c r="Q2961">
        <f t="shared" si="140"/>
        <v>2016</v>
      </c>
      <c r="R2961" s="13" t="s">
        <v>8316</v>
      </c>
      <c r="S2961" t="s">
        <v>8356</v>
      </c>
    </row>
    <row r="2962" spans="1:19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0">
        <f t="shared" si="138"/>
        <v>41863.757210648146</v>
      </c>
      <c r="P2962" s="10">
        <f t="shared" si="139"/>
        <v>41893.757210648146</v>
      </c>
      <c r="Q2962">
        <f t="shared" si="140"/>
        <v>2014</v>
      </c>
      <c r="R2962" s="13" t="s">
        <v>8316</v>
      </c>
      <c r="S2962" t="s">
        <v>8356</v>
      </c>
    </row>
    <row r="2963" spans="1:19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>
        <f t="shared" si="138"/>
        <v>42061.212488425925</v>
      </c>
      <c r="P2963" s="10">
        <f t="shared" si="139"/>
        <v>42089.166666666672</v>
      </c>
      <c r="Q2963">
        <f t="shared" si="140"/>
        <v>2015</v>
      </c>
      <c r="R2963" s="13" t="s">
        <v>8316</v>
      </c>
      <c r="S2963" t="s">
        <v>8317</v>
      </c>
    </row>
    <row r="2964" spans="1:19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0">
        <f t="shared" si="138"/>
        <v>42036.24428240741</v>
      </c>
      <c r="P2964" s="10">
        <f t="shared" si="139"/>
        <v>42064.290972222225</v>
      </c>
      <c r="Q2964">
        <f t="shared" si="140"/>
        <v>2015</v>
      </c>
      <c r="R2964" s="13" t="s">
        <v>8316</v>
      </c>
      <c r="S2964" t="s">
        <v>8317</v>
      </c>
    </row>
    <row r="2965" spans="1:19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0">
        <f t="shared" si="138"/>
        <v>42157.470185185186</v>
      </c>
      <c r="P2965" s="10">
        <f t="shared" si="139"/>
        <v>42187.470185185186</v>
      </c>
      <c r="Q2965">
        <f t="shared" si="140"/>
        <v>2015</v>
      </c>
      <c r="R2965" s="13" t="s">
        <v>8316</v>
      </c>
      <c r="S2965" t="s">
        <v>8317</v>
      </c>
    </row>
    <row r="2966" spans="1:19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>
        <f t="shared" si="138"/>
        <v>41827.909942129627</v>
      </c>
      <c r="P2966" s="10">
        <f t="shared" si="139"/>
        <v>41857.897222222222</v>
      </c>
      <c r="Q2966">
        <f t="shared" si="140"/>
        <v>2014</v>
      </c>
      <c r="R2966" s="13" t="s">
        <v>8316</v>
      </c>
      <c r="S2966" t="s">
        <v>8317</v>
      </c>
    </row>
    <row r="2967" spans="1:19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0">
        <f t="shared" si="138"/>
        <v>42162.729548611111</v>
      </c>
      <c r="P2967" s="10">
        <f t="shared" si="139"/>
        <v>42192.729548611111</v>
      </c>
      <c r="Q2967">
        <f t="shared" si="140"/>
        <v>2015</v>
      </c>
      <c r="R2967" s="13" t="s">
        <v>8316</v>
      </c>
      <c r="S2967" t="s">
        <v>8317</v>
      </c>
    </row>
    <row r="2968" spans="1:19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>
        <f t="shared" si="138"/>
        <v>42233.738564814819</v>
      </c>
      <c r="P2968" s="10">
        <f t="shared" si="139"/>
        <v>42263.738564814819</v>
      </c>
      <c r="Q2968">
        <f t="shared" si="140"/>
        <v>2015</v>
      </c>
      <c r="R2968" s="13" t="s">
        <v>8316</v>
      </c>
      <c r="S2968" t="s">
        <v>8317</v>
      </c>
    </row>
    <row r="2969" spans="1:19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0">
        <f t="shared" si="138"/>
        <v>42042.197824074072</v>
      </c>
      <c r="P2969" s="10">
        <f t="shared" si="139"/>
        <v>42072.156157407408</v>
      </c>
      <c r="Q2969">
        <f t="shared" si="140"/>
        <v>2015</v>
      </c>
      <c r="R2969" s="13" t="s">
        <v>8316</v>
      </c>
      <c r="S2969" t="s">
        <v>8317</v>
      </c>
    </row>
    <row r="2970" spans="1:19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0">
        <f t="shared" si="138"/>
        <v>42585.523842592593</v>
      </c>
      <c r="P2970" s="10">
        <f t="shared" si="139"/>
        <v>42599.165972222225</v>
      </c>
      <c r="Q2970">
        <f t="shared" si="140"/>
        <v>2016</v>
      </c>
      <c r="R2970" s="13" t="s">
        <v>8316</v>
      </c>
      <c r="S2970" t="s">
        <v>8317</v>
      </c>
    </row>
    <row r="2971" spans="1:19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0">
        <f t="shared" si="138"/>
        <v>42097.786493055552</v>
      </c>
      <c r="P2971" s="10">
        <f t="shared" si="139"/>
        <v>42127.952083333337</v>
      </c>
      <c r="Q2971">
        <f t="shared" si="140"/>
        <v>2015</v>
      </c>
      <c r="R2971" s="13" t="s">
        <v>8316</v>
      </c>
      <c r="S2971" t="s">
        <v>8317</v>
      </c>
    </row>
    <row r="2972" spans="1:19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0">
        <f t="shared" si="138"/>
        <v>41808.669571759259</v>
      </c>
      <c r="P2972" s="10">
        <f t="shared" si="139"/>
        <v>41838.669571759259</v>
      </c>
      <c r="Q2972">
        <f t="shared" si="140"/>
        <v>2014</v>
      </c>
      <c r="R2972" s="13" t="s">
        <v>8316</v>
      </c>
      <c r="S2972" t="s">
        <v>8317</v>
      </c>
    </row>
    <row r="2973" spans="1:19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0">
        <f t="shared" si="138"/>
        <v>41852.658310185187</v>
      </c>
      <c r="P2973" s="10">
        <f t="shared" si="139"/>
        <v>41882.658310185187</v>
      </c>
      <c r="Q2973">
        <f t="shared" si="140"/>
        <v>2014</v>
      </c>
      <c r="R2973" s="13" t="s">
        <v>8316</v>
      </c>
      <c r="S2973" t="s">
        <v>8317</v>
      </c>
    </row>
    <row r="2974" spans="1:19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0">
        <f t="shared" si="138"/>
        <v>42694.110185185185</v>
      </c>
      <c r="P2974" s="10">
        <f t="shared" si="139"/>
        <v>42709.041666666672</v>
      </c>
      <c r="Q2974">
        <f t="shared" si="140"/>
        <v>2016</v>
      </c>
      <c r="R2974" s="13" t="s">
        <v>8316</v>
      </c>
      <c r="S2974" t="s">
        <v>8317</v>
      </c>
    </row>
    <row r="2975" spans="1:19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0">
        <f t="shared" si="138"/>
        <v>42341.818379629629</v>
      </c>
      <c r="P2975" s="10">
        <f t="shared" si="139"/>
        <v>42370.166666666672</v>
      </c>
      <c r="Q2975">
        <f t="shared" si="140"/>
        <v>2015</v>
      </c>
      <c r="R2975" s="13" t="s">
        <v>8316</v>
      </c>
      <c r="S2975" t="s">
        <v>8317</v>
      </c>
    </row>
    <row r="2976" spans="1:19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0">
        <f t="shared" si="138"/>
        <v>41880.061006944445</v>
      </c>
      <c r="P2976" s="10">
        <f t="shared" si="139"/>
        <v>41908.065972222219</v>
      </c>
      <c r="Q2976">
        <f t="shared" si="140"/>
        <v>2014</v>
      </c>
      <c r="R2976" s="13" t="s">
        <v>8316</v>
      </c>
      <c r="S2976" t="s">
        <v>8317</v>
      </c>
    </row>
    <row r="2977" spans="1:19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>
        <f t="shared" si="138"/>
        <v>41941.683865740742</v>
      </c>
      <c r="P2977" s="10">
        <f t="shared" si="139"/>
        <v>41970.125</v>
      </c>
      <c r="Q2977">
        <f t="shared" si="140"/>
        <v>2014</v>
      </c>
      <c r="R2977" s="13" t="s">
        <v>8316</v>
      </c>
      <c r="S2977" t="s">
        <v>8317</v>
      </c>
    </row>
    <row r="2978" spans="1:19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0">
        <f t="shared" si="138"/>
        <v>42425.730671296296</v>
      </c>
      <c r="P2978" s="10">
        <f t="shared" si="139"/>
        <v>42442.5</v>
      </c>
      <c r="Q2978">
        <f t="shared" si="140"/>
        <v>2016</v>
      </c>
      <c r="R2978" s="13" t="s">
        <v>8316</v>
      </c>
      <c r="S2978" t="s">
        <v>8317</v>
      </c>
    </row>
    <row r="2979" spans="1:19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0">
        <f t="shared" si="138"/>
        <v>42026.88118055556</v>
      </c>
      <c r="P2979" s="10">
        <f t="shared" si="139"/>
        <v>42086.093055555553</v>
      </c>
      <c r="Q2979">
        <f t="shared" si="140"/>
        <v>2015</v>
      </c>
      <c r="R2979" s="13" t="s">
        <v>8316</v>
      </c>
      <c r="S2979" t="s">
        <v>8317</v>
      </c>
    </row>
    <row r="2980" spans="1:19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0">
        <f t="shared" si="138"/>
        <v>41922.640590277777</v>
      </c>
      <c r="P2980" s="10">
        <f t="shared" si="139"/>
        <v>41932.249305555553</v>
      </c>
      <c r="Q2980">
        <f t="shared" si="140"/>
        <v>2014</v>
      </c>
      <c r="R2980" s="13" t="s">
        <v>8316</v>
      </c>
      <c r="S2980" t="s">
        <v>8317</v>
      </c>
    </row>
    <row r="2981" spans="1:19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0">
        <f t="shared" si="138"/>
        <v>41993.824340277773</v>
      </c>
      <c r="P2981" s="10">
        <f t="shared" si="139"/>
        <v>42010.25</v>
      </c>
      <c r="Q2981">
        <f t="shared" si="140"/>
        <v>2014</v>
      </c>
      <c r="R2981" s="13" t="s">
        <v>8316</v>
      </c>
      <c r="S2981" t="s">
        <v>8317</v>
      </c>
    </row>
    <row r="2982" spans="1:19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0">
        <f t="shared" si="138"/>
        <v>42219.915856481486</v>
      </c>
      <c r="P2982" s="10">
        <f t="shared" si="139"/>
        <v>42240.083333333328</v>
      </c>
      <c r="Q2982">
        <f t="shared" si="140"/>
        <v>2015</v>
      </c>
      <c r="R2982" s="13" t="s">
        <v>8316</v>
      </c>
      <c r="S2982" t="s">
        <v>8317</v>
      </c>
    </row>
    <row r="2983" spans="1:19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0">
        <f t="shared" si="138"/>
        <v>42225.559675925921</v>
      </c>
      <c r="P2983" s="10">
        <f t="shared" si="139"/>
        <v>42270.559675925921</v>
      </c>
      <c r="Q2983">
        <f t="shared" si="140"/>
        <v>2015</v>
      </c>
      <c r="R2983" s="13" t="s">
        <v>8316</v>
      </c>
      <c r="S2983" t="s">
        <v>8356</v>
      </c>
    </row>
    <row r="2984" spans="1:19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0">
        <f t="shared" si="138"/>
        <v>42381.686840277776</v>
      </c>
      <c r="P2984" s="10">
        <f t="shared" si="139"/>
        <v>42411.686840277776</v>
      </c>
      <c r="Q2984">
        <f t="shared" si="140"/>
        <v>2016</v>
      </c>
      <c r="R2984" s="13" t="s">
        <v>8316</v>
      </c>
      <c r="S2984" t="s">
        <v>8356</v>
      </c>
    </row>
    <row r="2985" spans="1:19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>
        <f t="shared" si="138"/>
        <v>41894.632361111115</v>
      </c>
      <c r="P2985" s="10">
        <f t="shared" si="139"/>
        <v>41954.674027777779</v>
      </c>
      <c r="Q2985">
        <f t="shared" si="140"/>
        <v>2014</v>
      </c>
      <c r="R2985" s="13" t="s">
        <v>8316</v>
      </c>
      <c r="S2985" t="s">
        <v>8356</v>
      </c>
    </row>
    <row r="2986" spans="1:19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>
        <f t="shared" si="138"/>
        <v>42576.278715277775</v>
      </c>
      <c r="P2986" s="10">
        <f t="shared" si="139"/>
        <v>42606.278715277775</v>
      </c>
      <c r="Q2986">
        <f t="shared" si="140"/>
        <v>2016</v>
      </c>
      <c r="R2986" s="13" t="s">
        <v>8316</v>
      </c>
      <c r="S2986" t="s">
        <v>8356</v>
      </c>
    </row>
    <row r="2987" spans="1:19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>
        <f t="shared" si="138"/>
        <v>42654.973703703698</v>
      </c>
      <c r="P2987" s="10">
        <f t="shared" si="139"/>
        <v>42674.166666666672</v>
      </c>
      <c r="Q2987">
        <f t="shared" si="140"/>
        <v>2016</v>
      </c>
      <c r="R2987" s="13" t="s">
        <v>8316</v>
      </c>
      <c r="S2987" t="s">
        <v>8356</v>
      </c>
    </row>
    <row r="2988" spans="1:19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0">
        <f t="shared" si="138"/>
        <v>42431.500069444446</v>
      </c>
      <c r="P2988" s="10">
        <f t="shared" si="139"/>
        <v>42491.458402777775</v>
      </c>
      <c r="Q2988">
        <f t="shared" si="140"/>
        <v>2016</v>
      </c>
      <c r="R2988" s="13" t="s">
        <v>8316</v>
      </c>
      <c r="S2988" t="s">
        <v>8356</v>
      </c>
    </row>
    <row r="2989" spans="1:19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>
        <f t="shared" si="138"/>
        <v>42627.307303240741</v>
      </c>
      <c r="P2989" s="10">
        <f t="shared" si="139"/>
        <v>42656</v>
      </c>
      <c r="Q2989">
        <f t="shared" si="140"/>
        <v>2016</v>
      </c>
      <c r="R2989" s="13" t="s">
        <v>8316</v>
      </c>
      <c r="S2989" t="s">
        <v>8356</v>
      </c>
    </row>
    <row r="2990" spans="1:19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0">
        <f t="shared" si="138"/>
        <v>42511.362048611118</v>
      </c>
      <c r="P2990" s="10">
        <f t="shared" si="139"/>
        <v>42541.362048611118</v>
      </c>
      <c r="Q2990">
        <f t="shared" si="140"/>
        <v>2016</v>
      </c>
      <c r="R2990" s="13" t="s">
        <v>8316</v>
      </c>
      <c r="S2990" t="s">
        <v>8356</v>
      </c>
    </row>
    <row r="2991" spans="1:19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>
        <f t="shared" si="138"/>
        <v>42337.02039351852</v>
      </c>
      <c r="P2991" s="10">
        <f t="shared" si="139"/>
        <v>42359.207638888889</v>
      </c>
      <c r="Q2991">
        <f t="shared" si="140"/>
        <v>2015</v>
      </c>
      <c r="R2991" s="13" t="s">
        <v>8316</v>
      </c>
      <c r="S2991" t="s">
        <v>8356</v>
      </c>
    </row>
    <row r="2992" spans="1:19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>
        <f t="shared" si="138"/>
        <v>42341.57430555555</v>
      </c>
      <c r="P2992" s="10">
        <f t="shared" si="139"/>
        <v>42376.57430555555</v>
      </c>
      <c r="Q2992">
        <f t="shared" si="140"/>
        <v>2015</v>
      </c>
      <c r="R2992" s="13" t="s">
        <v>8316</v>
      </c>
      <c r="S2992" t="s">
        <v>8356</v>
      </c>
    </row>
    <row r="2993" spans="1:19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0">
        <f t="shared" si="138"/>
        <v>42740.837152777778</v>
      </c>
      <c r="P2993" s="10">
        <f t="shared" si="139"/>
        <v>42762.837152777778</v>
      </c>
      <c r="Q2993">
        <f t="shared" si="140"/>
        <v>2017</v>
      </c>
      <c r="R2993" s="13" t="s">
        <v>8316</v>
      </c>
      <c r="S2993" t="s">
        <v>8356</v>
      </c>
    </row>
    <row r="2994" spans="1:19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0">
        <f t="shared" si="138"/>
        <v>42622.767476851848</v>
      </c>
      <c r="P2994" s="10">
        <f t="shared" si="139"/>
        <v>42652.767476851848</v>
      </c>
      <c r="Q2994">
        <f t="shared" si="140"/>
        <v>2016</v>
      </c>
      <c r="R2994" s="13" t="s">
        <v>8316</v>
      </c>
      <c r="S2994" t="s">
        <v>8356</v>
      </c>
    </row>
    <row r="2995" spans="1:19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0">
        <f t="shared" si="138"/>
        <v>42390.838738425926</v>
      </c>
      <c r="P2995" s="10">
        <f t="shared" si="139"/>
        <v>42420.838738425926</v>
      </c>
      <c r="Q2995">
        <f t="shared" si="140"/>
        <v>2016</v>
      </c>
      <c r="R2995" s="13" t="s">
        <v>8316</v>
      </c>
      <c r="S2995" t="s">
        <v>8356</v>
      </c>
    </row>
    <row r="2996" spans="1:19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0">
        <f t="shared" si="138"/>
        <v>41885.478842592594</v>
      </c>
      <c r="P2996" s="10">
        <f t="shared" si="139"/>
        <v>41915.478842592594</v>
      </c>
      <c r="Q2996">
        <f t="shared" si="140"/>
        <v>2014</v>
      </c>
      <c r="R2996" s="13" t="s">
        <v>8316</v>
      </c>
      <c r="S2996" t="s">
        <v>8356</v>
      </c>
    </row>
    <row r="2997" spans="1:19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>
        <f t="shared" si="138"/>
        <v>42724.665173611109</v>
      </c>
      <c r="P2997" s="10">
        <f t="shared" si="139"/>
        <v>42754.665173611109</v>
      </c>
      <c r="Q2997">
        <f t="shared" si="140"/>
        <v>2016</v>
      </c>
      <c r="R2997" s="13" t="s">
        <v>8316</v>
      </c>
      <c r="S2997" t="s">
        <v>8356</v>
      </c>
    </row>
    <row r="2998" spans="1:19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>
        <f t="shared" si="138"/>
        <v>42090.912500000006</v>
      </c>
      <c r="P2998" s="10">
        <f t="shared" si="139"/>
        <v>42150.912500000006</v>
      </c>
      <c r="Q2998">
        <f t="shared" si="140"/>
        <v>2015</v>
      </c>
      <c r="R2998" s="13" t="s">
        <v>8316</v>
      </c>
      <c r="S2998" t="s">
        <v>8356</v>
      </c>
    </row>
    <row r="2999" spans="1:19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>
        <f t="shared" si="138"/>
        <v>42775.733715277776</v>
      </c>
      <c r="P2999" s="10">
        <f t="shared" si="139"/>
        <v>42793.207638888889</v>
      </c>
      <c r="Q2999">
        <f t="shared" si="140"/>
        <v>2017</v>
      </c>
      <c r="R2999" s="13" t="s">
        <v>8316</v>
      </c>
      <c r="S2999" t="s">
        <v>8356</v>
      </c>
    </row>
    <row r="3000" spans="1:19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>
        <f t="shared" si="138"/>
        <v>41778.193622685183</v>
      </c>
      <c r="P3000" s="10">
        <f t="shared" si="139"/>
        <v>41806.184027777781</v>
      </c>
      <c r="Q3000">
        <f t="shared" si="140"/>
        <v>2014</v>
      </c>
      <c r="R3000" s="13" t="s">
        <v>8316</v>
      </c>
      <c r="S3000" t="s">
        <v>8356</v>
      </c>
    </row>
    <row r="3001" spans="1:19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0">
        <f t="shared" si="138"/>
        <v>42780.740277777775</v>
      </c>
      <c r="P3001" s="10">
        <f t="shared" si="139"/>
        <v>42795.083333333328</v>
      </c>
      <c r="Q3001">
        <f t="shared" si="140"/>
        <v>2017</v>
      </c>
      <c r="R3001" s="13" t="s">
        <v>8316</v>
      </c>
      <c r="S3001" t="s">
        <v>8356</v>
      </c>
    </row>
    <row r="3002" spans="1:19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0">
        <f t="shared" si="138"/>
        <v>42752.827199074076</v>
      </c>
      <c r="P3002" s="10">
        <f t="shared" si="139"/>
        <v>42766.75</v>
      </c>
      <c r="Q3002">
        <f t="shared" si="140"/>
        <v>2017</v>
      </c>
      <c r="R3002" s="13" t="s">
        <v>8316</v>
      </c>
      <c r="S3002" t="s">
        <v>8356</v>
      </c>
    </row>
    <row r="3003" spans="1:19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>
        <f t="shared" si="138"/>
        <v>42534.895625000005</v>
      </c>
      <c r="P3003" s="10">
        <f t="shared" si="139"/>
        <v>42564.895625000005</v>
      </c>
      <c r="Q3003">
        <f t="shared" si="140"/>
        <v>2016</v>
      </c>
      <c r="R3003" s="13" t="s">
        <v>8316</v>
      </c>
      <c r="S3003" t="s">
        <v>8356</v>
      </c>
    </row>
    <row r="3004" spans="1:19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>
        <f t="shared" si="138"/>
        <v>41239.83625</v>
      </c>
      <c r="P3004" s="10">
        <f t="shared" si="139"/>
        <v>41269.83625</v>
      </c>
      <c r="Q3004">
        <f t="shared" si="140"/>
        <v>2012</v>
      </c>
      <c r="R3004" s="13" t="s">
        <v>8316</v>
      </c>
      <c r="S3004" t="s">
        <v>8356</v>
      </c>
    </row>
    <row r="3005" spans="1:19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0">
        <f t="shared" si="138"/>
        <v>42398.849259259259</v>
      </c>
      <c r="P3005" s="10">
        <f t="shared" si="139"/>
        <v>42430.249305555553</v>
      </c>
      <c r="Q3005">
        <f t="shared" si="140"/>
        <v>2016</v>
      </c>
      <c r="R3005" s="13" t="s">
        <v>8316</v>
      </c>
      <c r="S3005" t="s">
        <v>8356</v>
      </c>
    </row>
    <row r="3006" spans="1:19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>
        <f t="shared" si="138"/>
        <v>41928.881064814814</v>
      </c>
      <c r="P3006" s="10">
        <f t="shared" si="139"/>
        <v>41958.922731481478</v>
      </c>
      <c r="Q3006">
        <f t="shared" si="140"/>
        <v>2014</v>
      </c>
      <c r="R3006" s="13" t="s">
        <v>8316</v>
      </c>
      <c r="S3006" t="s">
        <v>8356</v>
      </c>
    </row>
    <row r="3007" spans="1:19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>
        <f t="shared" si="138"/>
        <v>41888.674826388888</v>
      </c>
      <c r="P3007" s="10">
        <f t="shared" si="139"/>
        <v>41918.674826388888</v>
      </c>
      <c r="Q3007">
        <f t="shared" si="140"/>
        <v>2014</v>
      </c>
      <c r="R3007" s="13" t="s">
        <v>8316</v>
      </c>
      <c r="S3007" t="s">
        <v>8356</v>
      </c>
    </row>
    <row r="3008" spans="1:19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0">
        <f t="shared" si="138"/>
        <v>41957.756840277783</v>
      </c>
      <c r="P3008" s="10">
        <f t="shared" si="139"/>
        <v>41987.756840277783</v>
      </c>
      <c r="Q3008">
        <f t="shared" si="140"/>
        <v>2014</v>
      </c>
      <c r="R3008" s="13" t="s">
        <v>8316</v>
      </c>
      <c r="S3008" t="s">
        <v>8356</v>
      </c>
    </row>
    <row r="3009" spans="1:19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0">
        <f t="shared" si="138"/>
        <v>42098.216238425928</v>
      </c>
      <c r="P3009" s="10">
        <f t="shared" si="139"/>
        <v>42119.216238425928</v>
      </c>
      <c r="Q3009">
        <f t="shared" si="140"/>
        <v>2015</v>
      </c>
      <c r="R3009" s="13" t="s">
        <v>8316</v>
      </c>
      <c r="S3009" t="s">
        <v>8356</v>
      </c>
    </row>
    <row r="3010" spans="1:19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0">
        <f t="shared" si="138"/>
        <v>42360.212025462963</v>
      </c>
      <c r="P3010" s="10">
        <f t="shared" si="139"/>
        <v>42390.212025462963</v>
      </c>
      <c r="Q3010">
        <f t="shared" si="140"/>
        <v>2015</v>
      </c>
      <c r="R3010" s="13" t="s">
        <v>8316</v>
      </c>
      <c r="S3010" t="s">
        <v>8356</v>
      </c>
    </row>
    <row r="3011" spans="1:19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>
        <f t="shared" ref="O3011:O3074" si="141">(((J3011/60)/60)/24)+DATE(1970,1,1)</f>
        <v>41939.569907407407</v>
      </c>
      <c r="P3011" s="10">
        <f t="shared" ref="P3011:P3074" si="142">(((I3011/60)/60)/24)+DATE(1970,1,1)</f>
        <v>41969.611574074079</v>
      </c>
      <c r="Q3011">
        <f t="shared" ref="Q3011:Q3074" si="143">YEAR(O3011)</f>
        <v>2014</v>
      </c>
      <c r="R3011" s="13" t="s">
        <v>8316</v>
      </c>
      <c r="S3011" t="s">
        <v>8356</v>
      </c>
    </row>
    <row r="3012" spans="1:19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>
        <f t="shared" si="141"/>
        <v>41996.832395833335</v>
      </c>
      <c r="P3012" s="10">
        <f t="shared" si="142"/>
        <v>42056.832395833335</v>
      </c>
      <c r="Q3012">
        <f t="shared" si="143"/>
        <v>2014</v>
      </c>
      <c r="R3012" s="13" t="s">
        <v>8316</v>
      </c>
      <c r="S3012" t="s">
        <v>8356</v>
      </c>
    </row>
    <row r="3013" spans="1:19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0">
        <f t="shared" si="141"/>
        <v>42334.468935185185</v>
      </c>
      <c r="P3013" s="10">
        <f t="shared" si="142"/>
        <v>42361.957638888889</v>
      </c>
      <c r="Q3013">
        <f t="shared" si="143"/>
        <v>2015</v>
      </c>
      <c r="R3013" s="13" t="s">
        <v>8316</v>
      </c>
      <c r="S3013" t="s">
        <v>8356</v>
      </c>
    </row>
    <row r="3014" spans="1:19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0">
        <f t="shared" si="141"/>
        <v>42024.702893518523</v>
      </c>
      <c r="P3014" s="10">
        <f t="shared" si="142"/>
        <v>42045.702893518523</v>
      </c>
      <c r="Q3014">
        <f t="shared" si="143"/>
        <v>2015</v>
      </c>
      <c r="R3014" s="13" t="s">
        <v>8316</v>
      </c>
      <c r="S3014" t="s">
        <v>8356</v>
      </c>
    </row>
    <row r="3015" spans="1:19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>
        <f t="shared" si="141"/>
        <v>42146.836215277777</v>
      </c>
      <c r="P3015" s="10">
        <f t="shared" si="142"/>
        <v>42176.836215277777</v>
      </c>
      <c r="Q3015">
        <f t="shared" si="143"/>
        <v>2015</v>
      </c>
      <c r="R3015" s="13" t="s">
        <v>8316</v>
      </c>
      <c r="S3015" t="s">
        <v>8356</v>
      </c>
    </row>
    <row r="3016" spans="1:19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>
        <f t="shared" si="141"/>
        <v>41920.123611111114</v>
      </c>
      <c r="P3016" s="10">
        <f t="shared" si="142"/>
        <v>41948.208333333336</v>
      </c>
      <c r="Q3016">
        <f t="shared" si="143"/>
        <v>2014</v>
      </c>
      <c r="R3016" s="13" t="s">
        <v>8316</v>
      </c>
      <c r="S3016" t="s">
        <v>8356</v>
      </c>
    </row>
    <row r="3017" spans="1:19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0">
        <f t="shared" si="141"/>
        <v>41785.72729166667</v>
      </c>
      <c r="P3017" s="10">
        <f t="shared" si="142"/>
        <v>41801.166666666664</v>
      </c>
      <c r="Q3017">
        <f t="shared" si="143"/>
        <v>2014</v>
      </c>
      <c r="R3017" s="13" t="s">
        <v>8316</v>
      </c>
      <c r="S3017" t="s">
        <v>8356</v>
      </c>
    </row>
    <row r="3018" spans="1:19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0">
        <f t="shared" si="141"/>
        <v>41778.548055555555</v>
      </c>
      <c r="P3018" s="10">
        <f t="shared" si="142"/>
        <v>41838.548055555555</v>
      </c>
      <c r="Q3018">
        <f t="shared" si="143"/>
        <v>2014</v>
      </c>
      <c r="R3018" s="13" t="s">
        <v>8316</v>
      </c>
      <c r="S3018" t="s">
        <v>8356</v>
      </c>
    </row>
    <row r="3019" spans="1:19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>
        <f t="shared" si="141"/>
        <v>41841.850034722222</v>
      </c>
      <c r="P3019" s="10">
        <f t="shared" si="142"/>
        <v>41871.850034722222</v>
      </c>
      <c r="Q3019">
        <f t="shared" si="143"/>
        <v>2014</v>
      </c>
      <c r="R3019" s="13" t="s">
        <v>8316</v>
      </c>
      <c r="S3019" t="s">
        <v>8356</v>
      </c>
    </row>
    <row r="3020" spans="1:19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0">
        <f t="shared" si="141"/>
        <v>42163.29833333334</v>
      </c>
      <c r="P3020" s="10">
        <f t="shared" si="142"/>
        <v>42205.916666666672</v>
      </c>
      <c r="Q3020">
        <f t="shared" si="143"/>
        <v>2015</v>
      </c>
      <c r="R3020" s="13" t="s">
        <v>8316</v>
      </c>
      <c r="S3020" t="s">
        <v>8356</v>
      </c>
    </row>
    <row r="3021" spans="1:19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>
        <f t="shared" si="141"/>
        <v>41758.833564814813</v>
      </c>
      <c r="P3021" s="10">
        <f t="shared" si="142"/>
        <v>41786.125</v>
      </c>
      <c r="Q3021">
        <f t="shared" si="143"/>
        <v>2014</v>
      </c>
      <c r="R3021" s="13" t="s">
        <v>8316</v>
      </c>
      <c r="S3021" t="s">
        <v>8356</v>
      </c>
    </row>
    <row r="3022" spans="1:19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>
        <f t="shared" si="141"/>
        <v>42170.846446759257</v>
      </c>
      <c r="P3022" s="10">
        <f t="shared" si="142"/>
        <v>42230.846446759257</v>
      </c>
      <c r="Q3022">
        <f t="shared" si="143"/>
        <v>2015</v>
      </c>
      <c r="R3022" s="13" t="s">
        <v>8316</v>
      </c>
      <c r="S3022" t="s">
        <v>8356</v>
      </c>
    </row>
    <row r="3023" spans="1:19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>
        <f t="shared" si="141"/>
        <v>42660.618854166663</v>
      </c>
      <c r="P3023" s="10">
        <f t="shared" si="142"/>
        <v>42696.249305555553</v>
      </c>
      <c r="Q3023">
        <f t="shared" si="143"/>
        <v>2016</v>
      </c>
      <c r="R3023" s="13" t="s">
        <v>8316</v>
      </c>
      <c r="S3023" t="s">
        <v>8356</v>
      </c>
    </row>
    <row r="3024" spans="1:19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0">
        <f t="shared" si="141"/>
        <v>42564.95380787037</v>
      </c>
      <c r="P3024" s="10">
        <f t="shared" si="142"/>
        <v>42609.95380787037</v>
      </c>
      <c r="Q3024">
        <f t="shared" si="143"/>
        <v>2016</v>
      </c>
      <c r="R3024" s="13" t="s">
        <v>8316</v>
      </c>
      <c r="S3024" t="s">
        <v>8356</v>
      </c>
    </row>
    <row r="3025" spans="1:19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0">
        <f t="shared" si="141"/>
        <v>42121.675763888896</v>
      </c>
      <c r="P3025" s="10">
        <f t="shared" si="142"/>
        <v>42166.675763888896</v>
      </c>
      <c r="Q3025">
        <f t="shared" si="143"/>
        <v>2015</v>
      </c>
      <c r="R3025" s="13" t="s">
        <v>8316</v>
      </c>
      <c r="S3025" t="s">
        <v>8356</v>
      </c>
    </row>
    <row r="3026" spans="1:19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>
        <f t="shared" si="141"/>
        <v>41158.993923611109</v>
      </c>
      <c r="P3026" s="10">
        <f t="shared" si="142"/>
        <v>41188.993923611109</v>
      </c>
      <c r="Q3026">
        <f t="shared" si="143"/>
        <v>2012</v>
      </c>
      <c r="R3026" s="13" t="s">
        <v>8316</v>
      </c>
      <c r="S3026" t="s">
        <v>8356</v>
      </c>
    </row>
    <row r="3027" spans="1:19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>
        <f t="shared" si="141"/>
        <v>41761.509409722225</v>
      </c>
      <c r="P3027" s="10">
        <f t="shared" si="142"/>
        <v>41789.666666666664</v>
      </c>
      <c r="Q3027">
        <f t="shared" si="143"/>
        <v>2014</v>
      </c>
      <c r="R3027" s="13" t="s">
        <v>8316</v>
      </c>
      <c r="S3027" t="s">
        <v>8356</v>
      </c>
    </row>
    <row r="3028" spans="1:19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0">
        <f t="shared" si="141"/>
        <v>42783.459398148145</v>
      </c>
      <c r="P3028" s="10">
        <f t="shared" si="142"/>
        <v>42797.459398148145</v>
      </c>
      <c r="Q3028">
        <f t="shared" si="143"/>
        <v>2017</v>
      </c>
      <c r="R3028" s="13" t="s">
        <v>8316</v>
      </c>
      <c r="S3028" t="s">
        <v>8356</v>
      </c>
    </row>
    <row r="3029" spans="1:19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>
        <f t="shared" si="141"/>
        <v>42053.704293981486</v>
      </c>
      <c r="P3029" s="10">
        <f t="shared" si="142"/>
        <v>42083.662627314814</v>
      </c>
      <c r="Q3029">
        <f t="shared" si="143"/>
        <v>2015</v>
      </c>
      <c r="R3029" s="13" t="s">
        <v>8316</v>
      </c>
      <c r="S3029" t="s">
        <v>8356</v>
      </c>
    </row>
    <row r="3030" spans="1:19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0">
        <f t="shared" si="141"/>
        <v>42567.264178240745</v>
      </c>
      <c r="P3030" s="10">
        <f t="shared" si="142"/>
        <v>42597.264178240745</v>
      </c>
      <c r="Q3030">
        <f t="shared" si="143"/>
        <v>2016</v>
      </c>
      <c r="R3030" s="13" t="s">
        <v>8316</v>
      </c>
      <c r="S3030" t="s">
        <v>8356</v>
      </c>
    </row>
    <row r="3031" spans="1:19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>
        <f t="shared" si="141"/>
        <v>41932.708877314813</v>
      </c>
      <c r="P3031" s="10">
        <f t="shared" si="142"/>
        <v>41961.190972222219</v>
      </c>
      <c r="Q3031">
        <f t="shared" si="143"/>
        <v>2014</v>
      </c>
      <c r="R3031" s="13" t="s">
        <v>8316</v>
      </c>
      <c r="S3031" t="s">
        <v>8356</v>
      </c>
    </row>
    <row r="3032" spans="1:19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>
        <f t="shared" si="141"/>
        <v>42233.747349537036</v>
      </c>
      <c r="P3032" s="10">
        <f t="shared" si="142"/>
        <v>42263.747349537036</v>
      </c>
      <c r="Q3032">
        <f t="shared" si="143"/>
        <v>2015</v>
      </c>
      <c r="R3032" s="13" t="s">
        <v>8316</v>
      </c>
      <c r="S3032" t="s">
        <v>8356</v>
      </c>
    </row>
    <row r="3033" spans="1:19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0">
        <f t="shared" si="141"/>
        <v>42597.882488425923</v>
      </c>
      <c r="P3033" s="10">
        <f t="shared" si="142"/>
        <v>42657.882488425923</v>
      </c>
      <c r="Q3033">
        <f t="shared" si="143"/>
        <v>2016</v>
      </c>
      <c r="R3033" s="13" t="s">
        <v>8316</v>
      </c>
      <c r="S3033" t="s">
        <v>8356</v>
      </c>
    </row>
    <row r="3034" spans="1:19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0">
        <f t="shared" si="141"/>
        <v>42228.044664351852</v>
      </c>
      <c r="P3034" s="10">
        <f t="shared" si="142"/>
        <v>42258.044664351852</v>
      </c>
      <c r="Q3034">
        <f t="shared" si="143"/>
        <v>2015</v>
      </c>
      <c r="R3034" s="13" t="s">
        <v>8316</v>
      </c>
      <c r="S3034" t="s">
        <v>8356</v>
      </c>
    </row>
    <row r="3035" spans="1:19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0">
        <f t="shared" si="141"/>
        <v>42570.110243055555</v>
      </c>
      <c r="P3035" s="10">
        <f t="shared" si="142"/>
        <v>42600.110243055555</v>
      </c>
      <c r="Q3035">
        <f t="shared" si="143"/>
        <v>2016</v>
      </c>
      <c r="R3035" s="13" t="s">
        <v>8316</v>
      </c>
      <c r="S3035" t="s">
        <v>8356</v>
      </c>
    </row>
    <row r="3036" spans="1:19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>
        <f t="shared" si="141"/>
        <v>42644.535358796296</v>
      </c>
      <c r="P3036" s="10">
        <f t="shared" si="142"/>
        <v>42675.165972222225</v>
      </c>
      <c r="Q3036">
        <f t="shared" si="143"/>
        <v>2016</v>
      </c>
      <c r="R3036" s="13" t="s">
        <v>8316</v>
      </c>
      <c r="S3036" t="s">
        <v>8356</v>
      </c>
    </row>
    <row r="3037" spans="1:19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>
        <f t="shared" si="141"/>
        <v>41368.560289351852</v>
      </c>
      <c r="P3037" s="10">
        <f t="shared" si="142"/>
        <v>41398.560289351852</v>
      </c>
      <c r="Q3037">
        <f t="shared" si="143"/>
        <v>2013</v>
      </c>
      <c r="R3037" s="13" t="s">
        <v>8316</v>
      </c>
      <c r="S3037" t="s">
        <v>8356</v>
      </c>
    </row>
    <row r="3038" spans="1:19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>
        <f t="shared" si="141"/>
        <v>41466.785231481481</v>
      </c>
      <c r="P3038" s="10">
        <f t="shared" si="142"/>
        <v>41502.499305555553</v>
      </c>
      <c r="Q3038">
        <f t="shared" si="143"/>
        <v>2013</v>
      </c>
      <c r="R3038" s="13" t="s">
        <v>8316</v>
      </c>
      <c r="S3038" t="s">
        <v>8356</v>
      </c>
    </row>
    <row r="3039" spans="1:19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0">
        <f t="shared" si="141"/>
        <v>40378.893206018518</v>
      </c>
      <c r="P3039" s="10">
        <f t="shared" si="142"/>
        <v>40453.207638888889</v>
      </c>
      <c r="Q3039">
        <f t="shared" si="143"/>
        <v>2010</v>
      </c>
      <c r="R3039" s="13" t="s">
        <v>8316</v>
      </c>
      <c r="S3039" t="s">
        <v>8356</v>
      </c>
    </row>
    <row r="3040" spans="1:19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0">
        <f t="shared" si="141"/>
        <v>42373.252280092594</v>
      </c>
      <c r="P3040" s="10">
        <f t="shared" si="142"/>
        <v>42433.252280092594</v>
      </c>
      <c r="Q3040">
        <f t="shared" si="143"/>
        <v>2016</v>
      </c>
      <c r="R3040" s="13" t="s">
        <v>8316</v>
      </c>
      <c r="S3040" t="s">
        <v>8356</v>
      </c>
    </row>
    <row r="3041" spans="1:19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>
        <f t="shared" si="141"/>
        <v>41610.794421296298</v>
      </c>
      <c r="P3041" s="10">
        <f t="shared" si="142"/>
        <v>41637.332638888889</v>
      </c>
      <c r="Q3041">
        <f t="shared" si="143"/>
        <v>2013</v>
      </c>
      <c r="R3041" s="13" t="s">
        <v>8316</v>
      </c>
      <c r="S3041" t="s">
        <v>8356</v>
      </c>
    </row>
    <row r="3042" spans="1:19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>
        <f t="shared" si="141"/>
        <v>42177.791909722218</v>
      </c>
      <c r="P3042" s="10">
        <f t="shared" si="142"/>
        <v>42181.958333333328</v>
      </c>
      <c r="Q3042">
        <f t="shared" si="143"/>
        <v>2015</v>
      </c>
      <c r="R3042" s="13" t="s">
        <v>8316</v>
      </c>
      <c r="S3042" t="s">
        <v>8356</v>
      </c>
    </row>
    <row r="3043" spans="1:19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0">
        <f t="shared" si="141"/>
        <v>42359.868611111116</v>
      </c>
      <c r="P3043" s="10">
        <f t="shared" si="142"/>
        <v>42389.868611111116</v>
      </c>
      <c r="Q3043">
        <f t="shared" si="143"/>
        <v>2015</v>
      </c>
      <c r="R3043" s="13" t="s">
        <v>8316</v>
      </c>
      <c r="S3043" t="s">
        <v>8356</v>
      </c>
    </row>
    <row r="3044" spans="1:19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0">
        <f t="shared" si="141"/>
        <v>42253.688043981485</v>
      </c>
      <c r="P3044" s="10">
        <f t="shared" si="142"/>
        <v>42283.688043981485</v>
      </c>
      <c r="Q3044">
        <f t="shared" si="143"/>
        <v>2015</v>
      </c>
      <c r="R3044" s="13" t="s">
        <v>8316</v>
      </c>
      <c r="S3044" t="s">
        <v>8356</v>
      </c>
    </row>
    <row r="3045" spans="1:19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>
        <f t="shared" si="141"/>
        <v>42083.070590277777</v>
      </c>
      <c r="P3045" s="10">
        <f t="shared" si="142"/>
        <v>42110.118055555555</v>
      </c>
      <c r="Q3045">
        <f t="shared" si="143"/>
        <v>2015</v>
      </c>
      <c r="R3045" s="13" t="s">
        <v>8316</v>
      </c>
      <c r="S3045" t="s">
        <v>8356</v>
      </c>
    </row>
    <row r="3046" spans="1:19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>
        <f t="shared" si="141"/>
        <v>42387.7268287037</v>
      </c>
      <c r="P3046" s="10">
        <f t="shared" si="142"/>
        <v>42402.7268287037</v>
      </c>
      <c r="Q3046">
        <f t="shared" si="143"/>
        <v>2016</v>
      </c>
      <c r="R3046" s="13" t="s">
        <v>8316</v>
      </c>
      <c r="S3046" t="s">
        <v>8356</v>
      </c>
    </row>
    <row r="3047" spans="1:19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0">
        <f t="shared" si="141"/>
        <v>41843.155729166669</v>
      </c>
      <c r="P3047" s="10">
        <f t="shared" si="142"/>
        <v>41873.155729166669</v>
      </c>
      <c r="Q3047">
        <f t="shared" si="143"/>
        <v>2014</v>
      </c>
      <c r="R3047" s="13" t="s">
        <v>8316</v>
      </c>
      <c r="S3047" t="s">
        <v>8356</v>
      </c>
    </row>
    <row r="3048" spans="1:19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0">
        <f t="shared" si="141"/>
        <v>41862.803078703706</v>
      </c>
      <c r="P3048" s="10">
        <f t="shared" si="142"/>
        <v>41892.202777777777</v>
      </c>
      <c r="Q3048">
        <f t="shared" si="143"/>
        <v>2014</v>
      </c>
      <c r="R3048" s="13" t="s">
        <v>8316</v>
      </c>
      <c r="S3048" t="s">
        <v>8356</v>
      </c>
    </row>
    <row r="3049" spans="1:19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0">
        <f t="shared" si="141"/>
        <v>42443.989050925928</v>
      </c>
      <c r="P3049" s="10">
        <f t="shared" si="142"/>
        <v>42487.552777777775</v>
      </c>
      <c r="Q3049">
        <f t="shared" si="143"/>
        <v>2016</v>
      </c>
      <c r="R3049" s="13" t="s">
        <v>8316</v>
      </c>
      <c r="S3049" t="s">
        <v>8356</v>
      </c>
    </row>
    <row r="3050" spans="1:19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0">
        <f t="shared" si="141"/>
        <v>41975.901180555549</v>
      </c>
      <c r="P3050" s="10">
        <f t="shared" si="142"/>
        <v>42004.890277777777</v>
      </c>
      <c r="Q3050">
        <f t="shared" si="143"/>
        <v>2014</v>
      </c>
      <c r="R3050" s="13" t="s">
        <v>8316</v>
      </c>
      <c r="S3050" t="s">
        <v>8356</v>
      </c>
    </row>
    <row r="3051" spans="1:19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0">
        <f t="shared" si="141"/>
        <v>42139.014525462961</v>
      </c>
      <c r="P3051" s="10">
        <f t="shared" si="142"/>
        <v>42169.014525462961</v>
      </c>
      <c r="Q3051">
        <f t="shared" si="143"/>
        <v>2015</v>
      </c>
      <c r="R3051" s="13" t="s">
        <v>8316</v>
      </c>
      <c r="S3051" t="s">
        <v>8356</v>
      </c>
    </row>
    <row r="3052" spans="1:19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0">
        <f t="shared" si="141"/>
        <v>42465.16851851852</v>
      </c>
      <c r="P3052" s="10">
        <f t="shared" si="142"/>
        <v>42495.16851851852</v>
      </c>
      <c r="Q3052">
        <f t="shared" si="143"/>
        <v>2016</v>
      </c>
      <c r="R3052" s="13" t="s">
        <v>8316</v>
      </c>
      <c r="S3052" t="s">
        <v>8356</v>
      </c>
    </row>
    <row r="3053" spans="1:19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0">
        <f t="shared" si="141"/>
        <v>42744.416030092587</v>
      </c>
      <c r="P3053" s="10">
        <f t="shared" si="142"/>
        <v>42774.416030092587</v>
      </c>
      <c r="Q3053">
        <f t="shared" si="143"/>
        <v>2017</v>
      </c>
      <c r="R3053" s="13" t="s">
        <v>8316</v>
      </c>
      <c r="S3053" t="s">
        <v>8356</v>
      </c>
    </row>
    <row r="3054" spans="1:19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0">
        <f t="shared" si="141"/>
        <v>42122.670069444444</v>
      </c>
      <c r="P3054" s="10">
        <f t="shared" si="142"/>
        <v>42152.665972222225</v>
      </c>
      <c r="Q3054">
        <f t="shared" si="143"/>
        <v>2015</v>
      </c>
      <c r="R3054" s="13" t="s">
        <v>8316</v>
      </c>
      <c r="S3054" t="s">
        <v>8356</v>
      </c>
    </row>
    <row r="3055" spans="1:19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0">
        <f t="shared" si="141"/>
        <v>41862.761724537035</v>
      </c>
      <c r="P3055" s="10">
        <f t="shared" si="142"/>
        <v>41914.165972222225</v>
      </c>
      <c r="Q3055">
        <f t="shared" si="143"/>
        <v>2014</v>
      </c>
      <c r="R3055" s="13" t="s">
        <v>8316</v>
      </c>
      <c r="S3055" t="s">
        <v>8356</v>
      </c>
    </row>
    <row r="3056" spans="1:19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0">
        <f t="shared" si="141"/>
        <v>42027.832800925928</v>
      </c>
      <c r="P3056" s="10">
        <f t="shared" si="142"/>
        <v>42065.044444444444</v>
      </c>
      <c r="Q3056">
        <f t="shared" si="143"/>
        <v>2015</v>
      </c>
      <c r="R3056" s="13" t="s">
        <v>8316</v>
      </c>
      <c r="S3056" t="s">
        <v>8356</v>
      </c>
    </row>
    <row r="3057" spans="1:19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0">
        <f t="shared" si="141"/>
        <v>41953.95821759259</v>
      </c>
      <c r="P3057" s="10">
        <f t="shared" si="142"/>
        <v>42013.95821759259</v>
      </c>
      <c r="Q3057">
        <f t="shared" si="143"/>
        <v>2014</v>
      </c>
      <c r="R3057" s="13" t="s">
        <v>8316</v>
      </c>
      <c r="S3057" t="s">
        <v>8356</v>
      </c>
    </row>
    <row r="3058" spans="1:19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0">
        <f t="shared" si="141"/>
        <v>41851.636388888888</v>
      </c>
      <c r="P3058" s="10">
        <f t="shared" si="142"/>
        <v>41911.636388888888</v>
      </c>
      <c r="Q3058">
        <f t="shared" si="143"/>
        <v>2014</v>
      </c>
      <c r="R3058" s="13" t="s">
        <v>8316</v>
      </c>
      <c r="S3058" t="s">
        <v>8356</v>
      </c>
    </row>
    <row r="3059" spans="1:19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0">
        <f t="shared" si="141"/>
        <v>42433.650590277779</v>
      </c>
      <c r="P3059" s="10">
        <f t="shared" si="142"/>
        <v>42463.608923611115</v>
      </c>
      <c r="Q3059">
        <f t="shared" si="143"/>
        <v>2016</v>
      </c>
      <c r="R3059" s="13" t="s">
        <v>8316</v>
      </c>
      <c r="S3059" t="s">
        <v>8356</v>
      </c>
    </row>
    <row r="3060" spans="1:19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0">
        <f t="shared" si="141"/>
        <v>42460.374305555553</v>
      </c>
      <c r="P3060" s="10">
        <f t="shared" si="142"/>
        <v>42510.374305555553</v>
      </c>
      <c r="Q3060">
        <f t="shared" si="143"/>
        <v>2016</v>
      </c>
      <c r="R3060" s="13" t="s">
        <v>8316</v>
      </c>
      <c r="S3060" t="s">
        <v>8356</v>
      </c>
    </row>
    <row r="3061" spans="1:19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>
        <f t="shared" si="141"/>
        <v>41829.935717592591</v>
      </c>
      <c r="P3061" s="10">
        <f t="shared" si="142"/>
        <v>41859.935717592591</v>
      </c>
      <c r="Q3061">
        <f t="shared" si="143"/>
        <v>2014</v>
      </c>
      <c r="R3061" s="13" t="s">
        <v>8316</v>
      </c>
      <c r="S3061" t="s">
        <v>8356</v>
      </c>
    </row>
    <row r="3062" spans="1:19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0">
        <f t="shared" si="141"/>
        <v>42245.274699074071</v>
      </c>
      <c r="P3062" s="10">
        <f t="shared" si="142"/>
        <v>42275.274699074071</v>
      </c>
      <c r="Q3062">
        <f t="shared" si="143"/>
        <v>2015</v>
      </c>
      <c r="R3062" s="13" t="s">
        <v>8316</v>
      </c>
      <c r="S3062" t="s">
        <v>8356</v>
      </c>
    </row>
    <row r="3063" spans="1:19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0">
        <f t="shared" si="141"/>
        <v>41834.784120370372</v>
      </c>
      <c r="P3063" s="10">
        <f t="shared" si="142"/>
        <v>41864.784120370372</v>
      </c>
      <c r="Q3063">
        <f t="shared" si="143"/>
        <v>2014</v>
      </c>
      <c r="R3063" s="13" t="s">
        <v>8316</v>
      </c>
      <c r="S3063" t="s">
        <v>8356</v>
      </c>
    </row>
    <row r="3064" spans="1:19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0">
        <f t="shared" si="141"/>
        <v>42248.535787037035</v>
      </c>
      <c r="P3064" s="10">
        <f t="shared" si="142"/>
        <v>42277.75</v>
      </c>
      <c r="Q3064">
        <f t="shared" si="143"/>
        <v>2015</v>
      </c>
      <c r="R3064" s="13" t="s">
        <v>8316</v>
      </c>
      <c r="S3064" t="s">
        <v>8356</v>
      </c>
    </row>
    <row r="3065" spans="1:19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0">
        <f t="shared" si="141"/>
        <v>42630.922893518517</v>
      </c>
      <c r="P3065" s="10">
        <f t="shared" si="142"/>
        <v>42665.922893518517</v>
      </c>
      <c r="Q3065">
        <f t="shared" si="143"/>
        <v>2016</v>
      </c>
      <c r="R3065" s="13" t="s">
        <v>8316</v>
      </c>
      <c r="S3065" t="s">
        <v>8356</v>
      </c>
    </row>
    <row r="3066" spans="1:19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0">
        <f t="shared" si="141"/>
        <v>42299.130162037036</v>
      </c>
      <c r="P3066" s="10">
        <f t="shared" si="142"/>
        <v>42330.290972222225</v>
      </c>
      <c r="Q3066">
        <f t="shared" si="143"/>
        <v>2015</v>
      </c>
      <c r="R3066" s="13" t="s">
        <v>8316</v>
      </c>
      <c r="S3066" t="s">
        <v>8356</v>
      </c>
    </row>
    <row r="3067" spans="1:19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0">
        <f t="shared" si="141"/>
        <v>41825.055231481485</v>
      </c>
      <c r="P3067" s="10">
        <f t="shared" si="142"/>
        <v>41850.055231481485</v>
      </c>
      <c r="Q3067">
        <f t="shared" si="143"/>
        <v>2014</v>
      </c>
      <c r="R3067" s="13" t="s">
        <v>8316</v>
      </c>
      <c r="S3067" t="s">
        <v>8356</v>
      </c>
    </row>
    <row r="3068" spans="1:19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0">
        <f t="shared" si="141"/>
        <v>42531.228437500002</v>
      </c>
      <c r="P3068" s="10">
        <f t="shared" si="142"/>
        <v>42561.228437500002</v>
      </c>
      <c r="Q3068">
        <f t="shared" si="143"/>
        <v>2016</v>
      </c>
      <c r="R3068" s="13" t="s">
        <v>8316</v>
      </c>
      <c r="S3068" t="s">
        <v>8356</v>
      </c>
    </row>
    <row r="3069" spans="1:19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0">
        <f t="shared" si="141"/>
        <v>42226.938414351855</v>
      </c>
      <c r="P3069" s="10">
        <f t="shared" si="142"/>
        <v>42256.938414351855</v>
      </c>
      <c r="Q3069">
        <f t="shared" si="143"/>
        <v>2015</v>
      </c>
      <c r="R3069" s="13" t="s">
        <v>8316</v>
      </c>
      <c r="S3069" t="s">
        <v>8356</v>
      </c>
    </row>
    <row r="3070" spans="1:19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>
        <f t="shared" si="141"/>
        <v>42263.691574074073</v>
      </c>
      <c r="P3070" s="10">
        <f t="shared" si="142"/>
        <v>42293.691574074073</v>
      </c>
      <c r="Q3070">
        <f t="shared" si="143"/>
        <v>2015</v>
      </c>
      <c r="R3070" s="13" t="s">
        <v>8316</v>
      </c>
      <c r="S3070" t="s">
        <v>8356</v>
      </c>
    </row>
    <row r="3071" spans="1:19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>
        <f t="shared" si="141"/>
        <v>41957.833726851852</v>
      </c>
      <c r="P3071" s="10">
        <f t="shared" si="142"/>
        <v>41987.833726851852</v>
      </c>
      <c r="Q3071">
        <f t="shared" si="143"/>
        <v>2014</v>
      </c>
      <c r="R3071" s="13" t="s">
        <v>8316</v>
      </c>
      <c r="S3071" t="s">
        <v>8356</v>
      </c>
    </row>
    <row r="3072" spans="1:19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>
        <f t="shared" si="141"/>
        <v>42690.733437499999</v>
      </c>
      <c r="P3072" s="10">
        <f t="shared" si="142"/>
        <v>42711.733437499999</v>
      </c>
      <c r="Q3072">
        <f t="shared" si="143"/>
        <v>2016</v>
      </c>
      <c r="R3072" s="13" t="s">
        <v>8316</v>
      </c>
      <c r="S3072" t="s">
        <v>8356</v>
      </c>
    </row>
    <row r="3073" spans="1:19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>
        <f t="shared" si="141"/>
        <v>42097.732418981483</v>
      </c>
      <c r="P3073" s="10">
        <f t="shared" si="142"/>
        <v>42115.249305555553</v>
      </c>
      <c r="Q3073">
        <f t="shared" si="143"/>
        <v>2015</v>
      </c>
      <c r="R3073" s="13" t="s">
        <v>8316</v>
      </c>
      <c r="S3073" t="s">
        <v>8356</v>
      </c>
    </row>
    <row r="3074" spans="1:19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0">
        <f t="shared" si="141"/>
        <v>42658.690532407403</v>
      </c>
      <c r="P3074" s="10">
        <f t="shared" si="142"/>
        <v>42673.073611111111</v>
      </c>
      <c r="Q3074">
        <f t="shared" si="143"/>
        <v>2016</v>
      </c>
      <c r="R3074" s="13" t="s">
        <v>8316</v>
      </c>
      <c r="S3074" t="s">
        <v>8356</v>
      </c>
    </row>
    <row r="3075" spans="1:19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0">
        <f t="shared" ref="O3075:O3138" si="144">(((J3075/60)/60)/24)+DATE(1970,1,1)</f>
        <v>42111.684027777781</v>
      </c>
      <c r="P3075" s="10">
        <f t="shared" ref="P3075:P3138" si="145">(((I3075/60)/60)/24)+DATE(1970,1,1)</f>
        <v>42169.804861111115</v>
      </c>
      <c r="Q3075">
        <f t="shared" ref="Q3075:Q3138" si="146">YEAR(O3075)</f>
        <v>2015</v>
      </c>
      <c r="R3075" s="13" t="s">
        <v>8316</v>
      </c>
      <c r="S3075" t="s">
        <v>8356</v>
      </c>
    </row>
    <row r="3076" spans="1:19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0">
        <f t="shared" si="144"/>
        <v>42409.571284722217</v>
      </c>
      <c r="P3076" s="10">
        <f t="shared" si="145"/>
        <v>42439.571284722217</v>
      </c>
      <c r="Q3076">
        <f t="shared" si="146"/>
        <v>2016</v>
      </c>
      <c r="R3076" s="13" t="s">
        <v>8316</v>
      </c>
      <c r="S3076" t="s">
        <v>8356</v>
      </c>
    </row>
    <row r="3077" spans="1:19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0">
        <f t="shared" si="144"/>
        <v>42551.102314814809</v>
      </c>
      <c r="P3077" s="10">
        <f t="shared" si="145"/>
        <v>42601.102314814809</v>
      </c>
      <c r="Q3077">
        <f t="shared" si="146"/>
        <v>2016</v>
      </c>
      <c r="R3077" s="13" t="s">
        <v>8316</v>
      </c>
      <c r="S3077" t="s">
        <v>8356</v>
      </c>
    </row>
    <row r="3078" spans="1:19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0">
        <f t="shared" si="144"/>
        <v>42226.651886574073</v>
      </c>
      <c r="P3078" s="10">
        <f t="shared" si="145"/>
        <v>42286.651886574073</v>
      </c>
      <c r="Q3078">
        <f t="shared" si="146"/>
        <v>2015</v>
      </c>
      <c r="R3078" s="13" t="s">
        <v>8316</v>
      </c>
      <c r="S3078" t="s">
        <v>8356</v>
      </c>
    </row>
    <row r="3079" spans="1:19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>
        <f t="shared" si="144"/>
        <v>42766.956921296296</v>
      </c>
      <c r="P3079" s="10">
        <f t="shared" si="145"/>
        <v>42796.956921296296</v>
      </c>
      <c r="Q3079">
        <f t="shared" si="146"/>
        <v>2017</v>
      </c>
      <c r="R3079" s="13" t="s">
        <v>8316</v>
      </c>
      <c r="S3079" t="s">
        <v>8356</v>
      </c>
    </row>
    <row r="3080" spans="1:19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0">
        <f t="shared" si="144"/>
        <v>42031.138831018514</v>
      </c>
      <c r="P3080" s="10">
        <f t="shared" si="145"/>
        <v>42061.138831018514</v>
      </c>
      <c r="Q3080">
        <f t="shared" si="146"/>
        <v>2015</v>
      </c>
      <c r="R3080" s="13" t="s">
        <v>8316</v>
      </c>
      <c r="S3080" t="s">
        <v>8356</v>
      </c>
    </row>
    <row r="3081" spans="1:19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0">
        <f t="shared" si="144"/>
        <v>42055.713368055556</v>
      </c>
      <c r="P3081" s="10">
        <f t="shared" si="145"/>
        <v>42085.671701388885</v>
      </c>
      <c r="Q3081">
        <f t="shared" si="146"/>
        <v>2015</v>
      </c>
      <c r="R3081" s="13" t="s">
        <v>8316</v>
      </c>
      <c r="S3081" t="s">
        <v>8356</v>
      </c>
    </row>
    <row r="3082" spans="1:19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0">
        <f t="shared" si="144"/>
        <v>41940.028287037036</v>
      </c>
      <c r="P3082" s="10">
        <f t="shared" si="145"/>
        <v>42000.0699537037</v>
      </c>
      <c r="Q3082">
        <f t="shared" si="146"/>
        <v>2014</v>
      </c>
      <c r="R3082" s="13" t="s">
        <v>8316</v>
      </c>
      <c r="S3082" t="s">
        <v>8356</v>
      </c>
    </row>
    <row r="3083" spans="1:19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0">
        <f t="shared" si="144"/>
        <v>42237.181608796294</v>
      </c>
      <c r="P3083" s="10">
        <f t="shared" si="145"/>
        <v>42267.181608796294</v>
      </c>
      <c r="Q3083">
        <f t="shared" si="146"/>
        <v>2015</v>
      </c>
      <c r="R3083" s="13" t="s">
        <v>8316</v>
      </c>
      <c r="S3083" t="s">
        <v>8356</v>
      </c>
    </row>
    <row r="3084" spans="1:19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0">
        <f t="shared" si="144"/>
        <v>42293.922986111109</v>
      </c>
      <c r="P3084" s="10">
        <f t="shared" si="145"/>
        <v>42323.96465277778</v>
      </c>
      <c r="Q3084">
        <f t="shared" si="146"/>
        <v>2015</v>
      </c>
      <c r="R3084" s="13" t="s">
        <v>8316</v>
      </c>
      <c r="S3084" t="s">
        <v>8356</v>
      </c>
    </row>
    <row r="3085" spans="1:19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0">
        <f t="shared" si="144"/>
        <v>41853.563402777778</v>
      </c>
      <c r="P3085" s="10">
        <f t="shared" si="145"/>
        <v>41883.208333333336</v>
      </c>
      <c r="Q3085">
        <f t="shared" si="146"/>
        <v>2014</v>
      </c>
      <c r="R3085" s="13" t="s">
        <v>8316</v>
      </c>
      <c r="S3085" t="s">
        <v>8356</v>
      </c>
    </row>
    <row r="3086" spans="1:19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0">
        <f t="shared" si="144"/>
        <v>42100.723738425921</v>
      </c>
      <c r="P3086" s="10">
        <f t="shared" si="145"/>
        <v>42129.783333333333</v>
      </c>
      <c r="Q3086">
        <f t="shared" si="146"/>
        <v>2015</v>
      </c>
      <c r="R3086" s="13" t="s">
        <v>8316</v>
      </c>
      <c r="S3086" t="s">
        <v>8356</v>
      </c>
    </row>
    <row r="3087" spans="1:19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0">
        <f t="shared" si="144"/>
        <v>42246.883784722217</v>
      </c>
      <c r="P3087" s="10">
        <f t="shared" si="145"/>
        <v>42276.883784722217</v>
      </c>
      <c r="Q3087">
        <f t="shared" si="146"/>
        <v>2015</v>
      </c>
      <c r="R3087" s="13" t="s">
        <v>8316</v>
      </c>
      <c r="S3087" t="s">
        <v>8356</v>
      </c>
    </row>
    <row r="3088" spans="1:19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0">
        <f t="shared" si="144"/>
        <v>42173.67082175926</v>
      </c>
      <c r="P3088" s="10">
        <f t="shared" si="145"/>
        <v>42233.67082175926</v>
      </c>
      <c r="Q3088">
        <f t="shared" si="146"/>
        <v>2015</v>
      </c>
      <c r="R3088" s="13" t="s">
        <v>8316</v>
      </c>
      <c r="S3088" t="s">
        <v>8356</v>
      </c>
    </row>
    <row r="3089" spans="1:19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>
        <f t="shared" si="144"/>
        <v>42665.150347222225</v>
      </c>
      <c r="P3089" s="10">
        <f t="shared" si="145"/>
        <v>42725.192013888889</v>
      </c>
      <c r="Q3089">
        <f t="shared" si="146"/>
        <v>2016</v>
      </c>
      <c r="R3089" s="13" t="s">
        <v>8316</v>
      </c>
      <c r="S3089" t="s">
        <v>8356</v>
      </c>
    </row>
    <row r="3090" spans="1:19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>
        <f t="shared" si="144"/>
        <v>41981.57230324074</v>
      </c>
      <c r="P3090" s="10">
        <f t="shared" si="145"/>
        <v>42012.570138888885</v>
      </c>
      <c r="Q3090">
        <f t="shared" si="146"/>
        <v>2014</v>
      </c>
      <c r="R3090" s="13" t="s">
        <v>8316</v>
      </c>
      <c r="S3090" t="s">
        <v>8356</v>
      </c>
    </row>
    <row r="3091" spans="1:19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0">
        <f t="shared" si="144"/>
        <v>42528.542627314819</v>
      </c>
      <c r="P3091" s="10">
        <f t="shared" si="145"/>
        <v>42560.082638888889</v>
      </c>
      <c r="Q3091">
        <f t="shared" si="146"/>
        <v>2016</v>
      </c>
      <c r="R3091" s="13" t="s">
        <v>8316</v>
      </c>
      <c r="S3091" t="s">
        <v>8356</v>
      </c>
    </row>
    <row r="3092" spans="1:19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0">
        <f t="shared" si="144"/>
        <v>42065.818807870368</v>
      </c>
      <c r="P3092" s="10">
        <f t="shared" si="145"/>
        <v>42125.777141203704</v>
      </c>
      <c r="Q3092">
        <f t="shared" si="146"/>
        <v>2015</v>
      </c>
      <c r="R3092" s="13" t="s">
        <v>8316</v>
      </c>
      <c r="S3092" t="s">
        <v>8356</v>
      </c>
    </row>
    <row r="3093" spans="1:19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0">
        <f t="shared" si="144"/>
        <v>42566.948414351849</v>
      </c>
      <c r="P3093" s="10">
        <f t="shared" si="145"/>
        <v>42596.948414351849</v>
      </c>
      <c r="Q3093">
        <f t="shared" si="146"/>
        <v>2016</v>
      </c>
      <c r="R3093" s="13" t="s">
        <v>8316</v>
      </c>
      <c r="S3093" t="s">
        <v>8356</v>
      </c>
    </row>
    <row r="3094" spans="1:19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0">
        <f t="shared" si="144"/>
        <v>42255.619351851856</v>
      </c>
      <c r="P3094" s="10">
        <f t="shared" si="145"/>
        <v>42292.916666666672</v>
      </c>
      <c r="Q3094">
        <f t="shared" si="146"/>
        <v>2015</v>
      </c>
      <c r="R3094" s="13" t="s">
        <v>8316</v>
      </c>
      <c r="S3094" t="s">
        <v>8356</v>
      </c>
    </row>
    <row r="3095" spans="1:19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0">
        <f t="shared" si="144"/>
        <v>41760.909039351849</v>
      </c>
      <c r="P3095" s="10">
        <f t="shared" si="145"/>
        <v>41791.165972222225</v>
      </c>
      <c r="Q3095">
        <f t="shared" si="146"/>
        <v>2014</v>
      </c>
      <c r="R3095" s="13" t="s">
        <v>8316</v>
      </c>
      <c r="S3095" t="s">
        <v>8356</v>
      </c>
    </row>
    <row r="3096" spans="1:19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0">
        <f t="shared" si="144"/>
        <v>42207.795787037037</v>
      </c>
      <c r="P3096" s="10">
        <f t="shared" si="145"/>
        <v>42267.795787037037</v>
      </c>
      <c r="Q3096">
        <f t="shared" si="146"/>
        <v>2015</v>
      </c>
      <c r="R3096" s="13" t="s">
        <v>8316</v>
      </c>
      <c r="S3096" t="s">
        <v>8356</v>
      </c>
    </row>
    <row r="3097" spans="1:19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0">
        <f t="shared" si="144"/>
        <v>42523.025231481486</v>
      </c>
      <c r="P3097" s="10">
        <f t="shared" si="145"/>
        <v>42583.025231481486</v>
      </c>
      <c r="Q3097">
        <f t="shared" si="146"/>
        <v>2016</v>
      </c>
      <c r="R3097" s="13" t="s">
        <v>8316</v>
      </c>
      <c r="S3097" t="s">
        <v>8356</v>
      </c>
    </row>
    <row r="3098" spans="1:19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0">
        <f t="shared" si="144"/>
        <v>42114.825532407413</v>
      </c>
      <c r="P3098" s="10">
        <f t="shared" si="145"/>
        <v>42144.825532407413</v>
      </c>
      <c r="Q3098">
        <f t="shared" si="146"/>
        <v>2015</v>
      </c>
      <c r="R3098" s="13" t="s">
        <v>8316</v>
      </c>
      <c r="S3098" t="s">
        <v>8356</v>
      </c>
    </row>
    <row r="3099" spans="1:19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0">
        <f t="shared" si="144"/>
        <v>42629.503483796296</v>
      </c>
      <c r="P3099" s="10">
        <f t="shared" si="145"/>
        <v>42650.583333333328</v>
      </c>
      <c r="Q3099">
        <f t="shared" si="146"/>
        <v>2016</v>
      </c>
      <c r="R3099" s="13" t="s">
        <v>8316</v>
      </c>
      <c r="S3099" t="s">
        <v>8356</v>
      </c>
    </row>
    <row r="3100" spans="1:19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0">
        <f t="shared" si="144"/>
        <v>42359.792233796295</v>
      </c>
      <c r="P3100" s="10">
        <f t="shared" si="145"/>
        <v>42408.01180555555</v>
      </c>
      <c r="Q3100">
        <f t="shared" si="146"/>
        <v>2015</v>
      </c>
      <c r="R3100" s="13" t="s">
        <v>8316</v>
      </c>
      <c r="S3100" t="s">
        <v>8356</v>
      </c>
    </row>
    <row r="3101" spans="1:19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0">
        <f t="shared" si="144"/>
        <v>42382.189710648148</v>
      </c>
      <c r="P3101" s="10">
        <f t="shared" si="145"/>
        <v>42412.189710648148</v>
      </c>
      <c r="Q3101">
        <f t="shared" si="146"/>
        <v>2016</v>
      </c>
      <c r="R3101" s="13" t="s">
        <v>8316</v>
      </c>
      <c r="S3101" t="s">
        <v>8356</v>
      </c>
    </row>
    <row r="3102" spans="1:19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>
        <f t="shared" si="144"/>
        <v>41902.622395833336</v>
      </c>
      <c r="P3102" s="10">
        <f t="shared" si="145"/>
        <v>41932.622395833336</v>
      </c>
      <c r="Q3102">
        <f t="shared" si="146"/>
        <v>2014</v>
      </c>
      <c r="R3102" s="13" t="s">
        <v>8316</v>
      </c>
      <c r="S3102" t="s">
        <v>8356</v>
      </c>
    </row>
    <row r="3103" spans="1:19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0">
        <f t="shared" si="144"/>
        <v>42171.383530092593</v>
      </c>
      <c r="P3103" s="10">
        <f t="shared" si="145"/>
        <v>42201.330555555556</v>
      </c>
      <c r="Q3103">
        <f t="shared" si="146"/>
        <v>2015</v>
      </c>
      <c r="R3103" s="13" t="s">
        <v>8316</v>
      </c>
      <c r="S3103" t="s">
        <v>8356</v>
      </c>
    </row>
    <row r="3104" spans="1:19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0">
        <f t="shared" si="144"/>
        <v>42555.340486111112</v>
      </c>
      <c r="P3104" s="10">
        <f t="shared" si="145"/>
        <v>42605.340486111112</v>
      </c>
      <c r="Q3104">
        <f t="shared" si="146"/>
        <v>2016</v>
      </c>
      <c r="R3104" s="13" t="s">
        <v>8316</v>
      </c>
      <c r="S3104" t="s">
        <v>8356</v>
      </c>
    </row>
    <row r="3105" spans="1:19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0">
        <f t="shared" si="144"/>
        <v>42107.156319444446</v>
      </c>
      <c r="P3105" s="10">
        <f t="shared" si="145"/>
        <v>42167.156319444446</v>
      </c>
      <c r="Q3105">
        <f t="shared" si="146"/>
        <v>2015</v>
      </c>
      <c r="R3105" s="13" t="s">
        <v>8316</v>
      </c>
      <c r="S3105" t="s">
        <v>8356</v>
      </c>
    </row>
    <row r="3106" spans="1:19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0">
        <f t="shared" si="144"/>
        <v>42006.908692129626</v>
      </c>
      <c r="P3106" s="10">
        <f t="shared" si="145"/>
        <v>42038.083333333328</v>
      </c>
      <c r="Q3106">
        <f t="shared" si="146"/>
        <v>2015</v>
      </c>
      <c r="R3106" s="13" t="s">
        <v>8316</v>
      </c>
      <c r="S3106" t="s">
        <v>8356</v>
      </c>
    </row>
    <row r="3107" spans="1:19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0">
        <f t="shared" si="144"/>
        <v>41876.718935185185</v>
      </c>
      <c r="P3107" s="10">
        <f t="shared" si="145"/>
        <v>41931.208333333336</v>
      </c>
      <c r="Q3107">
        <f t="shared" si="146"/>
        <v>2014</v>
      </c>
      <c r="R3107" s="13" t="s">
        <v>8316</v>
      </c>
      <c r="S3107" t="s">
        <v>8356</v>
      </c>
    </row>
    <row r="3108" spans="1:19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0">
        <f t="shared" si="144"/>
        <v>42241.429120370376</v>
      </c>
      <c r="P3108" s="10">
        <f t="shared" si="145"/>
        <v>42263.916666666672</v>
      </c>
      <c r="Q3108">
        <f t="shared" si="146"/>
        <v>2015</v>
      </c>
      <c r="R3108" s="13" t="s">
        <v>8316</v>
      </c>
      <c r="S3108" t="s">
        <v>8356</v>
      </c>
    </row>
    <row r="3109" spans="1:19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0">
        <f t="shared" si="144"/>
        <v>42128.814247685179</v>
      </c>
      <c r="P3109" s="10">
        <f t="shared" si="145"/>
        <v>42135.814247685179</v>
      </c>
      <c r="Q3109">
        <f t="shared" si="146"/>
        <v>2015</v>
      </c>
      <c r="R3109" s="13" t="s">
        <v>8316</v>
      </c>
      <c r="S3109" t="s">
        <v>8356</v>
      </c>
    </row>
    <row r="3110" spans="1:19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0">
        <f t="shared" si="144"/>
        <v>42062.680486111116</v>
      </c>
      <c r="P3110" s="10">
        <f t="shared" si="145"/>
        <v>42122.638819444444</v>
      </c>
      <c r="Q3110">
        <f t="shared" si="146"/>
        <v>2015</v>
      </c>
      <c r="R3110" s="13" t="s">
        <v>8316</v>
      </c>
      <c r="S3110" t="s">
        <v>8356</v>
      </c>
    </row>
    <row r="3111" spans="1:19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>
        <f t="shared" si="144"/>
        <v>41844.125115740739</v>
      </c>
      <c r="P3111" s="10">
        <f t="shared" si="145"/>
        <v>41879.125115740739</v>
      </c>
      <c r="Q3111">
        <f t="shared" si="146"/>
        <v>2014</v>
      </c>
      <c r="R3111" s="13" t="s">
        <v>8316</v>
      </c>
      <c r="S3111" t="s">
        <v>8356</v>
      </c>
    </row>
    <row r="3112" spans="1:19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>
        <f t="shared" si="144"/>
        <v>42745.031469907408</v>
      </c>
      <c r="P3112" s="10">
        <f t="shared" si="145"/>
        <v>42785.031469907408</v>
      </c>
      <c r="Q3112">
        <f t="shared" si="146"/>
        <v>2017</v>
      </c>
      <c r="R3112" s="13" t="s">
        <v>8316</v>
      </c>
      <c r="S3112" t="s">
        <v>8356</v>
      </c>
    </row>
    <row r="3113" spans="1:19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0">
        <f t="shared" si="144"/>
        <v>41885.595138888886</v>
      </c>
      <c r="P3113" s="10">
        <f t="shared" si="145"/>
        <v>41916.595138888886</v>
      </c>
      <c r="Q3113">
        <f t="shared" si="146"/>
        <v>2014</v>
      </c>
      <c r="R3113" s="13" t="s">
        <v>8316</v>
      </c>
      <c r="S3113" t="s">
        <v>8356</v>
      </c>
    </row>
    <row r="3114" spans="1:19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0">
        <f t="shared" si="144"/>
        <v>42615.121921296297</v>
      </c>
      <c r="P3114" s="10">
        <f t="shared" si="145"/>
        <v>42675.121921296297</v>
      </c>
      <c r="Q3114">
        <f t="shared" si="146"/>
        <v>2016</v>
      </c>
      <c r="R3114" s="13" t="s">
        <v>8316</v>
      </c>
      <c r="S3114" t="s">
        <v>8356</v>
      </c>
    </row>
    <row r="3115" spans="1:19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0">
        <f t="shared" si="144"/>
        <v>42081.731273148151</v>
      </c>
      <c r="P3115" s="10">
        <f t="shared" si="145"/>
        <v>42111.731273148151</v>
      </c>
      <c r="Q3115">
        <f t="shared" si="146"/>
        <v>2015</v>
      </c>
      <c r="R3115" s="13" t="s">
        <v>8316</v>
      </c>
      <c r="S3115" t="s">
        <v>8356</v>
      </c>
    </row>
    <row r="3116" spans="1:19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0">
        <f t="shared" si="144"/>
        <v>41843.632523148146</v>
      </c>
      <c r="P3116" s="10">
        <f t="shared" si="145"/>
        <v>41903.632523148146</v>
      </c>
      <c r="Q3116">
        <f t="shared" si="146"/>
        <v>2014</v>
      </c>
      <c r="R3116" s="13" t="s">
        <v>8316</v>
      </c>
      <c r="S3116" t="s">
        <v>8356</v>
      </c>
    </row>
    <row r="3117" spans="1:19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0">
        <f t="shared" si="144"/>
        <v>42496.447071759263</v>
      </c>
      <c r="P3117" s="10">
        <f t="shared" si="145"/>
        <v>42526.447071759263</v>
      </c>
      <c r="Q3117">
        <f t="shared" si="146"/>
        <v>2016</v>
      </c>
      <c r="R3117" s="13" t="s">
        <v>8316</v>
      </c>
      <c r="S3117" t="s">
        <v>8356</v>
      </c>
    </row>
    <row r="3118" spans="1:19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0">
        <f t="shared" si="144"/>
        <v>42081.515335648146</v>
      </c>
      <c r="P3118" s="10">
        <f t="shared" si="145"/>
        <v>42095.515335648146</v>
      </c>
      <c r="Q3118">
        <f t="shared" si="146"/>
        <v>2015</v>
      </c>
      <c r="R3118" s="13" t="s">
        <v>8316</v>
      </c>
      <c r="S3118" t="s">
        <v>8356</v>
      </c>
    </row>
    <row r="3119" spans="1:19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0">
        <f t="shared" si="144"/>
        <v>42509.374537037031</v>
      </c>
      <c r="P3119" s="10">
        <f t="shared" si="145"/>
        <v>42517.55</v>
      </c>
      <c r="Q3119">
        <f t="shared" si="146"/>
        <v>2016</v>
      </c>
      <c r="R3119" s="13" t="s">
        <v>8316</v>
      </c>
      <c r="S3119" t="s">
        <v>8356</v>
      </c>
    </row>
    <row r="3120" spans="1:19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0">
        <f t="shared" si="144"/>
        <v>42534.649571759262</v>
      </c>
      <c r="P3120" s="10">
        <f t="shared" si="145"/>
        <v>42553.649571759262</v>
      </c>
      <c r="Q3120">
        <f t="shared" si="146"/>
        <v>2016</v>
      </c>
      <c r="R3120" s="13" t="s">
        <v>8316</v>
      </c>
      <c r="S3120" t="s">
        <v>8356</v>
      </c>
    </row>
    <row r="3121" spans="1:19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0">
        <f t="shared" si="144"/>
        <v>42060.04550925926</v>
      </c>
      <c r="P3121" s="10">
        <f t="shared" si="145"/>
        <v>42090.003842592589</v>
      </c>
      <c r="Q3121">
        <f t="shared" si="146"/>
        <v>2015</v>
      </c>
      <c r="R3121" s="13" t="s">
        <v>8316</v>
      </c>
      <c r="S3121" t="s">
        <v>8356</v>
      </c>
    </row>
    <row r="3122" spans="1:19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>
        <f t="shared" si="144"/>
        <v>42435.942083333335</v>
      </c>
      <c r="P3122" s="10">
        <f t="shared" si="145"/>
        <v>42495.900416666671</v>
      </c>
      <c r="Q3122">
        <f t="shared" si="146"/>
        <v>2016</v>
      </c>
      <c r="R3122" s="13" t="s">
        <v>8316</v>
      </c>
      <c r="S3122" t="s">
        <v>8356</v>
      </c>
    </row>
    <row r="3123" spans="1:19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0">
        <f t="shared" si="144"/>
        <v>41848.679803240739</v>
      </c>
      <c r="P3123" s="10">
        <f t="shared" si="145"/>
        <v>41908.679803240739</v>
      </c>
      <c r="Q3123">
        <f t="shared" si="146"/>
        <v>2014</v>
      </c>
      <c r="R3123" s="13" t="s">
        <v>8316</v>
      </c>
      <c r="S3123" t="s">
        <v>8356</v>
      </c>
    </row>
    <row r="3124" spans="1:19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>
        <f t="shared" si="144"/>
        <v>42678.932083333333</v>
      </c>
      <c r="P3124" s="10">
        <f t="shared" si="145"/>
        <v>42683.973750000005</v>
      </c>
      <c r="Q3124">
        <f t="shared" si="146"/>
        <v>2016</v>
      </c>
      <c r="R3124" s="13" t="s">
        <v>8316</v>
      </c>
      <c r="S3124" t="s">
        <v>8356</v>
      </c>
    </row>
    <row r="3125" spans="1:19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>
        <f t="shared" si="144"/>
        <v>42530.993032407408</v>
      </c>
      <c r="P3125" s="10">
        <f t="shared" si="145"/>
        <v>42560.993032407408</v>
      </c>
      <c r="Q3125">
        <f t="shared" si="146"/>
        <v>2016</v>
      </c>
      <c r="R3125" s="13" t="s">
        <v>8316</v>
      </c>
      <c r="S3125" t="s">
        <v>8356</v>
      </c>
    </row>
    <row r="3126" spans="1:19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0">
        <f t="shared" si="144"/>
        <v>41977.780104166668</v>
      </c>
      <c r="P3126" s="10">
        <f t="shared" si="145"/>
        <v>42037.780104166668</v>
      </c>
      <c r="Q3126">
        <f t="shared" si="146"/>
        <v>2014</v>
      </c>
      <c r="R3126" s="13" t="s">
        <v>8316</v>
      </c>
      <c r="S3126" t="s">
        <v>8356</v>
      </c>
    </row>
    <row r="3127" spans="1:19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0">
        <f t="shared" si="144"/>
        <v>42346.20685185185</v>
      </c>
      <c r="P3127" s="10">
        <f t="shared" si="145"/>
        <v>42376.20685185185</v>
      </c>
      <c r="Q3127">
        <f t="shared" si="146"/>
        <v>2015</v>
      </c>
      <c r="R3127" s="13" t="s">
        <v>8316</v>
      </c>
      <c r="S3127" t="s">
        <v>8356</v>
      </c>
    </row>
    <row r="3128" spans="1:19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0">
        <f t="shared" si="144"/>
        <v>42427.01807870371</v>
      </c>
      <c r="P3128" s="10">
        <f t="shared" si="145"/>
        <v>42456.976412037038</v>
      </c>
      <c r="Q3128">
        <f t="shared" si="146"/>
        <v>2016</v>
      </c>
      <c r="R3128" s="13" t="s">
        <v>8316</v>
      </c>
      <c r="S3128" t="s">
        <v>8356</v>
      </c>
    </row>
    <row r="3129" spans="1:19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0">
        <f t="shared" si="144"/>
        <v>42034.856817129628</v>
      </c>
      <c r="P3129" s="10">
        <f t="shared" si="145"/>
        <v>42064.856817129628</v>
      </c>
      <c r="Q3129">
        <f t="shared" si="146"/>
        <v>2015</v>
      </c>
      <c r="R3129" s="13" t="s">
        <v>8316</v>
      </c>
      <c r="S3129" t="s">
        <v>8356</v>
      </c>
    </row>
    <row r="3130" spans="1:19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>
        <f t="shared" si="144"/>
        <v>42780.825706018513</v>
      </c>
      <c r="P3130" s="10">
        <f t="shared" si="145"/>
        <v>42810.784039351856</v>
      </c>
      <c r="Q3130">
        <f t="shared" si="146"/>
        <v>2017</v>
      </c>
      <c r="R3130" s="13" t="s">
        <v>8316</v>
      </c>
      <c r="S3130" t="s">
        <v>8317</v>
      </c>
    </row>
    <row r="3131" spans="1:19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>
        <f t="shared" si="144"/>
        <v>42803.842812499999</v>
      </c>
      <c r="P3131" s="10">
        <f t="shared" si="145"/>
        <v>42843.801145833335</v>
      </c>
      <c r="Q3131">
        <f t="shared" si="146"/>
        <v>2017</v>
      </c>
      <c r="R3131" s="13" t="s">
        <v>8316</v>
      </c>
      <c r="S3131" t="s">
        <v>8317</v>
      </c>
    </row>
    <row r="3132" spans="1:19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>
        <f t="shared" si="144"/>
        <v>42808.640231481477</v>
      </c>
      <c r="P3132" s="10">
        <f t="shared" si="145"/>
        <v>42839.207638888889</v>
      </c>
      <c r="Q3132">
        <f t="shared" si="146"/>
        <v>2017</v>
      </c>
      <c r="R3132" s="13" t="s">
        <v>8316</v>
      </c>
      <c r="S3132" t="s">
        <v>8317</v>
      </c>
    </row>
    <row r="3133" spans="1:19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0">
        <f t="shared" si="144"/>
        <v>42803.579224537039</v>
      </c>
      <c r="P3133" s="10">
        <f t="shared" si="145"/>
        <v>42833.537557870368</v>
      </c>
      <c r="Q3133">
        <f t="shared" si="146"/>
        <v>2017</v>
      </c>
      <c r="R3133" s="13" t="s">
        <v>8316</v>
      </c>
      <c r="S3133" t="s">
        <v>8317</v>
      </c>
    </row>
    <row r="3134" spans="1:19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>
        <f t="shared" si="144"/>
        <v>42786.350231481483</v>
      </c>
      <c r="P3134" s="10">
        <f t="shared" si="145"/>
        <v>42846.308564814812</v>
      </c>
      <c r="Q3134">
        <f t="shared" si="146"/>
        <v>2017</v>
      </c>
      <c r="R3134" s="13" t="s">
        <v>8316</v>
      </c>
      <c r="S3134" t="s">
        <v>8317</v>
      </c>
    </row>
    <row r="3135" spans="1:19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0">
        <f t="shared" si="144"/>
        <v>42788.565208333333</v>
      </c>
      <c r="P3135" s="10">
        <f t="shared" si="145"/>
        <v>42818.523541666669</v>
      </c>
      <c r="Q3135">
        <f t="shared" si="146"/>
        <v>2017</v>
      </c>
      <c r="R3135" s="13" t="s">
        <v>8316</v>
      </c>
      <c r="S3135" t="s">
        <v>8317</v>
      </c>
    </row>
    <row r="3136" spans="1:19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0">
        <f t="shared" si="144"/>
        <v>42800.720127314817</v>
      </c>
      <c r="P3136" s="10">
        <f t="shared" si="145"/>
        <v>42821.678460648152</v>
      </c>
      <c r="Q3136">
        <f t="shared" si="146"/>
        <v>2017</v>
      </c>
      <c r="R3136" s="13" t="s">
        <v>8316</v>
      </c>
      <c r="S3136" t="s">
        <v>8317</v>
      </c>
    </row>
    <row r="3137" spans="1:19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0">
        <f t="shared" si="144"/>
        <v>42807.151863425926</v>
      </c>
      <c r="P3137" s="10">
        <f t="shared" si="145"/>
        <v>42829.151863425926</v>
      </c>
      <c r="Q3137">
        <f t="shared" si="146"/>
        <v>2017</v>
      </c>
      <c r="R3137" s="13" t="s">
        <v>8316</v>
      </c>
      <c r="S3137" t="s">
        <v>8317</v>
      </c>
    </row>
    <row r="3138" spans="1:19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0">
        <f t="shared" si="144"/>
        <v>42789.462430555555</v>
      </c>
      <c r="P3138" s="10">
        <f t="shared" si="145"/>
        <v>42825.957638888889</v>
      </c>
      <c r="Q3138">
        <f t="shared" si="146"/>
        <v>2017</v>
      </c>
      <c r="R3138" s="13" t="s">
        <v>8316</v>
      </c>
      <c r="S3138" t="s">
        <v>8317</v>
      </c>
    </row>
    <row r="3139" spans="1:19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>
        <f t="shared" ref="O3139:O3202" si="147">(((J3139/60)/60)/24)+DATE(1970,1,1)</f>
        <v>42807.885057870371</v>
      </c>
      <c r="P3139" s="10">
        <f t="shared" ref="P3139:P3202" si="148">(((I3139/60)/60)/24)+DATE(1970,1,1)</f>
        <v>42858.8</v>
      </c>
      <c r="Q3139">
        <f t="shared" ref="Q3139:Q3202" si="149">YEAR(O3139)</f>
        <v>2017</v>
      </c>
      <c r="R3139" s="13" t="s">
        <v>8316</v>
      </c>
      <c r="S3139" t="s">
        <v>8317</v>
      </c>
    </row>
    <row r="3140" spans="1:19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>
        <f t="shared" si="147"/>
        <v>42809.645914351851</v>
      </c>
      <c r="P3140" s="10">
        <f t="shared" si="148"/>
        <v>42828.645914351851</v>
      </c>
      <c r="Q3140">
        <f t="shared" si="149"/>
        <v>2017</v>
      </c>
      <c r="R3140" s="13" t="s">
        <v>8316</v>
      </c>
      <c r="S3140" t="s">
        <v>8317</v>
      </c>
    </row>
    <row r="3141" spans="1:19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0">
        <f t="shared" si="147"/>
        <v>42785.270370370374</v>
      </c>
      <c r="P3141" s="10">
        <f t="shared" si="148"/>
        <v>42819.189583333333</v>
      </c>
      <c r="Q3141">
        <f t="shared" si="149"/>
        <v>2017</v>
      </c>
      <c r="R3141" s="13" t="s">
        <v>8316</v>
      </c>
      <c r="S3141" t="s">
        <v>8317</v>
      </c>
    </row>
    <row r="3142" spans="1:19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>
        <f t="shared" si="147"/>
        <v>42802.718784722223</v>
      </c>
      <c r="P3142" s="10">
        <f t="shared" si="148"/>
        <v>42832.677118055552</v>
      </c>
      <c r="Q3142">
        <f t="shared" si="149"/>
        <v>2017</v>
      </c>
      <c r="R3142" s="13" t="s">
        <v>8316</v>
      </c>
      <c r="S3142" t="s">
        <v>8317</v>
      </c>
    </row>
    <row r="3143" spans="1:19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>
        <f t="shared" si="147"/>
        <v>42800.753333333334</v>
      </c>
      <c r="P3143" s="10">
        <f t="shared" si="148"/>
        <v>42841.833333333328</v>
      </c>
      <c r="Q3143">
        <f t="shared" si="149"/>
        <v>2017</v>
      </c>
      <c r="R3143" s="13" t="s">
        <v>8316</v>
      </c>
      <c r="S3143" t="s">
        <v>8317</v>
      </c>
    </row>
    <row r="3144" spans="1:19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>
        <f t="shared" si="147"/>
        <v>42783.513182870374</v>
      </c>
      <c r="P3144" s="10">
        <f t="shared" si="148"/>
        <v>42813.471516203703</v>
      </c>
      <c r="Q3144">
        <f t="shared" si="149"/>
        <v>2017</v>
      </c>
      <c r="R3144" s="13" t="s">
        <v>8316</v>
      </c>
      <c r="S3144" t="s">
        <v>8317</v>
      </c>
    </row>
    <row r="3145" spans="1:19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>
        <f t="shared" si="147"/>
        <v>42808.358287037037</v>
      </c>
      <c r="P3145" s="10">
        <f t="shared" si="148"/>
        <v>42834.358287037037</v>
      </c>
      <c r="Q3145">
        <f t="shared" si="149"/>
        <v>2017</v>
      </c>
      <c r="R3145" s="13" t="s">
        <v>8316</v>
      </c>
      <c r="S3145" t="s">
        <v>8317</v>
      </c>
    </row>
    <row r="3146" spans="1:19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0">
        <f t="shared" si="147"/>
        <v>42796.538275462968</v>
      </c>
      <c r="P3146" s="10">
        <f t="shared" si="148"/>
        <v>42813.25</v>
      </c>
      <c r="Q3146">
        <f t="shared" si="149"/>
        <v>2017</v>
      </c>
      <c r="R3146" s="13" t="s">
        <v>8316</v>
      </c>
      <c r="S3146" t="s">
        <v>8317</v>
      </c>
    </row>
    <row r="3147" spans="1:19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>
        <f t="shared" si="147"/>
        <v>42762.040902777779</v>
      </c>
      <c r="P3147" s="10">
        <f t="shared" si="148"/>
        <v>42821.999236111107</v>
      </c>
      <c r="Q3147">
        <f t="shared" si="149"/>
        <v>2017</v>
      </c>
      <c r="R3147" s="13" t="s">
        <v>8316</v>
      </c>
      <c r="S3147" t="s">
        <v>8317</v>
      </c>
    </row>
    <row r="3148" spans="1:19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0">
        <f t="shared" si="147"/>
        <v>42796.682476851856</v>
      </c>
      <c r="P3148" s="10">
        <f t="shared" si="148"/>
        <v>42841.640810185185</v>
      </c>
      <c r="Q3148">
        <f t="shared" si="149"/>
        <v>2017</v>
      </c>
      <c r="R3148" s="13" t="s">
        <v>8316</v>
      </c>
      <c r="S3148" t="s">
        <v>8317</v>
      </c>
    </row>
    <row r="3149" spans="1:19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>
        <f t="shared" si="147"/>
        <v>41909.969386574077</v>
      </c>
      <c r="P3149" s="10">
        <f t="shared" si="148"/>
        <v>41950.011053240742</v>
      </c>
      <c r="Q3149">
        <f t="shared" si="149"/>
        <v>2014</v>
      </c>
      <c r="R3149" s="13" t="s">
        <v>8316</v>
      </c>
      <c r="S3149" t="s">
        <v>8317</v>
      </c>
    </row>
    <row r="3150" spans="1:19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0">
        <f t="shared" si="147"/>
        <v>41891.665324074071</v>
      </c>
      <c r="P3150" s="10">
        <f t="shared" si="148"/>
        <v>41913.166666666664</v>
      </c>
      <c r="Q3150">
        <f t="shared" si="149"/>
        <v>2014</v>
      </c>
      <c r="R3150" s="13" t="s">
        <v>8316</v>
      </c>
      <c r="S3150" t="s">
        <v>8317</v>
      </c>
    </row>
    <row r="3151" spans="1:19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0">
        <f t="shared" si="147"/>
        <v>41226.017361111109</v>
      </c>
      <c r="P3151" s="10">
        <f t="shared" si="148"/>
        <v>41250.083333333336</v>
      </c>
      <c r="Q3151">
        <f t="shared" si="149"/>
        <v>2012</v>
      </c>
      <c r="R3151" s="13" t="s">
        <v>8316</v>
      </c>
      <c r="S3151" t="s">
        <v>8317</v>
      </c>
    </row>
    <row r="3152" spans="1:19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>
        <f t="shared" si="147"/>
        <v>40478.263923611114</v>
      </c>
      <c r="P3152" s="10">
        <f t="shared" si="148"/>
        <v>40568.166666666664</v>
      </c>
      <c r="Q3152">
        <f t="shared" si="149"/>
        <v>2010</v>
      </c>
      <c r="R3152" s="13" t="s">
        <v>8316</v>
      </c>
      <c r="S3152" t="s">
        <v>8317</v>
      </c>
    </row>
    <row r="3153" spans="1:19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0">
        <f t="shared" si="147"/>
        <v>41862.83997685185</v>
      </c>
      <c r="P3153" s="10">
        <f t="shared" si="148"/>
        <v>41892.83997685185</v>
      </c>
      <c r="Q3153">
        <f t="shared" si="149"/>
        <v>2014</v>
      </c>
      <c r="R3153" s="13" t="s">
        <v>8316</v>
      </c>
      <c r="S3153" t="s">
        <v>8317</v>
      </c>
    </row>
    <row r="3154" spans="1:19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0">
        <f t="shared" si="147"/>
        <v>41550.867673611108</v>
      </c>
      <c r="P3154" s="10">
        <f t="shared" si="148"/>
        <v>41580.867673611108</v>
      </c>
      <c r="Q3154">
        <f t="shared" si="149"/>
        <v>2013</v>
      </c>
      <c r="R3154" s="13" t="s">
        <v>8316</v>
      </c>
      <c r="S3154" t="s">
        <v>8317</v>
      </c>
    </row>
    <row r="3155" spans="1:19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>
        <f t="shared" si="147"/>
        <v>40633.154363425929</v>
      </c>
      <c r="P3155" s="10">
        <f t="shared" si="148"/>
        <v>40664.207638888889</v>
      </c>
      <c r="Q3155">
        <f t="shared" si="149"/>
        <v>2011</v>
      </c>
      <c r="R3155" s="13" t="s">
        <v>8316</v>
      </c>
      <c r="S3155" t="s">
        <v>8317</v>
      </c>
    </row>
    <row r="3156" spans="1:19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>
        <f t="shared" si="147"/>
        <v>40970.875671296293</v>
      </c>
      <c r="P3156" s="10">
        <f t="shared" si="148"/>
        <v>41000.834004629629</v>
      </c>
      <c r="Q3156">
        <f t="shared" si="149"/>
        <v>2012</v>
      </c>
      <c r="R3156" s="13" t="s">
        <v>8316</v>
      </c>
      <c r="S3156" t="s">
        <v>8317</v>
      </c>
    </row>
    <row r="3157" spans="1:19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>
        <f t="shared" si="147"/>
        <v>41233.499131944445</v>
      </c>
      <c r="P3157" s="10">
        <f t="shared" si="148"/>
        <v>41263.499131944445</v>
      </c>
      <c r="Q3157">
        <f t="shared" si="149"/>
        <v>2012</v>
      </c>
      <c r="R3157" s="13" t="s">
        <v>8316</v>
      </c>
      <c r="S3157" t="s">
        <v>8317</v>
      </c>
    </row>
    <row r="3158" spans="1:19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0">
        <f t="shared" si="147"/>
        <v>41026.953055555554</v>
      </c>
      <c r="P3158" s="10">
        <f t="shared" si="148"/>
        <v>41061.953055555554</v>
      </c>
      <c r="Q3158">
        <f t="shared" si="149"/>
        <v>2012</v>
      </c>
      <c r="R3158" s="13" t="s">
        <v>8316</v>
      </c>
      <c r="S3158" t="s">
        <v>8317</v>
      </c>
    </row>
    <row r="3159" spans="1:19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0">
        <f t="shared" si="147"/>
        <v>41829.788252314815</v>
      </c>
      <c r="P3159" s="10">
        <f t="shared" si="148"/>
        <v>41839.208333333336</v>
      </c>
      <c r="Q3159">
        <f t="shared" si="149"/>
        <v>2014</v>
      </c>
      <c r="R3159" s="13" t="s">
        <v>8316</v>
      </c>
      <c r="S3159" t="s">
        <v>8317</v>
      </c>
    </row>
    <row r="3160" spans="1:19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0">
        <f t="shared" si="147"/>
        <v>41447.839722222219</v>
      </c>
      <c r="P3160" s="10">
        <f t="shared" si="148"/>
        <v>41477.839722222219</v>
      </c>
      <c r="Q3160">
        <f t="shared" si="149"/>
        <v>2013</v>
      </c>
      <c r="R3160" s="13" t="s">
        <v>8316</v>
      </c>
      <c r="S3160" t="s">
        <v>8317</v>
      </c>
    </row>
    <row r="3161" spans="1:19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0">
        <f t="shared" si="147"/>
        <v>40884.066678240742</v>
      </c>
      <c r="P3161" s="10">
        <f t="shared" si="148"/>
        <v>40926.958333333336</v>
      </c>
      <c r="Q3161">
        <f t="shared" si="149"/>
        <v>2011</v>
      </c>
      <c r="R3161" s="13" t="s">
        <v>8316</v>
      </c>
      <c r="S3161" t="s">
        <v>8317</v>
      </c>
    </row>
    <row r="3162" spans="1:19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0">
        <f t="shared" si="147"/>
        <v>41841.26489583333</v>
      </c>
      <c r="P3162" s="10">
        <f t="shared" si="148"/>
        <v>41864.207638888889</v>
      </c>
      <c r="Q3162">
        <f t="shared" si="149"/>
        <v>2014</v>
      </c>
      <c r="R3162" s="13" t="s">
        <v>8316</v>
      </c>
      <c r="S3162" t="s">
        <v>8317</v>
      </c>
    </row>
    <row r="3163" spans="1:19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0">
        <f t="shared" si="147"/>
        <v>41897.536134259259</v>
      </c>
      <c r="P3163" s="10">
        <f t="shared" si="148"/>
        <v>41927.536134259259</v>
      </c>
      <c r="Q3163">
        <f t="shared" si="149"/>
        <v>2014</v>
      </c>
      <c r="R3163" s="13" t="s">
        <v>8316</v>
      </c>
      <c r="S3163" t="s">
        <v>8317</v>
      </c>
    </row>
    <row r="3164" spans="1:19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0">
        <f t="shared" si="147"/>
        <v>41799.685902777775</v>
      </c>
      <c r="P3164" s="10">
        <f t="shared" si="148"/>
        <v>41827.083333333336</v>
      </c>
      <c r="Q3164">
        <f t="shared" si="149"/>
        <v>2014</v>
      </c>
      <c r="R3164" s="13" t="s">
        <v>8316</v>
      </c>
      <c r="S3164" t="s">
        <v>8317</v>
      </c>
    </row>
    <row r="3165" spans="1:19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0">
        <f t="shared" si="147"/>
        <v>41775.753761574073</v>
      </c>
      <c r="P3165" s="10">
        <f t="shared" si="148"/>
        <v>41805.753761574073</v>
      </c>
      <c r="Q3165">
        <f t="shared" si="149"/>
        <v>2014</v>
      </c>
      <c r="R3165" s="13" t="s">
        <v>8316</v>
      </c>
      <c r="S3165" t="s">
        <v>8317</v>
      </c>
    </row>
    <row r="3166" spans="1:19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0">
        <f t="shared" si="147"/>
        <v>41766.80572916667</v>
      </c>
      <c r="P3166" s="10">
        <f t="shared" si="148"/>
        <v>41799.80572916667</v>
      </c>
      <c r="Q3166">
        <f t="shared" si="149"/>
        <v>2014</v>
      </c>
      <c r="R3166" s="13" t="s">
        <v>8316</v>
      </c>
      <c r="S3166" t="s">
        <v>8317</v>
      </c>
    </row>
    <row r="3167" spans="1:19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0">
        <f t="shared" si="147"/>
        <v>40644.159259259257</v>
      </c>
      <c r="P3167" s="10">
        <f t="shared" si="148"/>
        <v>40666.165972222225</v>
      </c>
      <c r="Q3167">
        <f t="shared" si="149"/>
        <v>2011</v>
      </c>
      <c r="R3167" s="13" t="s">
        <v>8316</v>
      </c>
      <c r="S3167" t="s">
        <v>8317</v>
      </c>
    </row>
    <row r="3168" spans="1:19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>
        <f t="shared" si="147"/>
        <v>41940.69158564815</v>
      </c>
      <c r="P3168" s="10">
        <f t="shared" si="148"/>
        <v>41969.332638888889</v>
      </c>
      <c r="Q3168">
        <f t="shared" si="149"/>
        <v>2014</v>
      </c>
      <c r="R3168" s="13" t="s">
        <v>8316</v>
      </c>
      <c r="S3168" t="s">
        <v>8317</v>
      </c>
    </row>
    <row r="3169" spans="1:19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0">
        <f t="shared" si="147"/>
        <v>41839.175706018519</v>
      </c>
      <c r="P3169" s="10">
        <f t="shared" si="148"/>
        <v>41853.175706018519</v>
      </c>
      <c r="Q3169">
        <f t="shared" si="149"/>
        <v>2014</v>
      </c>
      <c r="R3169" s="13" t="s">
        <v>8316</v>
      </c>
      <c r="S3169" t="s">
        <v>8317</v>
      </c>
    </row>
    <row r="3170" spans="1:19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0">
        <f t="shared" si="147"/>
        <v>41772.105937500004</v>
      </c>
      <c r="P3170" s="10">
        <f t="shared" si="148"/>
        <v>41803.916666666664</v>
      </c>
      <c r="Q3170">
        <f t="shared" si="149"/>
        <v>2014</v>
      </c>
      <c r="R3170" s="13" t="s">
        <v>8316</v>
      </c>
      <c r="S3170" t="s">
        <v>8317</v>
      </c>
    </row>
    <row r="3171" spans="1:19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0">
        <f t="shared" si="147"/>
        <v>41591.737974537034</v>
      </c>
      <c r="P3171" s="10">
        <f t="shared" si="148"/>
        <v>41621.207638888889</v>
      </c>
      <c r="Q3171">
        <f t="shared" si="149"/>
        <v>2013</v>
      </c>
      <c r="R3171" s="13" t="s">
        <v>8316</v>
      </c>
      <c r="S3171" t="s">
        <v>8317</v>
      </c>
    </row>
    <row r="3172" spans="1:19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0">
        <f t="shared" si="147"/>
        <v>41789.080370370371</v>
      </c>
      <c r="P3172" s="10">
        <f t="shared" si="148"/>
        <v>41822.166666666664</v>
      </c>
      <c r="Q3172">
        <f t="shared" si="149"/>
        <v>2014</v>
      </c>
      <c r="R3172" s="13" t="s">
        <v>8316</v>
      </c>
      <c r="S3172" t="s">
        <v>8317</v>
      </c>
    </row>
    <row r="3173" spans="1:19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>
        <f t="shared" si="147"/>
        <v>42466.608310185184</v>
      </c>
      <c r="P3173" s="10">
        <f t="shared" si="148"/>
        <v>42496.608310185184</v>
      </c>
      <c r="Q3173">
        <f t="shared" si="149"/>
        <v>2016</v>
      </c>
      <c r="R3173" s="13" t="s">
        <v>8316</v>
      </c>
      <c r="S3173" t="s">
        <v>8317</v>
      </c>
    </row>
    <row r="3174" spans="1:19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0">
        <f t="shared" si="147"/>
        <v>40923.729953703703</v>
      </c>
      <c r="P3174" s="10">
        <f t="shared" si="148"/>
        <v>40953.729953703703</v>
      </c>
      <c r="Q3174">
        <f t="shared" si="149"/>
        <v>2012</v>
      </c>
      <c r="R3174" s="13" t="s">
        <v>8316</v>
      </c>
      <c r="S3174" t="s">
        <v>8317</v>
      </c>
    </row>
    <row r="3175" spans="1:19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0">
        <f t="shared" si="147"/>
        <v>41878.878379629627</v>
      </c>
      <c r="P3175" s="10">
        <f t="shared" si="148"/>
        <v>41908.878379629627</v>
      </c>
      <c r="Q3175">
        <f t="shared" si="149"/>
        <v>2014</v>
      </c>
      <c r="R3175" s="13" t="s">
        <v>8316</v>
      </c>
      <c r="S3175" t="s">
        <v>8317</v>
      </c>
    </row>
    <row r="3176" spans="1:19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0">
        <f t="shared" si="147"/>
        <v>41862.864675925928</v>
      </c>
      <c r="P3176" s="10">
        <f t="shared" si="148"/>
        <v>41876.864675925928</v>
      </c>
      <c r="Q3176">
        <f t="shared" si="149"/>
        <v>2014</v>
      </c>
      <c r="R3176" s="13" t="s">
        <v>8316</v>
      </c>
      <c r="S3176" t="s">
        <v>8317</v>
      </c>
    </row>
    <row r="3177" spans="1:19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0">
        <f t="shared" si="147"/>
        <v>40531.886886574073</v>
      </c>
      <c r="P3177" s="10">
        <f t="shared" si="148"/>
        <v>40591.886886574073</v>
      </c>
      <c r="Q3177">
        <f t="shared" si="149"/>
        <v>2010</v>
      </c>
      <c r="R3177" s="13" t="s">
        <v>8316</v>
      </c>
      <c r="S3177" t="s">
        <v>8317</v>
      </c>
    </row>
    <row r="3178" spans="1:19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0">
        <f t="shared" si="147"/>
        <v>41477.930914351848</v>
      </c>
      <c r="P3178" s="10">
        <f t="shared" si="148"/>
        <v>41504.625</v>
      </c>
      <c r="Q3178">
        <f t="shared" si="149"/>
        <v>2013</v>
      </c>
      <c r="R3178" s="13" t="s">
        <v>8316</v>
      </c>
      <c r="S3178" t="s">
        <v>8317</v>
      </c>
    </row>
    <row r="3179" spans="1:19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0">
        <f t="shared" si="147"/>
        <v>41781.666770833333</v>
      </c>
      <c r="P3179" s="10">
        <f t="shared" si="148"/>
        <v>41811.666770833333</v>
      </c>
      <c r="Q3179">
        <f t="shared" si="149"/>
        <v>2014</v>
      </c>
      <c r="R3179" s="13" t="s">
        <v>8316</v>
      </c>
      <c r="S3179" t="s">
        <v>8317</v>
      </c>
    </row>
    <row r="3180" spans="1:19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0">
        <f t="shared" si="147"/>
        <v>41806.605034722219</v>
      </c>
      <c r="P3180" s="10">
        <f t="shared" si="148"/>
        <v>41836.605034722219</v>
      </c>
      <c r="Q3180">
        <f t="shared" si="149"/>
        <v>2014</v>
      </c>
      <c r="R3180" s="13" t="s">
        <v>8316</v>
      </c>
      <c r="S3180" t="s">
        <v>8317</v>
      </c>
    </row>
    <row r="3181" spans="1:19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0">
        <f t="shared" si="147"/>
        <v>41375.702210648145</v>
      </c>
      <c r="P3181" s="10">
        <f t="shared" si="148"/>
        <v>41400.702210648145</v>
      </c>
      <c r="Q3181">
        <f t="shared" si="149"/>
        <v>2013</v>
      </c>
      <c r="R3181" s="13" t="s">
        <v>8316</v>
      </c>
      <c r="S3181" t="s">
        <v>8317</v>
      </c>
    </row>
    <row r="3182" spans="1:19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0">
        <f t="shared" si="147"/>
        <v>41780.412604166668</v>
      </c>
      <c r="P3182" s="10">
        <f t="shared" si="148"/>
        <v>41810.412604166668</v>
      </c>
      <c r="Q3182">
        <f t="shared" si="149"/>
        <v>2014</v>
      </c>
      <c r="R3182" s="13" t="s">
        <v>8316</v>
      </c>
      <c r="S3182" t="s">
        <v>8317</v>
      </c>
    </row>
    <row r="3183" spans="1:19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0">
        <f t="shared" si="147"/>
        <v>41779.310034722221</v>
      </c>
      <c r="P3183" s="10">
        <f t="shared" si="148"/>
        <v>41805.666666666664</v>
      </c>
      <c r="Q3183">
        <f t="shared" si="149"/>
        <v>2014</v>
      </c>
      <c r="R3183" s="13" t="s">
        <v>8316</v>
      </c>
      <c r="S3183" t="s">
        <v>8317</v>
      </c>
    </row>
    <row r="3184" spans="1:19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>
        <f t="shared" si="147"/>
        <v>40883.949317129627</v>
      </c>
      <c r="P3184" s="10">
        <f t="shared" si="148"/>
        <v>40939.708333333336</v>
      </c>
      <c r="Q3184">
        <f t="shared" si="149"/>
        <v>2011</v>
      </c>
      <c r="R3184" s="13" t="s">
        <v>8316</v>
      </c>
      <c r="S3184" t="s">
        <v>8317</v>
      </c>
    </row>
    <row r="3185" spans="1:19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0">
        <f t="shared" si="147"/>
        <v>41491.79478009259</v>
      </c>
      <c r="P3185" s="10">
        <f t="shared" si="148"/>
        <v>41509.79478009259</v>
      </c>
      <c r="Q3185">
        <f t="shared" si="149"/>
        <v>2013</v>
      </c>
      <c r="R3185" s="13" t="s">
        <v>8316</v>
      </c>
      <c r="S3185" t="s">
        <v>8317</v>
      </c>
    </row>
    <row r="3186" spans="1:19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0">
        <f t="shared" si="147"/>
        <v>41791.993414351848</v>
      </c>
      <c r="P3186" s="10">
        <f t="shared" si="148"/>
        <v>41821.993414351848</v>
      </c>
      <c r="Q3186">
        <f t="shared" si="149"/>
        <v>2014</v>
      </c>
      <c r="R3186" s="13" t="s">
        <v>8316</v>
      </c>
      <c r="S3186" t="s">
        <v>8317</v>
      </c>
    </row>
    <row r="3187" spans="1:19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0">
        <f t="shared" si="147"/>
        <v>41829.977326388893</v>
      </c>
      <c r="P3187" s="10">
        <f t="shared" si="148"/>
        <v>41836.977326388893</v>
      </c>
      <c r="Q3187">
        <f t="shared" si="149"/>
        <v>2014</v>
      </c>
      <c r="R3187" s="13" t="s">
        <v>8316</v>
      </c>
      <c r="S3187" t="s">
        <v>8317</v>
      </c>
    </row>
    <row r="3188" spans="1:19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0">
        <f t="shared" si="147"/>
        <v>41868.924050925925</v>
      </c>
      <c r="P3188" s="10">
        <f t="shared" si="148"/>
        <v>41898.875</v>
      </c>
      <c r="Q3188">
        <f t="shared" si="149"/>
        <v>2014</v>
      </c>
      <c r="R3188" s="13" t="s">
        <v>8316</v>
      </c>
      <c r="S3188" t="s">
        <v>8317</v>
      </c>
    </row>
    <row r="3189" spans="1:19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>
        <f t="shared" si="147"/>
        <v>41835.666354166664</v>
      </c>
      <c r="P3189" s="10">
        <f t="shared" si="148"/>
        <v>41855.666354166664</v>
      </c>
      <c r="Q3189">
        <f t="shared" si="149"/>
        <v>2014</v>
      </c>
      <c r="R3189" s="13" t="s">
        <v>8316</v>
      </c>
      <c r="S3189" t="s">
        <v>8317</v>
      </c>
    </row>
    <row r="3190" spans="1:19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0">
        <f t="shared" si="147"/>
        <v>42144.415532407409</v>
      </c>
      <c r="P3190" s="10">
        <f t="shared" si="148"/>
        <v>42165.415532407409</v>
      </c>
      <c r="Q3190">
        <f t="shared" si="149"/>
        <v>2015</v>
      </c>
      <c r="R3190" s="13" t="s">
        <v>8316</v>
      </c>
      <c r="S3190" t="s">
        <v>8358</v>
      </c>
    </row>
    <row r="3191" spans="1:19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0">
        <f t="shared" si="147"/>
        <v>42118.346435185187</v>
      </c>
      <c r="P3191" s="10">
        <f t="shared" si="148"/>
        <v>42148.346435185187</v>
      </c>
      <c r="Q3191">
        <f t="shared" si="149"/>
        <v>2015</v>
      </c>
      <c r="R3191" s="13" t="s">
        <v>8316</v>
      </c>
      <c r="S3191" t="s">
        <v>8358</v>
      </c>
    </row>
    <row r="3192" spans="1:19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0">
        <f t="shared" si="147"/>
        <v>42683.151331018518</v>
      </c>
      <c r="P3192" s="10">
        <f t="shared" si="148"/>
        <v>42713.192997685182</v>
      </c>
      <c r="Q3192">
        <f t="shared" si="149"/>
        <v>2016</v>
      </c>
      <c r="R3192" s="13" t="s">
        <v>8316</v>
      </c>
      <c r="S3192" t="s">
        <v>8358</v>
      </c>
    </row>
    <row r="3193" spans="1:19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0">
        <f t="shared" si="147"/>
        <v>42538.755428240736</v>
      </c>
      <c r="P3193" s="10">
        <f t="shared" si="148"/>
        <v>42598.755428240736</v>
      </c>
      <c r="Q3193">
        <f t="shared" si="149"/>
        <v>2016</v>
      </c>
      <c r="R3193" s="13" t="s">
        <v>8316</v>
      </c>
      <c r="S3193" t="s">
        <v>8358</v>
      </c>
    </row>
    <row r="3194" spans="1:19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0">
        <f t="shared" si="147"/>
        <v>42018.94049768518</v>
      </c>
      <c r="P3194" s="10">
        <f t="shared" si="148"/>
        <v>42063.916666666672</v>
      </c>
      <c r="Q3194">
        <f t="shared" si="149"/>
        <v>2015</v>
      </c>
      <c r="R3194" s="13" t="s">
        <v>8316</v>
      </c>
      <c r="S3194" t="s">
        <v>8358</v>
      </c>
    </row>
    <row r="3195" spans="1:19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0">
        <f t="shared" si="147"/>
        <v>42010.968240740738</v>
      </c>
      <c r="P3195" s="10">
        <f t="shared" si="148"/>
        <v>42055.968240740738</v>
      </c>
      <c r="Q3195">
        <f t="shared" si="149"/>
        <v>2015</v>
      </c>
      <c r="R3195" s="13" t="s">
        <v>8316</v>
      </c>
      <c r="S3195" t="s">
        <v>8358</v>
      </c>
    </row>
    <row r="3196" spans="1:19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0">
        <f t="shared" si="147"/>
        <v>42182.062476851846</v>
      </c>
      <c r="P3196" s="10">
        <f t="shared" si="148"/>
        <v>42212.062476851846</v>
      </c>
      <c r="Q3196">
        <f t="shared" si="149"/>
        <v>2015</v>
      </c>
      <c r="R3196" s="13" t="s">
        <v>8316</v>
      </c>
      <c r="S3196" t="s">
        <v>8358</v>
      </c>
    </row>
    <row r="3197" spans="1:19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0">
        <f t="shared" si="147"/>
        <v>42017.594236111108</v>
      </c>
      <c r="P3197" s="10">
        <f t="shared" si="148"/>
        <v>42047.594236111108</v>
      </c>
      <c r="Q3197">
        <f t="shared" si="149"/>
        <v>2015</v>
      </c>
      <c r="R3197" s="13" t="s">
        <v>8316</v>
      </c>
      <c r="S3197" t="s">
        <v>8358</v>
      </c>
    </row>
    <row r="3198" spans="1:19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0">
        <f t="shared" si="147"/>
        <v>42157.598090277781</v>
      </c>
      <c r="P3198" s="10">
        <f t="shared" si="148"/>
        <v>42217.583333333328</v>
      </c>
      <c r="Q3198">
        <f t="shared" si="149"/>
        <v>2015</v>
      </c>
      <c r="R3198" s="13" t="s">
        <v>8316</v>
      </c>
      <c r="S3198" t="s">
        <v>8358</v>
      </c>
    </row>
    <row r="3199" spans="1:19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0">
        <f t="shared" si="147"/>
        <v>42009.493263888886</v>
      </c>
      <c r="P3199" s="10">
        <f t="shared" si="148"/>
        <v>42039.493263888886</v>
      </c>
      <c r="Q3199">
        <f t="shared" si="149"/>
        <v>2015</v>
      </c>
      <c r="R3199" s="13" t="s">
        <v>8316</v>
      </c>
      <c r="S3199" t="s">
        <v>8358</v>
      </c>
    </row>
    <row r="3200" spans="1:19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0">
        <f t="shared" si="147"/>
        <v>42013.424502314811</v>
      </c>
      <c r="P3200" s="10">
        <f t="shared" si="148"/>
        <v>42051.424502314811</v>
      </c>
      <c r="Q3200">
        <f t="shared" si="149"/>
        <v>2015</v>
      </c>
      <c r="R3200" s="13" t="s">
        <v>8316</v>
      </c>
      <c r="S3200" t="s">
        <v>8358</v>
      </c>
    </row>
    <row r="3201" spans="1:19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0">
        <f t="shared" si="147"/>
        <v>41858.761782407404</v>
      </c>
      <c r="P3201" s="10">
        <f t="shared" si="148"/>
        <v>41888.875</v>
      </c>
      <c r="Q3201">
        <f t="shared" si="149"/>
        <v>2014</v>
      </c>
      <c r="R3201" s="13" t="s">
        <v>8316</v>
      </c>
      <c r="S3201" t="s">
        <v>8358</v>
      </c>
    </row>
    <row r="3202" spans="1:19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0">
        <f t="shared" si="147"/>
        <v>42460.320613425924</v>
      </c>
      <c r="P3202" s="10">
        <f t="shared" si="148"/>
        <v>42490.231944444444</v>
      </c>
      <c r="Q3202">
        <f t="shared" si="149"/>
        <v>2016</v>
      </c>
      <c r="R3202" s="13" t="s">
        <v>8316</v>
      </c>
      <c r="S3202" t="s">
        <v>8358</v>
      </c>
    </row>
    <row r="3203" spans="1:19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0">
        <f t="shared" ref="O3203:O3266" si="150">(((J3203/60)/60)/24)+DATE(1970,1,1)</f>
        <v>41861.767094907409</v>
      </c>
      <c r="P3203" s="10">
        <f t="shared" ref="P3203:P3266" si="151">(((I3203/60)/60)/24)+DATE(1970,1,1)</f>
        <v>41882.767094907409</v>
      </c>
      <c r="Q3203">
        <f t="shared" ref="Q3203:Q3266" si="152">YEAR(O3203)</f>
        <v>2014</v>
      </c>
      <c r="R3203" s="13" t="s">
        <v>8316</v>
      </c>
      <c r="S3203" t="s">
        <v>8358</v>
      </c>
    </row>
    <row r="3204" spans="1:19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0">
        <f t="shared" si="150"/>
        <v>42293.853541666671</v>
      </c>
      <c r="P3204" s="10">
        <f t="shared" si="151"/>
        <v>42352.249305555553</v>
      </c>
      <c r="Q3204">
        <f t="shared" si="152"/>
        <v>2015</v>
      </c>
      <c r="R3204" s="13" t="s">
        <v>8316</v>
      </c>
      <c r="S3204" t="s">
        <v>8358</v>
      </c>
    </row>
    <row r="3205" spans="1:19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0">
        <f t="shared" si="150"/>
        <v>42242.988680555558</v>
      </c>
      <c r="P3205" s="10">
        <f t="shared" si="151"/>
        <v>42272.988680555558</v>
      </c>
      <c r="Q3205">
        <f t="shared" si="152"/>
        <v>2015</v>
      </c>
      <c r="R3205" s="13" t="s">
        <v>8316</v>
      </c>
      <c r="S3205" t="s">
        <v>8358</v>
      </c>
    </row>
    <row r="3206" spans="1:19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0">
        <f t="shared" si="150"/>
        <v>42172.686099537037</v>
      </c>
      <c r="P3206" s="10">
        <f t="shared" si="151"/>
        <v>42202.676388888889</v>
      </c>
      <c r="Q3206">
        <f t="shared" si="152"/>
        <v>2015</v>
      </c>
      <c r="R3206" s="13" t="s">
        <v>8316</v>
      </c>
      <c r="S3206" t="s">
        <v>8358</v>
      </c>
    </row>
    <row r="3207" spans="1:19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0">
        <f t="shared" si="150"/>
        <v>42095.374675925923</v>
      </c>
      <c r="P3207" s="10">
        <f t="shared" si="151"/>
        <v>42125.374675925923</v>
      </c>
      <c r="Q3207">
        <f t="shared" si="152"/>
        <v>2015</v>
      </c>
      <c r="R3207" s="13" t="s">
        <v>8316</v>
      </c>
      <c r="S3207" t="s">
        <v>8358</v>
      </c>
    </row>
    <row r="3208" spans="1:19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0">
        <f t="shared" si="150"/>
        <v>42236.276053240741</v>
      </c>
      <c r="P3208" s="10">
        <f t="shared" si="151"/>
        <v>42266.276053240741</v>
      </c>
      <c r="Q3208">
        <f t="shared" si="152"/>
        <v>2015</v>
      </c>
      <c r="R3208" s="13" t="s">
        <v>8316</v>
      </c>
      <c r="S3208" t="s">
        <v>8358</v>
      </c>
    </row>
    <row r="3209" spans="1:19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0">
        <f t="shared" si="150"/>
        <v>42057.277858796297</v>
      </c>
      <c r="P3209" s="10">
        <f t="shared" si="151"/>
        <v>42117.236192129625</v>
      </c>
      <c r="Q3209">
        <f t="shared" si="152"/>
        <v>2015</v>
      </c>
      <c r="R3209" s="13" t="s">
        <v>8316</v>
      </c>
      <c r="S3209" t="s">
        <v>8358</v>
      </c>
    </row>
    <row r="3210" spans="1:19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0">
        <f t="shared" si="150"/>
        <v>41827.605057870373</v>
      </c>
      <c r="P3210" s="10">
        <f t="shared" si="151"/>
        <v>41848.605057870373</v>
      </c>
      <c r="Q3210">
        <f t="shared" si="152"/>
        <v>2014</v>
      </c>
      <c r="R3210" s="13" t="s">
        <v>8316</v>
      </c>
      <c r="S3210" t="s">
        <v>8317</v>
      </c>
    </row>
    <row r="3211" spans="1:19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>
        <f t="shared" si="150"/>
        <v>41778.637245370373</v>
      </c>
      <c r="P3211" s="10">
        <f t="shared" si="151"/>
        <v>41810.958333333336</v>
      </c>
      <c r="Q3211">
        <f t="shared" si="152"/>
        <v>2014</v>
      </c>
      <c r="R3211" s="13" t="s">
        <v>8316</v>
      </c>
      <c r="S3211" t="s">
        <v>8317</v>
      </c>
    </row>
    <row r="3212" spans="1:19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0">
        <f t="shared" si="150"/>
        <v>41013.936562499999</v>
      </c>
      <c r="P3212" s="10">
        <f t="shared" si="151"/>
        <v>41061.165972222225</v>
      </c>
      <c r="Q3212">
        <f t="shared" si="152"/>
        <v>2012</v>
      </c>
      <c r="R3212" s="13" t="s">
        <v>8316</v>
      </c>
      <c r="S3212" t="s">
        <v>8317</v>
      </c>
    </row>
    <row r="3213" spans="1:19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>
        <f t="shared" si="150"/>
        <v>41834.586574074077</v>
      </c>
      <c r="P3213" s="10">
        <f t="shared" si="151"/>
        <v>41866.083333333336</v>
      </c>
      <c r="Q3213">
        <f t="shared" si="152"/>
        <v>2014</v>
      </c>
      <c r="R3213" s="13" t="s">
        <v>8316</v>
      </c>
      <c r="S3213" t="s">
        <v>8317</v>
      </c>
    </row>
    <row r="3214" spans="1:19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0">
        <f t="shared" si="150"/>
        <v>41829.795729166668</v>
      </c>
      <c r="P3214" s="10">
        <f t="shared" si="151"/>
        <v>41859.795729166668</v>
      </c>
      <c r="Q3214">
        <f t="shared" si="152"/>
        <v>2014</v>
      </c>
      <c r="R3214" s="13" t="s">
        <v>8316</v>
      </c>
      <c r="S3214" t="s">
        <v>8317</v>
      </c>
    </row>
    <row r="3215" spans="1:19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0">
        <f t="shared" si="150"/>
        <v>42171.763414351852</v>
      </c>
      <c r="P3215" s="10">
        <f t="shared" si="151"/>
        <v>42211.763414351852</v>
      </c>
      <c r="Q3215">
        <f t="shared" si="152"/>
        <v>2015</v>
      </c>
      <c r="R3215" s="13" t="s">
        <v>8316</v>
      </c>
      <c r="S3215" t="s">
        <v>8317</v>
      </c>
    </row>
    <row r="3216" spans="1:19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>
        <f t="shared" si="150"/>
        <v>42337.792511574073</v>
      </c>
      <c r="P3216" s="10">
        <f t="shared" si="151"/>
        <v>42374.996527777781</v>
      </c>
      <c r="Q3216">
        <f t="shared" si="152"/>
        <v>2015</v>
      </c>
      <c r="R3216" s="13" t="s">
        <v>8316</v>
      </c>
      <c r="S3216" t="s">
        <v>8317</v>
      </c>
    </row>
    <row r="3217" spans="1:19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>
        <f t="shared" si="150"/>
        <v>42219.665173611109</v>
      </c>
      <c r="P3217" s="10">
        <f t="shared" si="151"/>
        <v>42257.165972222225</v>
      </c>
      <c r="Q3217">
        <f t="shared" si="152"/>
        <v>2015</v>
      </c>
      <c r="R3217" s="13" t="s">
        <v>8316</v>
      </c>
      <c r="S3217" t="s">
        <v>8317</v>
      </c>
    </row>
    <row r="3218" spans="1:19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0">
        <f t="shared" si="150"/>
        <v>42165.462627314817</v>
      </c>
      <c r="P3218" s="10">
        <f t="shared" si="151"/>
        <v>42196.604166666672</v>
      </c>
      <c r="Q3218">
        <f t="shared" si="152"/>
        <v>2015</v>
      </c>
      <c r="R3218" s="13" t="s">
        <v>8316</v>
      </c>
      <c r="S3218" t="s">
        <v>8317</v>
      </c>
    </row>
    <row r="3219" spans="1:19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>
        <f t="shared" si="150"/>
        <v>42648.546111111107</v>
      </c>
      <c r="P3219" s="10">
        <f t="shared" si="151"/>
        <v>42678.546111111107</v>
      </c>
      <c r="Q3219">
        <f t="shared" si="152"/>
        <v>2016</v>
      </c>
      <c r="R3219" s="13" t="s">
        <v>8316</v>
      </c>
      <c r="S3219" t="s">
        <v>8317</v>
      </c>
    </row>
    <row r="3220" spans="1:19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>
        <f t="shared" si="150"/>
        <v>41971.002152777779</v>
      </c>
      <c r="P3220" s="10">
        <f t="shared" si="151"/>
        <v>42004</v>
      </c>
      <c r="Q3220">
        <f t="shared" si="152"/>
        <v>2014</v>
      </c>
      <c r="R3220" s="13" t="s">
        <v>8316</v>
      </c>
      <c r="S3220" t="s">
        <v>8317</v>
      </c>
    </row>
    <row r="3221" spans="1:19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>
        <f t="shared" si="150"/>
        <v>42050.983182870375</v>
      </c>
      <c r="P3221" s="10">
        <f t="shared" si="151"/>
        <v>42085.941516203704</v>
      </c>
      <c r="Q3221">
        <f t="shared" si="152"/>
        <v>2015</v>
      </c>
      <c r="R3221" s="13" t="s">
        <v>8316</v>
      </c>
      <c r="S3221" t="s">
        <v>8317</v>
      </c>
    </row>
    <row r="3222" spans="1:19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>
        <f t="shared" si="150"/>
        <v>42772.833379629628</v>
      </c>
      <c r="P3222" s="10">
        <f t="shared" si="151"/>
        <v>42806.875</v>
      </c>
      <c r="Q3222">
        <f t="shared" si="152"/>
        <v>2017</v>
      </c>
      <c r="R3222" s="13" t="s">
        <v>8316</v>
      </c>
      <c r="S3222" t="s">
        <v>8317</v>
      </c>
    </row>
    <row r="3223" spans="1:19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>
        <f t="shared" si="150"/>
        <v>42155.696793981479</v>
      </c>
      <c r="P3223" s="10">
        <f t="shared" si="151"/>
        <v>42190.696793981479</v>
      </c>
      <c r="Q3223">
        <f t="shared" si="152"/>
        <v>2015</v>
      </c>
      <c r="R3223" s="13" t="s">
        <v>8316</v>
      </c>
      <c r="S3223" t="s">
        <v>8317</v>
      </c>
    </row>
    <row r="3224" spans="1:19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0">
        <f t="shared" si="150"/>
        <v>42270.582141203704</v>
      </c>
      <c r="P3224" s="10">
        <f t="shared" si="151"/>
        <v>42301.895138888889</v>
      </c>
      <c r="Q3224">
        <f t="shared" si="152"/>
        <v>2015</v>
      </c>
      <c r="R3224" s="13" t="s">
        <v>8316</v>
      </c>
      <c r="S3224" t="s">
        <v>8317</v>
      </c>
    </row>
    <row r="3225" spans="1:19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0">
        <f t="shared" si="150"/>
        <v>42206.835370370376</v>
      </c>
      <c r="P3225" s="10">
        <f t="shared" si="151"/>
        <v>42236.835370370376</v>
      </c>
      <c r="Q3225">
        <f t="shared" si="152"/>
        <v>2015</v>
      </c>
      <c r="R3225" s="13" t="s">
        <v>8316</v>
      </c>
      <c r="S3225" t="s">
        <v>8317</v>
      </c>
    </row>
    <row r="3226" spans="1:19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>
        <f t="shared" si="150"/>
        <v>42697.850844907407</v>
      </c>
      <c r="P3226" s="10">
        <f t="shared" si="151"/>
        <v>42745.208333333328</v>
      </c>
      <c r="Q3226">
        <f t="shared" si="152"/>
        <v>2016</v>
      </c>
      <c r="R3226" s="13" t="s">
        <v>8316</v>
      </c>
      <c r="S3226" t="s">
        <v>8317</v>
      </c>
    </row>
    <row r="3227" spans="1:19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0">
        <f t="shared" si="150"/>
        <v>42503.559467592597</v>
      </c>
      <c r="P3227" s="10">
        <f t="shared" si="151"/>
        <v>42524.875</v>
      </c>
      <c r="Q3227">
        <f t="shared" si="152"/>
        <v>2016</v>
      </c>
      <c r="R3227" s="13" t="s">
        <v>8316</v>
      </c>
      <c r="S3227" t="s">
        <v>8317</v>
      </c>
    </row>
    <row r="3228" spans="1:19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0">
        <f t="shared" si="150"/>
        <v>42277.583472222221</v>
      </c>
      <c r="P3228" s="10">
        <f t="shared" si="151"/>
        <v>42307.583472222221</v>
      </c>
      <c r="Q3228">
        <f t="shared" si="152"/>
        <v>2015</v>
      </c>
      <c r="R3228" s="13" t="s">
        <v>8316</v>
      </c>
      <c r="S3228" t="s">
        <v>8317</v>
      </c>
    </row>
    <row r="3229" spans="1:19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0">
        <f t="shared" si="150"/>
        <v>42722.882361111115</v>
      </c>
      <c r="P3229" s="10">
        <f t="shared" si="151"/>
        <v>42752.882361111115</v>
      </c>
      <c r="Q3229">
        <f t="shared" si="152"/>
        <v>2016</v>
      </c>
      <c r="R3229" s="13" t="s">
        <v>8316</v>
      </c>
      <c r="S3229" t="s">
        <v>8317</v>
      </c>
    </row>
    <row r="3230" spans="1:19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0">
        <f t="shared" si="150"/>
        <v>42323.70930555556</v>
      </c>
      <c r="P3230" s="10">
        <f t="shared" si="151"/>
        <v>42355.207638888889</v>
      </c>
      <c r="Q3230">
        <f t="shared" si="152"/>
        <v>2015</v>
      </c>
      <c r="R3230" s="13" t="s">
        <v>8316</v>
      </c>
      <c r="S3230" t="s">
        <v>8317</v>
      </c>
    </row>
    <row r="3231" spans="1:19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>
        <f t="shared" si="150"/>
        <v>41933.291643518518</v>
      </c>
      <c r="P3231" s="10">
        <f t="shared" si="151"/>
        <v>41963.333310185189</v>
      </c>
      <c r="Q3231">
        <f t="shared" si="152"/>
        <v>2014</v>
      </c>
      <c r="R3231" s="13" t="s">
        <v>8316</v>
      </c>
      <c r="S3231" t="s">
        <v>8317</v>
      </c>
    </row>
    <row r="3232" spans="1:19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0">
        <f t="shared" si="150"/>
        <v>41898.168125000004</v>
      </c>
      <c r="P3232" s="10">
        <f t="shared" si="151"/>
        <v>41913.165972222225</v>
      </c>
      <c r="Q3232">
        <f t="shared" si="152"/>
        <v>2014</v>
      </c>
      <c r="R3232" s="13" t="s">
        <v>8316</v>
      </c>
      <c r="S3232" t="s">
        <v>8317</v>
      </c>
    </row>
    <row r="3233" spans="1:19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0">
        <f t="shared" si="150"/>
        <v>42446.943831018521</v>
      </c>
      <c r="P3233" s="10">
        <f t="shared" si="151"/>
        <v>42476.943831018521</v>
      </c>
      <c r="Q3233">
        <f t="shared" si="152"/>
        <v>2016</v>
      </c>
      <c r="R3233" s="13" t="s">
        <v>8316</v>
      </c>
      <c r="S3233" t="s">
        <v>8317</v>
      </c>
    </row>
    <row r="3234" spans="1:19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0">
        <f t="shared" si="150"/>
        <v>42463.81385416667</v>
      </c>
      <c r="P3234" s="10">
        <f t="shared" si="151"/>
        <v>42494.165972222225</v>
      </c>
      <c r="Q3234">
        <f t="shared" si="152"/>
        <v>2016</v>
      </c>
      <c r="R3234" s="13" t="s">
        <v>8316</v>
      </c>
      <c r="S3234" t="s">
        <v>8317</v>
      </c>
    </row>
    <row r="3235" spans="1:19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0">
        <f t="shared" si="150"/>
        <v>42766.805034722223</v>
      </c>
      <c r="P3235" s="10">
        <f t="shared" si="151"/>
        <v>42796.805034722223</v>
      </c>
      <c r="Q3235">
        <f t="shared" si="152"/>
        <v>2017</v>
      </c>
      <c r="R3235" s="13" t="s">
        <v>8316</v>
      </c>
      <c r="S3235" t="s">
        <v>8317</v>
      </c>
    </row>
    <row r="3236" spans="1:19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>
        <f t="shared" si="150"/>
        <v>42734.789444444439</v>
      </c>
      <c r="P3236" s="10">
        <f t="shared" si="151"/>
        <v>42767.979861111111</v>
      </c>
      <c r="Q3236">
        <f t="shared" si="152"/>
        <v>2016</v>
      </c>
      <c r="R3236" s="13" t="s">
        <v>8316</v>
      </c>
      <c r="S3236" t="s">
        <v>8317</v>
      </c>
    </row>
    <row r="3237" spans="1:19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>
        <f t="shared" si="150"/>
        <v>42522.347812499997</v>
      </c>
      <c r="P3237" s="10">
        <f t="shared" si="151"/>
        <v>42552.347812499997</v>
      </c>
      <c r="Q3237">
        <f t="shared" si="152"/>
        <v>2016</v>
      </c>
      <c r="R3237" s="13" t="s">
        <v>8316</v>
      </c>
      <c r="S3237" t="s">
        <v>8317</v>
      </c>
    </row>
    <row r="3238" spans="1:19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>
        <f t="shared" si="150"/>
        <v>42702.917048611111</v>
      </c>
      <c r="P3238" s="10">
        <f t="shared" si="151"/>
        <v>42732.917048611111</v>
      </c>
      <c r="Q3238">
        <f t="shared" si="152"/>
        <v>2016</v>
      </c>
      <c r="R3238" s="13" t="s">
        <v>8316</v>
      </c>
      <c r="S3238" t="s">
        <v>8317</v>
      </c>
    </row>
    <row r="3239" spans="1:19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>
        <f t="shared" si="150"/>
        <v>42252.474351851852</v>
      </c>
      <c r="P3239" s="10">
        <f t="shared" si="151"/>
        <v>42276.165972222225</v>
      </c>
      <c r="Q3239">
        <f t="shared" si="152"/>
        <v>2015</v>
      </c>
      <c r="R3239" s="13" t="s">
        <v>8316</v>
      </c>
      <c r="S3239" t="s">
        <v>8317</v>
      </c>
    </row>
    <row r="3240" spans="1:19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0">
        <f t="shared" si="150"/>
        <v>42156.510393518518</v>
      </c>
      <c r="P3240" s="10">
        <f t="shared" si="151"/>
        <v>42186.510393518518</v>
      </c>
      <c r="Q3240">
        <f t="shared" si="152"/>
        <v>2015</v>
      </c>
      <c r="R3240" s="13" t="s">
        <v>8316</v>
      </c>
      <c r="S3240" t="s">
        <v>8317</v>
      </c>
    </row>
    <row r="3241" spans="1:19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>
        <f t="shared" si="150"/>
        <v>42278.089039351849</v>
      </c>
      <c r="P3241" s="10">
        <f t="shared" si="151"/>
        <v>42302.999305555553</v>
      </c>
      <c r="Q3241">
        <f t="shared" si="152"/>
        <v>2015</v>
      </c>
      <c r="R3241" s="13" t="s">
        <v>8316</v>
      </c>
      <c r="S3241" t="s">
        <v>8317</v>
      </c>
    </row>
    <row r="3242" spans="1:19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0">
        <f t="shared" si="150"/>
        <v>42754.693842592591</v>
      </c>
      <c r="P3242" s="10">
        <f t="shared" si="151"/>
        <v>42782.958333333328</v>
      </c>
      <c r="Q3242">
        <f t="shared" si="152"/>
        <v>2017</v>
      </c>
      <c r="R3242" s="13" t="s">
        <v>8316</v>
      </c>
      <c r="S3242" t="s">
        <v>8317</v>
      </c>
    </row>
    <row r="3243" spans="1:19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>
        <f t="shared" si="150"/>
        <v>41893.324884259258</v>
      </c>
      <c r="P3243" s="10">
        <f t="shared" si="151"/>
        <v>41926.290972222225</v>
      </c>
      <c r="Q3243">
        <f t="shared" si="152"/>
        <v>2014</v>
      </c>
      <c r="R3243" s="13" t="s">
        <v>8316</v>
      </c>
      <c r="S3243" t="s">
        <v>8317</v>
      </c>
    </row>
    <row r="3244" spans="1:19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>
        <f t="shared" si="150"/>
        <v>41871.755694444444</v>
      </c>
      <c r="P3244" s="10">
        <f t="shared" si="151"/>
        <v>41901.755694444444</v>
      </c>
      <c r="Q3244">
        <f t="shared" si="152"/>
        <v>2014</v>
      </c>
      <c r="R3244" s="13" t="s">
        <v>8316</v>
      </c>
      <c r="S3244" t="s">
        <v>8317</v>
      </c>
    </row>
    <row r="3245" spans="1:19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0">
        <f t="shared" si="150"/>
        <v>42262.096782407403</v>
      </c>
      <c r="P3245" s="10">
        <f t="shared" si="151"/>
        <v>42286</v>
      </c>
      <c r="Q3245">
        <f t="shared" si="152"/>
        <v>2015</v>
      </c>
      <c r="R3245" s="13" t="s">
        <v>8316</v>
      </c>
      <c r="S3245" t="s">
        <v>8317</v>
      </c>
    </row>
    <row r="3246" spans="1:19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0">
        <f t="shared" si="150"/>
        <v>42675.694236111114</v>
      </c>
      <c r="P3246" s="10">
        <f t="shared" si="151"/>
        <v>42705.735902777778</v>
      </c>
      <c r="Q3246">
        <f t="shared" si="152"/>
        <v>2016</v>
      </c>
      <c r="R3246" s="13" t="s">
        <v>8316</v>
      </c>
      <c r="S3246" t="s">
        <v>8317</v>
      </c>
    </row>
    <row r="3247" spans="1:19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>
        <f t="shared" si="150"/>
        <v>42135.60020833333</v>
      </c>
      <c r="P3247" s="10">
        <f t="shared" si="151"/>
        <v>42167.083333333328</v>
      </c>
      <c r="Q3247">
        <f t="shared" si="152"/>
        <v>2015</v>
      </c>
      <c r="R3247" s="13" t="s">
        <v>8316</v>
      </c>
      <c r="S3247" t="s">
        <v>8317</v>
      </c>
    </row>
    <row r="3248" spans="1:19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>
        <f t="shared" si="150"/>
        <v>42230.472222222219</v>
      </c>
      <c r="P3248" s="10">
        <f t="shared" si="151"/>
        <v>42259.165972222225</v>
      </c>
      <c r="Q3248">
        <f t="shared" si="152"/>
        <v>2015</v>
      </c>
      <c r="R3248" s="13" t="s">
        <v>8316</v>
      </c>
      <c r="S3248" t="s">
        <v>8317</v>
      </c>
    </row>
    <row r="3249" spans="1:19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0">
        <f t="shared" si="150"/>
        <v>42167.434166666666</v>
      </c>
      <c r="P3249" s="10">
        <f t="shared" si="151"/>
        <v>42197.434166666666</v>
      </c>
      <c r="Q3249">
        <f t="shared" si="152"/>
        <v>2015</v>
      </c>
      <c r="R3249" s="13" t="s">
        <v>8316</v>
      </c>
      <c r="S3249" t="s">
        <v>8317</v>
      </c>
    </row>
    <row r="3250" spans="1:19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>
        <f t="shared" si="150"/>
        <v>42068.888391203705</v>
      </c>
      <c r="P3250" s="10">
        <f t="shared" si="151"/>
        <v>42098.846724537041</v>
      </c>
      <c r="Q3250">
        <f t="shared" si="152"/>
        <v>2015</v>
      </c>
      <c r="R3250" s="13" t="s">
        <v>8316</v>
      </c>
      <c r="S3250" t="s">
        <v>8317</v>
      </c>
    </row>
    <row r="3251" spans="1:19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0">
        <f t="shared" si="150"/>
        <v>42145.746689814812</v>
      </c>
      <c r="P3251" s="10">
        <f t="shared" si="151"/>
        <v>42175.746689814812</v>
      </c>
      <c r="Q3251">
        <f t="shared" si="152"/>
        <v>2015</v>
      </c>
      <c r="R3251" s="13" t="s">
        <v>8316</v>
      </c>
      <c r="S3251" t="s">
        <v>8317</v>
      </c>
    </row>
    <row r="3252" spans="1:19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>
        <f t="shared" si="150"/>
        <v>41918.742175925923</v>
      </c>
      <c r="P3252" s="10">
        <f t="shared" si="151"/>
        <v>41948.783842592595</v>
      </c>
      <c r="Q3252">
        <f t="shared" si="152"/>
        <v>2014</v>
      </c>
      <c r="R3252" s="13" t="s">
        <v>8316</v>
      </c>
      <c r="S3252" t="s">
        <v>8317</v>
      </c>
    </row>
    <row r="3253" spans="1:19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0">
        <f t="shared" si="150"/>
        <v>42146.731087962966</v>
      </c>
      <c r="P3253" s="10">
        <f t="shared" si="151"/>
        <v>42176.731087962966</v>
      </c>
      <c r="Q3253">
        <f t="shared" si="152"/>
        <v>2015</v>
      </c>
      <c r="R3253" s="13" t="s">
        <v>8316</v>
      </c>
      <c r="S3253" t="s">
        <v>8317</v>
      </c>
    </row>
    <row r="3254" spans="1:19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0">
        <f t="shared" si="150"/>
        <v>42590.472685185188</v>
      </c>
      <c r="P3254" s="10">
        <f t="shared" si="151"/>
        <v>42620.472685185188</v>
      </c>
      <c r="Q3254">
        <f t="shared" si="152"/>
        <v>2016</v>
      </c>
      <c r="R3254" s="13" t="s">
        <v>8316</v>
      </c>
      <c r="S3254" t="s">
        <v>8317</v>
      </c>
    </row>
    <row r="3255" spans="1:19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>
        <f t="shared" si="150"/>
        <v>42602.576712962968</v>
      </c>
      <c r="P3255" s="10">
        <f t="shared" si="151"/>
        <v>42621.15625</v>
      </c>
      <c r="Q3255">
        <f t="shared" si="152"/>
        <v>2016</v>
      </c>
      <c r="R3255" s="13" t="s">
        <v>8316</v>
      </c>
      <c r="S3255" t="s">
        <v>8317</v>
      </c>
    </row>
    <row r="3256" spans="1:19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>
        <f t="shared" si="150"/>
        <v>42059.085752314815</v>
      </c>
      <c r="P3256" s="10">
        <f t="shared" si="151"/>
        <v>42089.044085648144</v>
      </c>
      <c r="Q3256">
        <f t="shared" si="152"/>
        <v>2015</v>
      </c>
      <c r="R3256" s="13" t="s">
        <v>8316</v>
      </c>
      <c r="S3256" t="s">
        <v>8317</v>
      </c>
    </row>
    <row r="3257" spans="1:19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0">
        <f t="shared" si="150"/>
        <v>41889.768229166664</v>
      </c>
      <c r="P3257" s="10">
        <f t="shared" si="151"/>
        <v>41919.768229166664</v>
      </c>
      <c r="Q3257">
        <f t="shared" si="152"/>
        <v>2014</v>
      </c>
      <c r="R3257" s="13" t="s">
        <v>8316</v>
      </c>
      <c r="S3257" t="s">
        <v>8317</v>
      </c>
    </row>
    <row r="3258" spans="1:19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>
        <f t="shared" si="150"/>
        <v>42144.573807870373</v>
      </c>
      <c r="P3258" s="10">
        <f t="shared" si="151"/>
        <v>42166.165972222225</v>
      </c>
      <c r="Q3258">
        <f t="shared" si="152"/>
        <v>2015</v>
      </c>
      <c r="R3258" s="13" t="s">
        <v>8316</v>
      </c>
      <c r="S3258" t="s">
        <v>8317</v>
      </c>
    </row>
    <row r="3259" spans="1:19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0">
        <f t="shared" si="150"/>
        <v>42758.559629629628</v>
      </c>
      <c r="P3259" s="10">
        <f t="shared" si="151"/>
        <v>42788.559629629628</v>
      </c>
      <c r="Q3259">
        <f t="shared" si="152"/>
        <v>2017</v>
      </c>
      <c r="R3259" s="13" t="s">
        <v>8316</v>
      </c>
      <c r="S3259" t="s">
        <v>8317</v>
      </c>
    </row>
    <row r="3260" spans="1:19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0">
        <f t="shared" si="150"/>
        <v>41982.887280092589</v>
      </c>
      <c r="P3260" s="10">
        <f t="shared" si="151"/>
        <v>42012.887280092589</v>
      </c>
      <c r="Q3260">
        <f t="shared" si="152"/>
        <v>2014</v>
      </c>
      <c r="R3260" s="13" t="s">
        <v>8316</v>
      </c>
      <c r="S3260" t="s">
        <v>8317</v>
      </c>
    </row>
    <row r="3261" spans="1:19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0">
        <f t="shared" si="150"/>
        <v>42614.760937500003</v>
      </c>
      <c r="P3261" s="10">
        <f t="shared" si="151"/>
        <v>42644.165972222225</v>
      </c>
      <c r="Q3261">
        <f t="shared" si="152"/>
        <v>2016</v>
      </c>
      <c r="R3261" s="13" t="s">
        <v>8316</v>
      </c>
      <c r="S3261" t="s">
        <v>8317</v>
      </c>
    </row>
    <row r="3262" spans="1:19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0">
        <f t="shared" si="150"/>
        <v>42303.672662037032</v>
      </c>
      <c r="P3262" s="10">
        <f t="shared" si="151"/>
        <v>42338.714328703703</v>
      </c>
      <c r="Q3262">
        <f t="shared" si="152"/>
        <v>2015</v>
      </c>
      <c r="R3262" s="13" t="s">
        <v>8316</v>
      </c>
      <c r="S3262" t="s">
        <v>8317</v>
      </c>
    </row>
    <row r="3263" spans="1:19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0">
        <f t="shared" si="150"/>
        <v>42171.725416666668</v>
      </c>
      <c r="P3263" s="10">
        <f t="shared" si="151"/>
        <v>42201.725416666668</v>
      </c>
      <c r="Q3263">
        <f t="shared" si="152"/>
        <v>2015</v>
      </c>
      <c r="R3263" s="13" t="s">
        <v>8316</v>
      </c>
      <c r="S3263" t="s">
        <v>8317</v>
      </c>
    </row>
    <row r="3264" spans="1:19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>
        <f t="shared" si="150"/>
        <v>41964.315532407403</v>
      </c>
      <c r="P3264" s="10">
        <f t="shared" si="151"/>
        <v>41995.166666666672</v>
      </c>
      <c r="Q3264">
        <f t="shared" si="152"/>
        <v>2014</v>
      </c>
      <c r="R3264" s="13" t="s">
        <v>8316</v>
      </c>
      <c r="S3264" t="s">
        <v>8317</v>
      </c>
    </row>
    <row r="3265" spans="1:19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0">
        <f t="shared" si="150"/>
        <v>42284.516064814816</v>
      </c>
      <c r="P3265" s="10">
        <f t="shared" si="151"/>
        <v>42307.875</v>
      </c>
      <c r="Q3265">
        <f t="shared" si="152"/>
        <v>2015</v>
      </c>
      <c r="R3265" s="13" t="s">
        <v>8316</v>
      </c>
      <c r="S3265" t="s">
        <v>8317</v>
      </c>
    </row>
    <row r="3266" spans="1:19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0">
        <f t="shared" si="150"/>
        <v>42016.800208333334</v>
      </c>
      <c r="P3266" s="10">
        <f t="shared" si="151"/>
        <v>42032.916666666672</v>
      </c>
      <c r="Q3266">
        <f t="shared" si="152"/>
        <v>2015</v>
      </c>
      <c r="R3266" s="13" t="s">
        <v>8316</v>
      </c>
      <c r="S3266" t="s">
        <v>8317</v>
      </c>
    </row>
    <row r="3267" spans="1:19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0">
        <f t="shared" ref="O3267:O3330" si="153">(((J3267/60)/60)/24)+DATE(1970,1,1)</f>
        <v>42311.711979166663</v>
      </c>
      <c r="P3267" s="10">
        <f t="shared" ref="P3267:P3330" si="154">(((I3267/60)/60)/24)+DATE(1970,1,1)</f>
        <v>42341.708333333328</v>
      </c>
      <c r="Q3267">
        <f t="shared" ref="Q3267:Q3330" si="155">YEAR(O3267)</f>
        <v>2015</v>
      </c>
      <c r="R3267" s="13" t="s">
        <v>8316</v>
      </c>
      <c r="S3267" t="s">
        <v>8317</v>
      </c>
    </row>
    <row r="3268" spans="1:19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>
        <f t="shared" si="153"/>
        <v>42136.536134259266</v>
      </c>
      <c r="P3268" s="10">
        <f t="shared" si="154"/>
        <v>42167.875</v>
      </c>
      <c r="Q3268">
        <f t="shared" si="155"/>
        <v>2015</v>
      </c>
      <c r="R3268" s="13" t="s">
        <v>8316</v>
      </c>
      <c r="S3268" t="s">
        <v>8317</v>
      </c>
    </row>
    <row r="3269" spans="1:19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>
        <f t="shared" si="153"/>
        <v>42172.757638888885</v>
      </c>
      <c r="P3269" s="10">
        <f t="shared" si="154"/>
        <v>42202.757638888885</v>
      </c>
      <c r="Q3269">
        <f t="shared" si="155"/>
        <v>2015</v>
      </c>
      <c r="R3269" s="13" t="s">
        <v>8316</v>
      </c>
      <c r="S3269" t="s">
        <v>8317</v>
      </c>
    </row>
    <row r="3270" spans="1:19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0">
        <f t="shared" si="153"/>
        <v>42590.90425925926</v>
      </c>
      <c r="P3270" s="10">
        <f t="shared" si="154"/>
        <v>42606.90425925926</v>
      </c>
      <c r="Q3270">
        <f t="shared" si="155"/>
        <v>2016</v>
      </c>
      <c r="R3270" s="13" t="s">
        <v>8316</v>
      </c>
      <c r="S3270" t="s">
        <v>8317</v>
      </c>
    </row>
    <row r="3271" spans="1:19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0">
        <f t="shared" si="153"/>
        <v>42137.395798611105</v>
      </c>
      <c r="P3271" s="10">
        <f t="shared" si="154"/>
        <v>42171.458333333328</v>
      </c>
      <c r="Q3271">
        <f t="shared" si="155"/>
        <v>2015</v>
      </c>
      <c r="R3271" s="13" t="s">
        <v>8316</v>
      </c>
      <c r="S3271" t="s">
        <v>8317</v>
      </c>
    </row>
    <row r="3272" spans="1:19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0">
        <f t="shared" si="153"/>
        <v>42167.533159722225</v>
      </c>
      <c r="P3272" s="10">
        <f t="shared" si="154"/>
        <v>42197.533159722225</v>
      </c>
      <c r="Q3272">
        <f t="shared" si="155"/>
        <v>2015</v>
      </c>
      <c r="R3272" s="13" t="s">
        <v>8316</v>
      </c>
      <c r="S3272" t="s">
        <v>8317</v>
      </c>
    </row>
    <row r="3273" spans="1:19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0">
        <f t="shared" si="153"/>
        <v>41915.437210648146</v>
      </c>
      <c r="P3273" s="10">
        <f t="shared" si="154"/>
        <v>41945.478877314818</v>
      </c>
      <c r="Q3273">
        <f t="shared" si="155"/>
        <v>2014</v>
      </c>
      <c r="R3273" s="13" t="s">
        <v>8316</v>
      </c>
      <c r="S3273" t="s">
        <v>8317</v>
      </c>
    </row>
    <row r="3274" spans="1:19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>
        <f t="shared" si="153"/>
        <v>42284.500104166669</v>
      </c>
      <c r="P3274" s="10">
        <f t="shared" si="154"/>
        <v>42314.541770833333</v>
      </c>
      <c r="Q3274">
        <f t="shared" si="155"/>
        <v>2015</v>
      </c>
      <c r="R3274" s="13" t="s">
        <v>8316</v>
      </c>
      <c r="S3274" t="s">
        <v>8317</v>
      </c>
    </row>
    <row r="3275" spans="1:19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0">
        <f t="shared" si="153"/>
        <v>42611.801412037035</v>
      </c>
      <c r="P3275" s="10">
        <f t="shared" si="154"/>
        <v>42627.791666666672</v>
      </c>
      <c r="Q3275">
        <f t="shared" si="155"/>
        <v>2016</v>
      </c>
      <c r="R3275" s="13" t="s">
        <v>8316</v>
      </c>
      <c r="S3275" t="s">
        <v>8317</v>
      </c>
    </row>
    <row r="3276" spans="1:19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>
        <f t="shared" si="153"/>
        <v>42400.704537037032</v>
      </c>
      <c r="P3276" s="10">
        <f t="shared" si="154"/>
        <v>42444.875</v>
      </c>
      <c r="Q3276">
        <f t="shared" si="155"/>
        <v>2016</v>
      </c>
      <c r="R3276" s="13" t="s">
        <v>8316</v>
      </c>
      <c r="S3276" t="s">
        <v>8317</v>
      </c>
    </row>
    <row r="3277" spans="1:19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0">
        <f t="shared" si="153"/>
        <v>42017.88045138889</v>
      </c>
      <c r="P3277" s="10">
        <f t="shared" si="154"/>
        <v>42044.1875</v>
      </c>
      <c r="Q3277">
        <f t="shared" si="155"/>
        <v>2015</v>
      </c>
      <c r="R3277" s="13" t="s">
        <v>8316</v>
      </c>
      <c r="S3277" t="s">
        <v>8317</v>
      </c>
    </row>
    <row r="3278" spans="1:19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>
        <f t="shared" si="153"/>
        <v>42426.949988425928</v>
      </c>
      <c r="P3278" s="10">
        <f t="shared" si="154"/>
        <v>42461.165972222225</v>
      </c>
      <c r="Q3278">
        <f t="shared" si="155"/>
        <v>2016</v>
      </c>
      <c r="R3278" s="13" t="s">
        <v>8316</v>
      </c>
      <c r="S3278" t="s">
        <v>8317</v>
      </c>
    </row>
    <row r="3279" spans="1:19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>
        <f t="shared" si="153"/>
        <v>41931.682939814818</v>
      </c>
      <c r="P3279" s="10">
        <f t="shared" si="154"/>
        <v>41961.724606481483</v>
      </c>
      <c r="Q3279">
        <f t="shared" si="155"/>
        <v>2014</v>
      </c>
      <c r="R3279" s="13" t="s">
        <v>8316</v>
      </c>
      <c r="S3279" t="s">
        <v>8317</v>
      </c>
    </row>
    <row r="3280" spans="1:19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0">
        <f t="shared" si="153"/>
        <v>42124.848414351851</v>
      </c>
      <c r="P3280" s="10">
        <f t="shared" si="154"/>
        <v>42154.848414351851</v>
      </c>
      <c r="Q3280">
        <f t="shared" si="155"/>
        <v>2015</v>
      </c>
      <c r="R3280" s="13" t="s">
        <v>8316</v>
      </c>
      <c r="S3280" t="s">
        <v>8317</v>
      </c>
    </row>
    <row r="3281" spans="1:19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0">
        <f t="shared" si="153"/>
        <v>42431.102534722217</v>
      </c>
      <c r="P3281" s="10">
        <f t="shared" si="154"/>
        <v>42461.06086805556</v>
      </c>
      <c r="Q3281">
        <f t="shared" si="155"/>
        <v>2016</v>
      </c>
      <c r="R3281" s="13" t="s">
        <v>8316</v>
      </c>
      <c r="S3281" t="s">
        <v>8317</v>
      </c>
    </row>
    <row r="3282" spans="1:19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0">
        <f t="shared" si="153"/>
        <v>42121.756921296299</v>
      </c>
      <c r="P3282" s="10">
        <f t="shared" si="154"/>
        <v>42156.208333333328</v>
      </c>
      <c r="Q3282">
        <f t="shared" si="155"/>
        <v>2015</v>
      </c>
      <c r="R3282" s="13" t="s">
        <v>8316</v>
      </c>
      <c r="S3282" t="s">
        <v>8317</v>
      </c>
    </row>
    <row r="3283" spans="1:19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0">
        <f t="shared" si="153"/>
        <v>42219.019733796296</v>
      </c>
      <c r="P3283" s="10">
        <f t="shared" si="154"/>
        <v>42249.019733796296</v>
      </c>
      <c r="Q3283">
        <f t="shared" si="155"/>
        <v>2015</v>
      </c>
      <c r="R3283" s="13" t="s">
        <v>8316</v>
      </c>
      <c r="S3283" t="s">
        <v>8317</v>
      </c>
    </row>
    <row r="3284" spans="1:19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>
        <f t="shared" si="153"/>
        <v>42445.19430555556</v>
      </c>
      <c r="P3284" s="10">
        <f t="shared" si="154"/>
        <v>42489.19430555556</v>
      </c>
      <c r="Q3284">
        <f t="shared" si="155"/>
        <v>2016</v>
      </c>
      <c r="R3284" s="13" t="s">
        <v>8316</v>
      </c>
      <c r="S3284" t="s">
        <v>8317</v>
      </c>
    </row>
    <row r="3285" spans="1:19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0">
        <f t="shared" si="153"/>
        <v>42379.74418981481</v>
      </c>
      <c r="P3285" s="10">
        <f t="shared" si="154"/>
        <v>42410.875</v>
      </c>
      <c r="Q3285">
        <f t="shared" si="155"/>
        <v>2016</v>
      </c>
      <c r="R3285" s="13" t="s">
        <v>8316</v>
      </c>
      <c r="S3285" t="s">
        <v>8317</v>
      </c>
    </row>
    <row r="3286" spans="1:19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0">
        <f t="shared" si="153"/>
        <v>42380.884872685187</v>
      </c>
      <c r="P3286" s="10">
        <f t="shared" si="154"/>
        <v>42398.249305555553</v>
      </c>
      <c r="Q3286">
        <f t="shared" si="155"/>
        <v>2016</v>
      </c>
      <c r="R3286" s="13" t="s">
        <v>8316</v>
      </c>
      <c r="S3286" t="s">
        <v>8317</v>
      </c>
    </row>
    <row r="3287" spans="1:19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0">
        <f t="shared" si="153"/>
        <v>42762.942430555559</v>
      </c>
      <c r="P3287" s="10">
        <f t="shared" si="154"/>
        <v>42794.208333333328</v>
      </c>
      <c r="Q3287">
        <f t="shared" si="155"/>
        <v>2017</v>
      </c>
      <c r="R3287" s="13" t="s">
        <v>8316</v>
      </c>
      <c r="S3287" t="s">
        <v>8317</v>
      </c>
    </row>
    <row r="3288" spans="1:19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>
        <f t="shared" si="153"/>
        <v>42567.840069444443</v>
      </c>
      <c r="P3288" s="10">
        <f t="shared" si="154"/>
        <v>42597.840069444443</v>
      </c>
      <c r="Q3288">
        <f t="shared" si="155"/>
        <v>2016</v>
      </c>
      <c r="R3288" s="13" t="s">
        <v>8316</v>
      </c>
      <c r="S3288" t="s">
        <v>8317</v>
      </c>
    </row>
    <row r="3289" spans="1:19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0">
        <f t="shared" si="153"/>
        <v>42311.750324074077</v>
      </c>
      <c r="P3289" s="10">
        <f t="shared" si="154"/>
        <v>42336.750324074077</v>
      </c>
      <c r="Q3289">
        <f t="shared" si="155"/>
        <v>2015</v>
      </c>
      <c r="R3289" s="13" t="s">
        <v>8316</v>
      </c>
      <c r="S3289" t="s">
        <v>8317</v>
      </c>
    </row>
    <row r="3290" spans="1:19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>
        <f t="shared" si="153"/>
        <v>42505.774479166663</v>
      </c>
      <c r="P3290" s="10">
        <f t="shared" si="154"/>
        <v>42541.958333333328</v>
      </c>
      <c r="Q3290">
        <f t="shared" si="155"/>
        <v>2016</v>
      </c>
      <c r="R3290" s="13" t="s">
        <v>8316</v>
      </c>
      <c r="S3290" t="s">
        <v>8317</v>
      </c>
    </row>
    <row r="3291" spans="1:19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0">
        <f t="shared" si="153"/>
        <v>42758.368078703701</v>
      </c>
      <c r="P3291" s="10">
        <f t="shared" si="154"/>
        <v>42786.368078703701</v>
      </c>
      <c r="Q3291">
        <f t="shared" si="155"/>
        <v>2017</v>
      </c>
      <c r="R3291" s="13" t="s">
        <v>8316</v>
      </c>
      <c r="S3291" t="s">
        <v>8317</v>
      </c>
    </row>
    <row r="3292" spans="1:19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0">
        <f t="shared" si="153"/>
        <v>42775.51494212963</v>
      </c>
      <c r="P3292" s="10">
        <f t="shared" si="154"/>
        <v>42805.51494212963</v>
      </c>
      <c r="Q3292">
        <f t="shared" si="155"/>
        <v>2017</v>
      </c>
      <c r="R3292" s="13" t="s">
        <v>8316</v>
      </c>
      <c r="S3292" t="s">
        <v>8317</v>
      </c>
    </row>
    <row r="3293" spans="1:19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0">
        <f t="shared" si="153"/>
        <v>42232.702546296292</v>
      </c>
      <c r="P3293" s="10">
        <f t="shared" si="154"/>
        <v>42264.165972222225</v>
      </c>
      <c r="Q3293">
        <f t="shared" si="155"/>
        <v>2015</v>
      </c>
      <c r="R3293" s="13" t="s">
        <v>8316</v>
      </c>
      <c r="S3293" t="s">
        <v>8317</v>
      </c>
    </row>
    <row r="3294" spans="1:19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0">
        <f t="shared" si="153"/>
        <v>42282.770231481481</v>
      </c>
      <c r="P3294" s="10">
        <f t="shared" si="154"/>
        <v>42342.811898148153</v>
      </c>
      <c r="Q3294">
        <f t="shared" si="155"/>
        <v>2015</v>
      </c>
      <c r="R3294" s="13" t="s">
        <v>8316</v>
      </c>
      <c r="S3294" t="s">
        <v>8317</v>
      </c>
    </row>
    <row r="3295" spans="1:19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0">
        <f t="shared" si="153"/>
        <v>42768.425370370373</v>
      </c>
      <c r="P3295" s="10">
        <f t="shared" si="154"/>
        <v>42798.425370370373</v>
      </c>
      <c r="Q3295">
        <f t="shared" si="155"/>
        <v>2017</v>
      </c>
      <c r="R3295" s="13" t="s">
        <v>8316</v>
      </c>
      <c r="S3295" t="s">
        <v>8317</v>
      </c>
    </row>
    <row r="3296" spans="1:19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0">
        <f t="shared" si="153"/>
        <v>42141.541134259256</v>
      </c>
      <c r="P3296" s="10">
        <f t="shared" si="154"/>
        <v>42171.541134259256</v>
      </c>
      <c r="Q3296">
        <f t="shared" si="155"/>
        <v>2015</v>
      </c>
      <c r="R3296" s="13" t="s">
        <v>8316</v>
      </c>
      <c r="S3296" t="s">
        <v>8317</v>
      </c>
    </row>
    <row r="3297" spans="1:19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0">
        <f t="shared" si="153"/>
        <v>42609.442465277782</v>
      </c>
      <c r="P3297" s="10">
        <f t="shared" si="154"/>
        <v>42639.442465277782</v>
      </c>
      <c r="Q3297">
        <f t="shared" si="155"/>
        <v>2016</v>
      </c>
      <c r="R3297" s="13" t="s">
        <v>8316</v>
      </c>
      <c r="S3297" t="s">
        <v>8317</v>
      </c>
    </row>
    <row r="3298" spans="1:19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0">
        <f t="shared" si="153"/>
        <v>42309.756620370375</v>
      </c>
      <c r="P3298" s="10">
        <f t="shared" si="154"/>
        <v>42330.916666666672</v>
      </c>
      <c r="Q3298">
        <f t="shared" si="155"/>
        <v>2015</v>
      </c>
      <c r="R3298" s="13" t="s">
        <v>8316</v>
      </c>
      <c r="S3298" t="s">
        <v>8317</v>
      </c>
    </row>
    <row r="3299" spans="1:19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0">
        <f t="shared" si="153"/>
        <v>42193.771481481483</v>
      </c>
      <c r="P3299" s="10">
        <f t="shared" si="154"/>
        <v>42212.957638888889</v>
      </c>
      <c r="Q3299">
        <f t="shared" si="155"/>
        <v>2015</v>
      </c>
      <c r="R3299" s="13" t="s">
        <v>8316</v>
      </c>
      <c r="S3299" t="s">
        <v>8317</v>
      </c>
    </row>
    <row r="3300" spans="1:19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0">
        <f t="shared" si="153"/>
        <v>42239.957962962959</v>
      </c>
      <c r="P3300" s="10">
        <f t="shared" si="154"/>
        <v>42260</v>
      </c>
      <c r="Q3300">
        <f t="shared" si="155"/>
        <v>2015</v>
      </c>
      <c r="R3300" s="13" t="s">
        <v>8316</v>
      </c>
      <c r="S3300" t="s">
        <v>8317</v>
      </c>
    </row>
    <row r="3301" spans="1:19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0">
        <f t="shared" si="153"/>
        <v>42261.917395833334</v>
      </c>
      <c r="P3301" s="10">
        <f t="shared" si="154"/>
        <v>42291.917395833334</v>
      </c>
      <c r="Q3301">
        <f t="shared" si="155"/>
        <v>2015</v>
      </c>
      <c r="R3301" s="13" t="s">
        <v>8316</v>
      </c>
      <c r="S3301" t="s">
        <v>8317</v>
      </c>
    </row>
    <row r="3302" spans="1:19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>
        <f t="shared" si="153"/>
        <v>42102.743773148148</v>
      </c>
      <c r="P3302" s="10">
        <f t="shared" si="154"/>
        <v>42123.743773148148</v>
      </c>
      <c r="Q3302">
        <f t="shared" si="155"/>
        <v>2015</v>
      </c>
      <c r="R3302" s="13" t="s">
        <v>8316</v>
      </c>
      <c r="S3302" t="s">
        <v>8317</v>
      </c>
    </row>
    <row r="3303" spans="1:19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0">
        <f t="shared" si="153"/>
        <v>42538.73583333334</v>
      </c>
      <c r="P3303" s="10">
        <f t="shared" si="154"/>
        <v>42583.290972222225</v>
      </c>
      <c r="Q3303">
        <f t="shared" si="155"/>
        <v>2016</v>
      </c>
      <c r="R3303" s="13" t="s">
        <v>8316</v>
      </c>
      <c r="S3303" t="s">
        <v>8317</v>
      </c>
    </row>
    <row r="3304" spans="1:19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0">
        <f t="shared" si="153"/>
        <v>42681.35157407407</v>
      </c>
      <c r="P3304" s="10">
        <f t="shared" si="154"/>
        <v>42711.35157407407</v>
      </c>
      <c r="Q3304">
        <f t="shared" si="155"/>
        <v>2016</v>
      </c>
      <c r="R3304" s="13" t="s">
        <v>8316</v>
      </c>
      <c r="S3304" t="s">
        <v>8317</v>
      </c>
    </row>
    <row r="3305" spans="1:19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0">
        <f t="shared" si="153"/>
        <v>42056.65143518518</v>
      </c>
      <c r="P3305" s="10">
        <f t="shared" si="154"/>
        <v>42091.609768518523</v>
      </c>
      <c r="Q3305">
        <f t="shared" si="155"/>
        <v>2015</v>
      </c>
      <c r="R3305" s="13" t="s">
        <v>8316</v>
      </c>
      <c r="S3305" t="s">
        <v>8317</v>
      </c>
    </row>
    <row r="3306" spans="1:19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>
        <f t="shared" si="153"/>
        <v>42696.624444444446</v>
      </c>
      <c r="P3306" s="10">
        <f t="shared" si="154"/>
        <v>42726.624444444446</v>
      </c>
      <c r="Q3306">
        <f t="shared" si="155"/>
        <v>2016</v>
      </c>
      <c r="R3306" s="13" t="s">
        <v>8316</v>
      </c>
      <c r="S3306" t="s">
        <v>8317</v>
      </c>
    </row>
    <row r="3307" spans="1:19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0">
        <f t="shared" si="153"/>
        <v>42186.855879629627</v>
      </c>
      <c r="P3307" s="10">
        <f t="shared" si="154"/>
        <v>42216.855879629627</v>
      </c>
      <c r="Q3307">
        <f t="shared" si="155"/>
        <v>2015</v>
      </c>
      <c r="R3307" s="13" t="s">
        <v>8316</v>
      </c>
      <c r="S3307" t="s">
        <v>8317</v>
      </c>
    </row>
    <row r="3308" spans="1:19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0">
        <f t="shared" si="153"/>
        <v>42493.219236111108</v>
      </c>
      <c r="P3308" s="10">
        <f t="shared" si="154"/>
        <v>42531.125</v>
      </c>
      <c r="Q3308">
        <f t="shared" si="155"/>
        <v>2016</v>
      </c>
      <c r="R3308" s="13" t="s">
        <v>8316</v>
      </c>
      <c r="S3308" t="s">
        <v>8317</v>
      </c>
    </row>
    <row r="3309" spans="1:19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0">
        <f t="shared" si="153"/>
        <v>42475.057164351849</v>
      </c>
      <c r="P3309" s="10">
        <f t="shared" si="154"/>
        <v>42505.057164351849</v>
      </c>
      <c r="Q3309">
        <f t="shared" si="155"/>
        <v>2016</v>
      </c>
      <c r="R3309" s="13" t="s">
        <v>8316</v>
      </c>
      <c r="S3309" t="s">
        <v>8317</v>
      </c>
    </row>
    <row r="3310" spans="1:19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0">
        <f t="shared" si="153"/>
        <v>42452.876909722225</v>
      </c>
      <c r="P3310" s="10">
        <f t="shared" si="154"/>
        <v>42473.876909722225</v>
      </c>
      <c r="Q3310">
        <f t="shared" si="155"/>
        <v>2016</v>
      </c>
      <c r="R3310" s="13" t="s">
        <v>8316</v>
      </c>
      <c r="S3310" t="s">
        <v>8317</v>
      </c>
    </row>
    <row r="3311" spans="1:19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0">
        <f t="shared" si="153"/>
        <v>42628.650208333333</v>
      </c>
      <c r="P3311" s="10">
        <f t="shared" si="154"/>
        <v>42659.650208333333</v>
      </c>
      <c r="Q3311">
        <f t="shared" si="155"/>
        <v>2016</v>
      </c>
      <c r="R3311" s="13" t="s">
        <v>8316</v>
      </c>
      <c r="S3311" t="s">
        <v>8317</v>
      </c>
    </row>
    <row r="3312" spans="1:19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0">
        <f t="shared" si="153"/>
        <v>42253.928530092591</v>
      </c>
      <c r="P3312" s="10">
        <f t="shared" si="154"/>
        <v>42283.928530092591</v>
      </c>
      <c r="Q3312">
        <f t="shared" si="155"/>
        <v>2015</v>
      </c>
      <c r="R3312" s="13" t="s">
        <v>8316</v>
      </c>
      <c r="S3312" t="s">
        <v>8317</v>
      </c>
    </row>
    <row r="3313" spans="1:19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0">
        <f t="shared" si="153"/>
        <v>42264.29178240741</v>
      </c>
      <c r="P3313" s="10">
        <f t="shared" si="154"/>
        <v>42294.29178240741</v>
      </c>
      <c r="Q3313">
        <f t="shared" si="155"/>
        <v>2015</v>
      </c>
      <c r="R3313" s="13" t="s">
        <v>8316</v>
      </c>
      <c r="S3313" t="s">
        <v>8317</v>
      </c>
    </row>
    <row r="3314" spans="1:19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0">
        <f t="shared" si="153"/>
        <v>42664.809560185182</v>
      </c>
      <c r="P3314" s="10">
        <f t="shared" si="154"/>
        <v>42685.916666666672</v>
      </c>
      <c r="Q3314">
        <f t="shared" si="155"/>
        <v>2016</v>
      </c>
      <c r="R3314" s="13" t="s">
        <v>8316</v>
      </c>
      <c r="S3314" t="s">
        <v>8317</v>
      </c>
    </row>
    <row r="3315" spans="1:19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0">
        <f t="shared" si="153"/>
        <v>42382.244409722218</v>
      </c>
      <c r="P3315" s="10">
        <f t="shared" si="154"/>
        <v>42396.041666666672</v>
      </c>
      <c r="Q3315">
        <f t="shared" si="155"/>
        <v>2016</v>
      </c>
      <c r="R3315" s="13" t="s">
        <v>8316</v>
      </c>
      <c r="S3315" t="s">
        <v>8317</v>
      </c>
    </row>
    <row r="3316" spans="1:19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0">
        <f t="shared" si="153"/>
        <v>42105.267488425925</v>
      </c>
      <c r="P3316" s="10">
        <f t="shared" si="154"/>
        <v>42132.836805555555</v>
      </c>
      <c r="Q3316">
        <f t="shared" si="155"/>
        <v>2015</v>
      </c>
      <c r="R3316" s="13" t="s">
        <v>8316</v>
      </c>
      <c r="S3316" t="s">
        <v>8317</v>
      </c>
    </row>
    <row r="3317" spans="1:19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0">
        <f t="shared" si="153"/>
        <v>42466.303715277783</v>
      </c>
      <c r="P3317" s="10">
        <f t="shared" si="154"/>
        <v>42496.303715277783</v>
      </c>
      <c r="Q3317">
        <f t="shared" si="155"/>
        <v>2016</v>
      </c>
      <c r="R3317" s="13" t="s">
        <v>8316</v>
      </c>
      <c r="S3317" t="s">
        <v>8317</v>
      </c>
    </row>
    <row r="3318" spans="1:19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>
        <f t="shared" si="153"/>
        <v>41826.871238425927</v>
      </c>
      <c r="P3318" s="10">
        <f t="shared" si="154"/>
        <v>41859.57916666667</v>
      </c>
      <c r="Q3318">
        <f t="shared" si="155"/>
        <v>2014</v>
      </c>
      <c r="R3318" s="13" t="s">
        <v>8316</v>
      </c>
      <c r="S3318" t="s">
        <v>8317</v>
      </c>
    </row>
    <row r="3319" spans="1:19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0">
        <f t="shared" si="153"/>
        <v>42499.039629629624</v>
      </c>
      <c r="P3319" s="10">
        <f t="shared" si="154"/>
        <v>42529.039629629624</v>
      </c>
      <c r="Q3319">
        <f t="shared" si="155"/>
        <v>2016</v>
      </c>
      <c r="R3319" s="13" t="s">
        <v>8316</v>
      </c>
      <c r="S3319" t="s">
        <v>8317</v>
      </c>
    </row>
    <row r="3320" spans="1:19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0">
        <f t="shared" si="153"/>
        <v>42431.302002314813</v>
      </c>
      <c r="P3320" s="10">
        <f t="shared" si="154"/>
        <v>42471.104166666672</v>
      </c>
      <c r="Q3320">
        <f t="shared" si="155"/>
        <v>2016</v>
      </c>
      <c r="R3320" s="13" t="s">
        <v>8316</v>
      </c>
      <c r="S3320" t="s">
        <v>8317</v>
      </c>
    </row>
    <row r="3321" spans="1:19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0">
        <f t="shared" si="153"/>
        <v>41990.585486111115</v>
      </c>
      <c r="P3321" s="10">
        <f t="shared" si="154"/>
        <v>42035.585486111115</v>
      </c>
      <c r="Q3321">
        <f t="shared" si="155"/>
        <v>2014</v>
      </c>
      <c r="R3321" s="13" t="s">
        <v>8316</v>
      </c>
      <c r="S3321" t="s">
        <v>8317</v>
      </c>
    </row>
    <row r="3322" spans="1:19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0">
        <f t="shared" si="153"/>
        <v>42513.045798611114</v>
      </c>
      <c r="P3322" s="10">
        <f t="shared" si="154"/>
        <v>42543.045798611114</v>
      </c>
      <c r="Q3322">
        <f t="shared" si="155"/>
        <v>2016</v>
      </c>
      <c r="R3322" s="13" t="s">
        <v>8316</v>
      </c>
      <c r="S3322" t="s">
        <v>8317</v>
      </c>
    </row>
    <row r="3323" spans="1:19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0">
        <f t="shared" si="153"/>
        <v>41914.100289351853</v>
      </c>
      <c r="P3323" s="10">
        <f t="shared" si="154"/>
        <v>41928.165972222225</v>
      </c>
      <c r="Q3323">
        <f t="shared" si="155"/>
        <v>2014</v>
      </c>
      <c r="R3323" s="13" t="s">
        <v>8316</v>
      </c>
      <c r="S3323" t="s">
        <v>8317</v>
      </c>
    </row>
    <row r="3324" spans="1:19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0">
        <f t="shared" si="153"/>
        <v>42521.010370370372</v>
      </c>
      <c r="P3324" s="10">
        <f t="shared" si="154"/>
        <v>42543.163194444445</v>
      </c>
      <c r="Q3324">
        <f t="shared" si="155"/>
        <v>2016</v>
      </c>
      <c r="R3324" s="13" t="s">
        <v>8316</v>
      </c>
      <c r="S3324" t="s">
        <v>8317</v>
      </c>
    </row>
    <row r="3325" spans="1:19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0">
        <f t="shared" si="153"/>
        <v>42608.36583333333</v>
      </c>
      <c r="P3325" s="10">
        <f t="shared" si="154"/>
        <v>42638.36583333333</v>
      </c>
      <c r="Q3325">
        <f t="shared" si="155"/>
        <v>2016</v>
      </c>
      <c r="R3325" s="13" t="s">
        <v>8316</v>
      </c>
      <c r="S3325" t="s">
        <v>8317</v>
      </c>
    </row>
    <row r="3326" spans="1:19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0">
        <f t="shared" si="153"/>
        <v>42512.58321759259</v>
      </c>
      <c r="P3326" s="10">
        <f t="shared" si="154"/>
        <v>42526.58321759259</v>
      </c>
      <c r="Q3326">
        <f t="shared" si="155"/>
        <v>2016</v>
      </c>
      <c r="R3326" s="13" t="s">
        <v>8316</v>
      </c>
      <c r="S3326" t="s">
        <v>8317</v>
      </c>
    </row>
    <row r="3327" spans="1:19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0">
        <f t="shared" si="153"/>
        <v>42064.785613425927</v>
      </c>
      <c r="P3327" s="10">
        <f t="shared" si="154"/>
        <v>42099.743946759263</v>
      </c>
      <c r="Q3327">
        <f t="shared" si="155"/>
        <v>2015</v>
      </c>
      <c r="R3327" s="13" t="s">
        <v>8316</v>
      </c>
      <c r="S3327" t="s">
        <v>8317</v>
      </c>
    </row>
    <row r="3328" spans="1:19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0">
        <f t="shared" si="153"/>
        <v>42041.714178240742</v>
      </c>
      <c r="P3328" s="10">
        <f t="shared" si="154"/>
        <v>42071.67251157407</v>
      </c>
      <c r="Q3328">
        <f t="shared" si="155"/>
        <v>2015</v>
      </c>
      <c r="R3328" s="13" t="s">
        <v>8316</v>
      </c>
      <c r="S3328" t="s">
        <v>8317</v>
      </c>
    </row>
    <row r="3329" spans="1:19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0">
        <f t="shared" si="153"/>
        <v>42468.374606481477</v>
      </c>
      <c r="P3329" s="10">
        <f t="shared" si="154"/>
        <v>42498.374606481477</v>
      </c>
      <c r="Q3329">
        <f t="shared" si="155"/>
        <v>2016</v>
      </c>
      <c r="R3329" s="13" t="s">
        <v>8316</v>
      </c>
      <c r="S3329" t="s">
        <v>8317</v>
      </c>
    </row>
    <row r="3330" spans="1:19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0">
        <f t="shared" si="153"/>
        <v>41822.57503472222</v>
      </c>
      <c r="P3330" s="10">
        <f t="shared" si="154"/>
        <v>41825.041666666664</v>
      </c>
      <c r="Q3330">
        <f t="shared" si="155"/>
        <v>2014</v>
      </c>
      <c r="R3330" s="13" t="s">
        <v>8316</v>
      </c>
      <c r="S3330" t="s">
        <v>8317</v>
      </c>
    </row>
    <row r="3331" spans="1:19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0">
        <f t="shared" ref="O3331:O3394" si="156">(((J3331/60)/60)/24)+DATE(1970,1,1)</f>
        <v>41837.323009259257</v>
      </c>
      <c r="P3331" s="10">
        <f t="shared" ref="P3331:P3394" si="157">(((I3331/60)/60)/24)+DATE(1970,1,1)</f>
        <v>41847.958333333336</v>
      </c>
      <c r="Q3331">
        <f t="shared" ref="Q3331:Q3394" si="158">YEAR(O3331)</f>
        <v>2014</v>
      </c>
      <c r="R3331" s="13" t="s">
        <v>8316</v>
      </c>
      <c r="S3331" t="s">
        <v>8317</v>
      </c>
    </row>
    <row r="3332" spans="1:19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0">
        <f t="shared" si="156"/>
        <v>42065.887361111112</v>
      </c>
      <c r="P3332" s="10">
        <f t="shared" si="157"/>
        <v>42095.845694444448</v>
      </c>
      <c r="Q3332">
        <f t="shared" si="158"/>
        <v>2015</v>
      </c>
      <c r="R3332" s="13" t="s">
        <v>8316</v>
      </c>
      <c r="S3332" t="s">
        <v>8317</v>
      </c>
    </row>
    <row r="3333" spans="1:19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0">
        <f t="shared" si="156"/>
        <v>42248.697754629626</v>
      </c>
      <c r="P3333" s="10">
        <f t="shared" si="157"/>
        <v>42283.697754629626</v>
      </c>
      <c r="Q3333">
        <f t="shared" si="158"/>
        <v>2015</v>
      </c>
      <c r="R3333" s="13" t="s">
        <v>8316</v>
      </c>
      <c r="S3333" t="s">
        <v>8317</v>
      </c>
    </row>
    <row r="3334" spans="1:19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0">
        <f t="shared" si="156"/>
        <v>41809.860300925924</v>
      </c>
      <c r="P3334" s="10">
        <f t="shared" si="157"/>
        <v>41839.860300925924</v>
      </c>
      <c r="Q3334">
        <f t="shared" si="158"/>
        <v>2014</v>
      </c>
      <c r="R3334" s="13" t="s">
        <v>8316</v>
      </c>
      <c r="S3334" t="s">
        <v>8317</v>
      </c>
    </row>
    <row r="3335" spans="1:19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>
        <f t="shared" si="156"/>
        <v>42148.676851851851</v>
      </c>
      <c r="P3335" s="10">
        <f t="shared" si="157"/>
        <v>42170.676851851851</v>
      </c>
      <c r="Q3335">
        <f t="shared" si="158"/>
        <v>2015</v>
      </c>
      <c r="R3335" s="13" t="s">
        <v>8316</v>
      </c>
      <c r="S3335" t="s">
        <v>8317</v>
      </c>
    </row>
    <row r="3336" spans="1:19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0">
        <f t="shared" si="156"/>
        <v>42185.521087962959</v>
      </c>
      <c r="P3336" s="10">
        <f t="shared" si="157"/>
        <v>42215.521087962959</v>
      </c>
      <c r="Q3336">
        <f t="shared" si="158"/>
        <v>2015</v>
      </c>
      <c r="R3336" s="13" t="s">
        <v>8316</v>
      </c>
      <c r="S3336" t="s">
        <v>8317</v>
      </c>
    </row>
    <row r="3337" spans="1:19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0">
        <f t="shared" si="156"/>
        <v>41827.674143518518</v>
      </c>
      <c r="P3337" s="10">
        <f t="shared" si="157"/>
        <v>41854.958333333336</v>
      </c>
      <c r="Q3337">
        <f t="shared" si="158"/>
        <v>2014</v>
      </c>
      <c r="R3337" s="13" t="s">
        <v>8316</v>
      </c>
      <c r="S3337" t="s">
        <v>8317</v>
      </c>
    </row>
    <row r="3338" spans="1:19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0">
        <f t="shared" si="156"/>
        <v>42437.398680555561</v>
      </c>
      <c r="P3338" s="10">
        <f t="shared" si="157"/>
        <v>42465.35701388889</v>
      </c>
      <c r="Q3338">
        <f t="shared" si="158"/>
        <v>2016</v>
      </c>
      <c r="R3338" s="13" t="s">
        <v>8316</v>
      </c>
      <c r="S3338" t="s">
        <v>8317</v>
      </c>
    </row>
    <row r="3339" spans="1:19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0">
        <f t="shared" si="156"/>
        <v>41901.282025462962</v>
      </c>
      <c r="P3339" s="10">
        <f t="shared" si="157"/>
        <v>41922.875</v>
      </c>
      <c r="Q3339">
        <f t="shared" si="158"/>
        <v>2014</v>
      </c>
      <c r="R3339" s="13" t="s">
        <v>8316</v>
      </c>
      <c r="S3339" t="s">
        <v>8317</v>
      </c>
    </row>
    <row r="3340" spans="1:19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>
        <f t="shared" si="156"/>
        <v>42769.574999999997</v>
      </c>
      <c r="P3340" s="10">
        <f t="shared" si="157"/>
        <v>42790.574999999997</v>
      </c>
      <c r="Q3340">
        <f t="shared" si="158"/>
        <v>2017</v>
      </c>
      <c r="R3340" s="13" t="s">
        <v>8316</v>
      </c>
      <c r="S3340" t="s">
        <v>8317</v>
      </c>
    </row>
    <row r="3341" spans="1:19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0">
        <f t="shared" si="156"/>
        <v>42549.665717592594</v>
      </c>
      <c r="P3341" s="10">
        <f t="shared" si="157"/>
        <v>42579.665717592594</v>
      </c>
      <c r="Q3341">
        <f t="shared" si="158"/>
        <v>2016</v>
      </c>
      <c r="R3341" s="13" t="s">
        <v>8316</v>
      </c>
      <c r="S3341" t="s">
        <v>8317</v>
      </c>
    </row>
    <row r="3342" spans="1:19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>
        <f t="shared" si="156"/>
        <v>42685.974004629628</v>
      </c>
      <c r="P3342" s="10">
        <f t="shared" si="157"/>
        <v>42710.974004629628</v>
      </c>
      <c r="Q3342">
        <f t="shared" si="158"/>
        <v>2016</v>
      </c>
      <c r="R3342" s="13" t="s">
        <v>8316</v>
      </c>
      <c r="S3342" t="s">
        <v>8317</v>
      </c>
    </row>
    <row r="3343" spans="1:19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0">
        <f t="shared" si="156"/>
        <v>42510.798854166671</v>
      </c>
      <c r="P3343" s="10">
        <f t="shared" si="157"/>
        <v>42533.708333333328</v>
      </c>
      <c r="Q3343">
        <f t="shared" si="158"/>
        <v>2016</v>
      </c>
      <c r="R3343" s="13" t="s">
        <v>8316</v>
      </c>
      <c r="S3343" t="s">
        <v>8317</v>
      </c>
    </row>
    <row r="3344" spans="1:19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0">
        <f t="shared" si="156"/>
        <v>42062.296412037031</v>
      </c>
      <c r="P3344" s="10">
        <f t="shared" si="157"/>
        <v>42095.207638888889</v>
      </c>
      <c r="Q3344">
        <f t="shared" si="158"/>
        <v>2015</v>
      </c>
      <c r="R3344" s="13" t="s">
        <v>8316</v>
      </c>
      <c r="S3344" t="s">
        <v>8317</v>
      </c>
    </row>
    <row r="3345" spans="1:19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0">
        <f t="shared" si="156"/>
        <v>42452.916481481487</v>
      </c>
      <c r="P3345" s="10">
        <f t="shared" si="157"/>
        <v>42473.554166666669</v>
      </c>
      <c r="Q3345">
        <f t="shared" si="158"/>
        <v>2016</v>
      </c>
      <c r="R3345" s="13" t="s">
        <v>8316</v>
      </c>
      <c r="S3345" t="s">
        <v>8317</v>
      </c>
    </row>
    <row r="3346" spans="1:19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0">
        <f t="shared" si="156"/>
        <v>41851.200150462959</v>
      </c>
      <c r="P3346" s="10">
        <f t="shared" si="157"/>
        <v>41881.200150462959</v>
      </c>
      <c r="Q3346">
        <f t="shared" si="158"/>
        <v>2014</v>
      </c>
      <c r="R3346" s="13" t="s">
        <v>8316</v>
      </c>
      <c r="S3346" t="s">
        <v>8317</v>
      </c>
    </row>
    <row r="3347" spans="1:19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0">
        <f t="shared" si="156"/>
        <v>42053.106111111112</v>
      </c>
      <c r="P3347" s="10">
        <f t="shared" si="157"/>
        <v>42112.025694444441</v>
      </c>
      <c r="Q3347">
        <f t="shared" si="158"/>
        <v>2015</v>
      </c>
      <c r="R3347" s="13" t="s">
        <v>8316</v>
      </c>
      <c r="S3347" t="s">
        <v>8317</v>
      </c>
    </row>
    <row r="3348" spans="1:19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0">
        <f t="shared" si="156"/>
        <v>42054.024421296301</v>
      </c>
      <c r="P3348" s="10">
        <f t="shared" si="157"/>
        <v>42061.024421296301</v>
      </c>
      <c r="Q3348">
        <f t="shared" si="158"/>
        <v>2015</v>
      </c>
      <c r="R3348" s="13" t="s">
        <v>8316</v>
      </c>
      <c r="S3348" t="s">
        <v>8317</v>
      </c>
    </row>
    <row r="3349" spans="1:19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0">
        <f t="shared" si="156"/>
        <v>42484.551550925928</v>
      </c>
      <c r="P3349" s="10">
        <f t="shared" si="157"/>
        <v>42498.875</v>
      </c>
      <c r="Q3349">
        <f t="shared" si="158"/>
        <v>2016</v>
      </c>
      <c r="R3349" s="13" t="s">
        <v>8316</v>
      </c>
      <c r="S3349" t="s">
        <v>8317</v>
      </c>
    </row>
    <row r="3350" spans="1:19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0">
        <f t="shared" si="156"/>
        <v>42466.558796296296</v>
      </c>
      <c r="P3350" s="10">
        <f t="shared" si="157"/>
        <v>42490.165972222225</v>
      </c>
      <c r="Q3350">
        <f t="shared" si="158"/>
        <v>2016</v>
      </c>
      <c r="R3350" s="13" t="s">
        <v>8316</v>
      </c>
      <c r="S3350" t="s">
        <v>8317</v>
      </c>
    </row>
    <row r="3351" spans="1:19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0">
        <f t="shared" si="156"/>
        <v>42513.110787037032</v>
      </c>
      <c r="P3351" s="10">
        <f t="shared" si="157"/>
        <v>42534.708333333328</v>
      </c>
      <c r="Q3351">
        <f t="shared" si="158"/>
        <v>2016</v>
      </c>
      <c r="R3351" s="13" t="s">
        <v>8316</v>
      </c>
      <c r="S3351" t="s">
        <v>8317</v>
      </c>
    </row>
    <row r="3352" spans="1:19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0">
        <f t="shared" si="156"/>
        <v>42302.701516203699</v>
      </c>
      <c r="P3352" s="10">
        <f t="shared" si="157"/>
        <v>42337.958333333328</v>
      </c>
      <c r="Q3352">
        <f t="shared" si="158"/>
        <v>2015</v>
      </c>
      <c r="R3352" s="13" t="s">
        <v>8316</v>
      </c>
      <c r="S3352" t="s">
        <v>8317</v>
      </c>
    </row>
    <row r="3353" spans="1:19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0">
        <f t="shared" si="156"/>
        <v>41806.395428240743</v>
      </c>
      <c r="P3353" s="10">
        <f t="shared" si="157"/>
        <v>41843.458333333336</v>
      </c>
      <c r="Q3353">
        <f t="shared" si="158"/>
        <v>2014</v>
      </c>
      <c r="R3353" s="13" t="s">
        <v>8316</v>
      </c>
      <c r="S3353" t="s">
        <v>8317</v>
      </c>
    </row>
    <row r="3354" spans="1:19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0">
        <f t="shared" si="156"/>
        <v>42495.992800925931</v>
      </c>
      <c r="P3354" s="10">
        <f t="shared" si="157"/>
        <v>42552.958333333328</v>
      </c>
      <c r="Q3354">
        <f t="shared" si="158"/>
        <v>2016</v>
      </c>
      <c r="R3354" s="13" t="s">
        <v>8316</v>
      </c>
      <c r="S3354" t="s">
        <v>8317</v>
      </c>
    </row>
    <row r="3355" spans="1:19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0">
        <f t="shared" si="156"/>
        <v>42479.432291666672</v>
      </c>
      <c r="P3355" s="10">
        <f t="shared" si="157"/>
        <v>42492.958333333328</v>
      </c>
      <c r="Q3355">
        <f t="shared" si="158"/>
        <v>2016</v>
      </c>
      <c r="R3355" s="13" t="s">
        <v>8316</v>
      </c>
      <c r="S3355" t="s">
        <v>8317</v>
      </c>
    </row>
    <row r="3356" spans="1:19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0">
        <f t="shared" si="156"/>
        <v>42270.7269212963</v>
      </c>
      <c r="P3356" s="10">
        <f t="shared" si="157"/>
        <v>42306.167361111111</v>
      </c>
      <c r="Q3356">
        <f t="shared" si="158"/>
        <v>2015</v>
      </c>
      <c r="R3356" s="13" t="s">
        <v>8316</v>
      </c>
      <c r="S3356" t="s">
        <v>8317</v>
      </c>
    </row>
    <row r="3357" spans="1:19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0">
        <f t="shared" si="156"/>
        <v>42489.619525462964</v>
      </c>
      <c r="P3357" s="10">
        <f t="shared" si="157"/>
        <v>42500.470138888893</v>
      </c>
      <c r="Q3357">
        <f t="shared" si="158"/>
        <v>2016</v>
      </c>
      <c r="R3357" s="13" t="s">
        <v>8316</v>
      </c>
      <c r="S3357" t="s">
        <v>8317</v>
      </c>
    </row>
    <row r="3358" spans="1:19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0">
        <f t="shared" si="156"/>
        <v>42536.815648148149</v>
      </c>
      <c r="P3358" s="10">
        <f t="shared" si="157"/>
        <v>42566.815648148149</v>
      </c>
      <c r="Q3358">
        <f t="shared" si="158"/>
        <v>2016</v>
      </c>
      <c r="R3358" s="13" t="s">
        <v>8316</v>
      </c>
      <c r="S3358" t="s">
        <v>8317</v>
      </c>
    </row>
    <row r="3359" spans="1:19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0">
        <f t="shared" si="156"/>
        <v>41822.417939814812</v>
      </c>
      <c r="P3359" s="10">
        <f t="shared" si="157"/>
        <v>41852.417939814812</v>
      </c>
      <c r="Q3359">
        <f t="shared" si="158"/>
        <v>2014</v>
      </c>
      <c r="R3359" s="13" t="s">
        <v>8316</v>
      </c>
      <c r="S3359" t="s">
        <v>8317</v>
      </c>
    </row>
    <row r="3360" spans="1:19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>
        <f t="shared" si="156"/>
        <v>41932.311099537037</v>
      </c>
      <c r="P3360" s="10">
        <f t="shared" si="157"/>
        <v>41962.352766203709</v>
      </c>
      <c r="Q3360">
        <f t="shared" si="158"/>
        <v>2014</v>
      </c>
      <c r="R3360" s="13" t="s">
        <v>8316</v>
      </c>
      <c r="S3360" t="s">
        <v>8317</v>
      </c>
    </row>
    <row r="3361" spans="1:19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0">
        <f t="shared" si="156"/>
        <v>42746.057106481487</v>
      </c>
      <c r="P3361" s="10">
        <f t="shared" si="157"/>
        <v>42791.057106481487</v>
      </c>
      <c r="Q3361">
        <f t="shared" si="158"/>
        <v>2017</v>
      </c>
      <c r="R3361" s="13" t="s">
        <v>8316</v>
      </c>
      <c r="S3361" t="s">
        <v>8317</v>
      </c>
    </row>
    <row r="3362" spans="1:19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0">
        <f t="shared" si="156"/>
        <v>42697.082673611112</v>
      </c>
      <c r="P3362" s="10">
        <f t="shared" si="157"/>
        <v>42718.665972222225</v>
      </c>
      <c r="Q3362">
        <f t="shared" si="158"/>
        <v>2016</v>
      </c>
      <c r="R3362" s="13" t="s">
        <v>8316</v>
      </c>
      <c r="S3362" t="s">
        <v>8317</v>
      </c>
    </row>
    <row r="3363" spans="1:19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0">
        <f t="shared" si="156"/>
        <v>41866.025347222225</v>
      </c>
      <c r="P3363" s="10">
        <f t="shared" si="157"/>
        <v>41883.665972222225</v>
      </c>
      <c r="Q3363">
        <f t="shared" si="158"/>
        <v>2014</v>
      </c>
      <c r="R3363" s="13" t="s">
        <v>8316</v>
      </c>
      <c r="S3363" t="s">
        <v>8317</v>
      </c>
    </row>
    <row r="3364" spans="1:19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0">
        <f t="shared" si="156"/>
        <v>42056.091631944444</v>
      </c>
      <c r="P3364" s="10">
        <f t="shared" si="157"/>
        <v>42070.204861111109</v>
      </c>
      <c r="Q3364">
        <f t="shared" si="158"/>
        <v>2015</v>
      </c>
      <c r="R3364" s="13" t="s">
        <v>8316</v>
      </c>
      <c r="S3364" t="s">
        <v>8317</v>
      </c>
    </row>
    <row r="3365" spans="1:19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0">
        <f t="shared" si="156"/>
        <v>41851.771354166667</v>
      </c>
      <c r="P3365" s="10">
        <f t="shared" si="157"/>
        <v>41870.666666666664</v>
      </c>
      <c r="Q3365">
        <f t="shared" si="158"/>
        <v>2014</v>
      </c>
      <c r="R3365" s="13" t="s">
        <v>8316</v>
      </c>
      <c r="S3365" t="s">
        <v>8317</v>
      </c>
    </row>
    <row r="3366" spans="1:19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0">
        <f t="shared" si="156"/>
        <v>42422.977418981478</v>
      </c>
      <c r="P3366" s="10">
        <f t="shared" si="157"/>
        <v>42444.875</v>
      </c>
      <c r="Q3366">
        <f t="shared" si="158"/>
        <v>2016</v>
      </c>
      <c r="R3366" s="13" t="s">
        <v>8316</v>
      </c>
      <c r="S3366" t="s">
        <v>8317</v>
      </c>
    </row>
    <row r="3367" spans="1:19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0">
        <f t="shared" si="156"/>
        <v>42321.101759259262</v>
      </c>
      <c r="P3367" s="10">
        <f t="shared" si="157"/>
        <v>42351.101759259262</v>
      </c>
      <c r="Q3367">
        <f t="shared" si="158"/>
        <v>2015</v>
      </c>
      <c r="R3367" s="13" t="s">
        <v>8316</v>
      </c>
      <c r="S3367" t="s">
        <v>8317</v>
      </c>
    </row>
    <row r="3368" spans="1:19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0">
        <f t="shared" si="156"/>
        <v>42107.067557870367</v>
      </c>
      <c r="P3368" s="10">
        <f t="shared" si="157"/>
        <v>42137.067557870367</v>
      </c>
      <c r="Q3368">
        <f t="shared" si="158"/>
        <v>2015</v>
      </c>
      <c r="R3368" s="13" t="s">
        <v>8316</v>
      </c>
      <c r="S3368" t="s">
        <v>8317</v>
      </c>
    </row>
    <row r="3369" spans="1:19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0">
        <f t="shared" si="156"/>
        <v>42192.933958333335</v>
      </c>
      <c r="P3369" s="10">
        <f t="shared" si="157"/>
        <v>42217.933958333335</v>
      </c>
      <c r="Q3369">
        <f t="shared" si="158"/>
        <v>2015</v>
      </c>
      <c r="R3369" s="13" t="s">
        <v>8316</v>
      </c>
      <c r="S3369" t="s">
        <v>8317</v>
      </c>
    </row>
    <row r="3370" spans="1:19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0">
        <f t="shared" si="156"/>
        <v>41969.199756944443</v>
      </c>
      <c r="P3370" s="10">
        <f t="shared" si="157"/>
        <v>42005.208333333328</v>
      </c>
      <c r="Q3370">
        <f t="shared" si="158"/>
        <v>2014</v>
      </c>
      <c r="R3370" s="13" t="s">
        <v>8316</v>
      </c>
      <c r="S3370" t="s">
        <v>8317</v>
      </c>
    </row>
    <row r="3371" spans="1:19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0">
        <f t="shared" si="156"/>
        <v>42690.041435185187</v>
      </c>
      <c r="P3371" s="10">
        <f t="shared" si="157"/>
        <v>42750.041435185187</v>
      </c>
      <c r="Q3371">
        <f t="shared" si="158"/>
        <v>2016</v>
      </c>
      <c r="R3371" s="13" t="s">
        <v>8316</v>
      </c>
      <c r="S3371" t="s">
        <v>8317</v>
      </c>
    </row>
    <row r="3372" spans="1:19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0">
        <f t="shared" si="156"/>
        <v>42690.334317129629</v>
      </c>
      <c r="P3372" s="10">
        <f t="shared" si="157"/>
        <v>42721.333333333328</v>
      </c>
      <c r="Q3372">
        <f t="shared" si="158"/>
        <v>2016</v>
      </c>
      <c r="R3372" s="13" t="s">
        <v>8316</v>
      </c>
      <c r="S3372" t="s">
        <v>8317</v>
      </c>
    </row>
    <row r="3373" spans="1:19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0">
        <f t="shared" si="156"/>
        <v>42312.874594907407</v>
      </c>
      <c r="P3373" s="10">
        <f t="shared" si="157"/>
        <v>42340.874594907407</v>
      </c>
      <c r="Q3373">
        <f t="shared" si="158"/>
        <v>2015</v>
      </c>
      <c r="R3373" s="13" t="s">
        <v>8316</v>
      </c>
      <c r="S3373" t="s">
        <v>8317</v>
      </c>
    </row>
    <row r="3374" spans="1:19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0">
        <f t="shared" si="156"/>
        <v>41855.548101851848</v>
      </c>
      <c r="P3374" s="10">
        <f t="shared" si="157"/>
        <v>41876.207638888889</v>
      </c>
      <c r="Q3374">
        <f t="shared" si="158"/>
        <v>2014</v>
      </c>
      <c r="R3374" s="13" t="s">
        <v>8316</v>
      </c>
      <c r="S3374" t="s">
        <v>8317</v>
      </c>
    </row>
    <row r="3375" spans="1:19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0">
        <f t="shared" si="156"/>
        <v>42179.854629629626</v>
      </c>
      <c r="P3375" s="10">
        <f t="shared" si="157"/>
        <v>42203.666666666672</v>
      </c>
      <c r="Q3375">
        <f t="shared" si="158"/>
        <v>2015</v>
      </c>
      <c r="R3375" s="13" t="s">
        <v>8316</v>
      </c>
      <c r="S3375" t="s">
        <v>8317</v>
      </c>
    </row>
    <row r="3376" spans="1:19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0">
        <f t="shared" si="156"/>
        <v>42275.731666666667</v>
      </c>
      <c r="P3376" s="10">
        <f t="shared" si="157"/>
        <v>42305.731666666667</v>
      </c>
      <c r="Q3376">
        <f t="shared" si="158"/>
        <v>2015</v>
      </c>
      <c r="R3376" s="13" t="s">
        <v>8316</v>
      </c>
      <c r="S3376" t="s">
        <v>8317</v>
      </c>
    </row>
    <row r="3377" spans="1:19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0">
        <f t="shared" si="156"/>
        <v>41765.610798611109</v>
      </c>
      <c r="P3377" s="10">
        <f t="shared" si="157"/>
        <v>41777.610798611109</v>
      </c>
      <c r="Q3377">
        <f t="shared" si="158"/>
        <v>2014</v>
      </c>
      <c r="R3377" s="13" t="s">
        <v>8316</v>
      </c>
      <c r="S3377" t="s">
        <v>8317</v>
      </c>
    </row>
    <row r="3378" spans="1:19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0">
        <f t="shared" si="156"/>
        <v>42059.701319444444</v>
      </c>
      <c r="P3378" s="10">
        <f t="shared" si="157"/>
        <v>42119.659652777773</v>
      </c>
      <c r="Q3378">
        <f t="shared" si="158"/>
        <v>2015</v>
      </c>
      <c r="R3378" s="13" t="s">
        <v>8316</v>
      </c>
      <c r="S3378" t="s">
        <v>8317</v>
      </c>
    </row>
    <row r="3379" spans="1:19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0">
        <f t="shared" si="156"/>
        <v>42053.732627314821</v>
      </c>
      <c r="P3379" s="10">
        <f t="shared" si="157"/>
        <v>42083.705555555556</v>
      </c>
      <c r="Q3379">
        <f t="shared" si="158"/>
        <v>2015</v>
      </c>
      <c r="R3379" s="13" t="s">
        <v>8316</v>
      </c>
      <c r="S3379" t="s">
        <v>8317</v>
      </c>
    </row>
    <row r="3380" spans="1:19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0">
        <f t="shared" si="156"/>
        <v>41858.355393518519</v>
      </c>
      <c r="P3380" s="10">
        <f t="shared" si="157"/>
        <v>41882.547222222223</v>
      </c>
      <c r="Q3380">
        <f t="shared" si="158"/>
        <v>2014</v>
      </c>
      <c r="R3380" s="13" t="s">
        <v>8316</v>
      </c>
      <c r="S3380" t="s">
        <v>8317</v>
      </c>
    </row>
    <row r="3381" spans="1:19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0">
        <f t="shared" si="156"/>
        <v>42225.513888888891</v>
      </c>
      <c r="P3381" s="10">
        <f t="shared" si="157"/>
        <v>42242.958333333328</v>
      </c>
      <c r="Q3381">
        <f t="shared" si="158"/>
        <v>2015</v>
      </c>
      <c r="R3381" s="13" t="s">
        <v>8316</v>
      </c>
      <c r="S3381" t="s">
        <v>8317</v>
      </c>
    </row>
    <row r="3382" spans="1:19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0">
        <f t="shared" si="156"/>
        <v>41937.95344907407</v>
      </c>
      <c r="P3382" s="10">
        <f t="shared" si="157"/>
        <v>41972.995115740734</v>
      </c>
      <c r="Q3382">
        <f t="shared" si="158"/>
        <v>2014</v>
      </c>
      <c r="R3382" s="13" t="s">
        <v>8316</v>
      </c>
      <c r="S3382" t="s">
        <v>8317</v>
      </c>
    </row>
    <row r="3383" spans="1:19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0">
        <f t="shared" si="156"/>
        <v>42044.184988425928</v>
      </c>
      <c r="P3383" s="10">
        <f t="shared" si="157"/>
        <v>42074.143321759257</v>
      </c>
      <c r="Q3383">
        <f t="shared" si="158"/>
        <v>2015</v>
      </c>
      <c r="R3383" s="13" t="s">
        <v>8316</v>
      </c>
      <c r="S3383" t="s">
        <v>8317</v>
      </c>
    </row>
    <row r="3384" spans="1:19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0">
        <f t="shared" si="156"/>
        <v>42559.431203703702</v>
      </c>
      <c r="P3384" s="10">
        <f t="shared" si="157"/>
        <v>42583.957638888889</v>
      </c>
      <c r="Q3384">
        <f t="shared" si="158"/>
        <v>2016</v>
      </c>
      <c r="R3384" s="13" t="s">
        <v>8316</v>
      </c>
      <c r="S3384" t="s">
        <v>8317</v>
      </c>
    </row>
    <row r="3385" spans="1:19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0">
        <f t="shared" si="156"/>
        <v>42524.782638888893</v>
      </c>
      <c r="P3385" s="10">
        <f t="shared" si="157"/>
        <v>42544.782638888893</v>
      </c>
      <c r="Q3385">
        <f t="shared" si="158"/>
        <v>2016</v>
      </c>
      <c r="R3385" s="13" t="s">
        <v>8316</v>
      </c>
      <c r="S3385" t="s">
        <v>8317</v>
      </c>
    </row>
    <row r="3386" spans="1:19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0">
        <f t="shared" si="156"/>
        <v>42292.087592592594</v>
      </c>
      <c r="P3386" s="10">
        <f t="shared" si="157"/>
        <v>42329.125</v>
      </c>
      <c r="Q3386">
        <f t="shared" si="158"/>
        <v>2015</v>
      </c>
      <c r="R3386" s="13" t="s">
        <v>8316</v>
      </c>
      <c r="S3386" t="s">
        <v>8317</v>
      </c>
    </row>
    <row r="3387" spans="1:19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0">
        <f t="shared" si="156"/>
        <v>41953.8675</v>
      </c>
      <c r="P3387" s="10">
        <f t="shared" si="157"/>
        <v>41983.8675</v>
      </c>
      <c r="Q3387">
        <f t="shared" si="158"/>
        <v>2014</v>
      </c>
      <c r="R3387" s="13" t="s">
        <v>8316</v>
      </c>
      <c r="S3387" t="s">
        <v>8317</v>
      </c>
    </row>
    <row r="3388" spans="1:19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0">
        <f t="shared" si="156"/>
        <v>41946.644745370373</v>
      </c>
      <c r="P3388" s="10">
        <f t="shared" si="157"/>
        <v>41976.644745370373</v>
      </c>
      <c r="Q3388">
        <f t="shared" si="158"/>
        <v>2014</v>
      </c>
      <c r="R3388" s="13" t="s">
        <v>8316</v>
      </c>
      <c r="S3388" t="s">
        <v>8317</v>
      </c>
    </row>
    <row r="3389" spans="1:19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0">
        <f t="shared" si="156"/>
        <v>41947.762592592589</v>
      </c>
      <c r="P3389" s="10">
        <f t="shared" si="157"/>
        <v>41987.762592592597</v>
      </c>
      <c r="Q3389">
        <f t="shared" si="158"/>
        <v>2014</v>
      </c>
      <c r="R3389" s="13" t="s">
        <v>8316</v>
      </c>
      <c r="S3389" t="s">
        <v>8317</v>
      </c>
    </row>
    <row r="3390" spans="1:19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0">
        <f t="shared" si="156"/>
        <v>42143.461122685185</v>
      </c>
      <c r="P3390" s="10">
        <f t="shared" si="157"/>
        <v>42173.461122685185</v>
      </c>
      <c r="Q3390">
        <f t="shared" si="158"/>
        <v>2015</v>
      </c>
      <c r="R3390" s="13" t="s">
        <v>8316</v>
      </c>
      <c r="S3390" t="s">
        <v>8317</v>
      </c>
    </row>
    <row r="3391" spans="1:19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0">
        <f t="shared" si="156"/>
        <v>42494.563449074078</v>
      </c>
      <c r="P3391" s="10">
        <f t="shared" si="157"/>
        <v>42524.563449074078</v>
      </c>
      <c r="Q3391">
        <f t="shared" si="158"/>
        <v>2016</v>
      </c>
      <c r="R3391" s="13" t="s">
        <v>8316</v>
      </c>
      <c r="S3391" t="s">
        <v>8317</v>
      </c>
    </row>
    <row r="3392" spans="1:19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0">
        <f t="shared" si="156"/>
        <v>41815.774826388886</v>
      </c>
      <c r="P3392" s="10">
        <f t="shared" si="157"/>
        <v>41830.774826388886</v>
      </c>
      <c r="Q3392">
        <f t="shared" si="158"/>
        <v>2014</v>
      </c>
      <c r="R3392" s="13" t="s">
        <v>8316</v>
      </c>
      <c r="S3392" t="s">
        <v>8317</v>
      </c>
    </row>
    <row r="3393" spans="1:19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0">
        <f t="shared" si="156"/>
        <v>41830.545694444445</v>
      </c>
      <c r="P3393" s="10">
        <f t="shared" si="157"/>
        <v>41859.936111111114</v>
      </c>
      <c r="Q3393">
        <f t="shared" si="158"/>
        <v>2014</v>
      </c>
      <c r="R3393" s="13" t="s">
        <v>8316</v>
      </c>
      <c r="S3393" t="s">
        <v>8317</v>
      </c>
    </row>
    <row r="3394" spans="1:19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0">
        <f t="shared" si="156"/>
        <v>42446.845543981486</v>
      </c>
      <c r="P3394" s="10">
        <f t="shared" si="157"/>
        <v>42496.845543981486</v>
      </c>
      <c r="Q3394">
        <f t="shared" si="158"/>
        <v>2016</v>
      </c>
      <c r="R3394" s="13" t="s">
        <v>8316</v>
      </c>
      <c r="S3394" t="s">
        <v>8317</v>
      </c>
    </row>
    <row r="3395" spans="1:19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0">
        <f t="shared" ref="O3395:O3458" si="159">(((J3395/60)/60)/24)+DATE(1970,1,1)</f>
        <v>41923.921643518523</v>
      </c>
      <c r="P3395" s="10">
        <f t="shared" ref="P3395:P3458" si="160">(((I3395/60)/60)/24)+DATE(1970,1,1)</f>
        <v>41949.031944444447</v>
      </c>
      <c r="Q3395">
        <f t="shared" ref="Q3395:Q3458" si="161">YEAR(O3395)</f>
        <v>2014</v>
      </c>
      <c r="R3395" s="13" t="s">
        <v>8316</v>
      </c>
      <c r="S3395" t="s">
        <v>8317</v>
      </c>
    </row>
    <row r="3396" spans="1:19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0">
        <f t="shared" si="159"/>
        <v>41817.59542824074</v>
      </c>
      <c r="P3396" s="10">
        <f t="shared" si="160"/>
        <v>41847.59542824074</v>
      </c>
      <c r="Q3396">
        <f t="shared" si="161"/>
        <v>2014</v>
      </c>
      <c r="R3396" s="13" t="s">
        <v>8316</v>
      </c>
      <c r="S3396" t="s">
        <v>8317</v>
      </c>
    </row>
    <row r="3397" spans="1:19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0">
        <f t="shared" si="159"/>
        <v>42140.712314814817</v>
      </c>
      <c r="P3397" s="10">
        <f t="shared" si="160"/>
        <v>42154.756944444445</v>
      </c>
      <c r="Q3397">
        <f t="shared" si="161"/>
        <v>2015</v>
      </c>
      <c r="R3397" s="13" t="s">
        <v>8316</v>
      </c>
      <c r="S3397" t="s">
        <v>8317</v>
      </c>
    </row>
    <row r="3398" spans="1:19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0">
        <f t="shared" si="159"/>
        <v>41764.44663194444</v>
      </c>
      <c r="P3398" s="10">
        <f t="shared" si="160"/>
        <v>41791.165972222225</v>
      </c>
      <c r="Q3398">
        <f t="shared" si="161"/>
        <v>2014</v>
      </c>
      <c r="R3398" s="13" t="s">
        <v>8316</v>
      </c>
      <c r="S3398" t="s">
        <v>8317</v>
      </c>
    </row>
    <row r="3399" spans="1:19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>
        <f t="shared" si="159"/>
        <v>42378.478344907402</v>
      </c>
      <c r="P3399" s="10">
        <f t="shared" si="160"/>
        <v>42418.916666666672</v>
      </c>
      <c r="Q3399">
        <f t="shared" si="161"/>
        <v>2016</v>
      </c>
      <c r="R3399" s="13" t="s">
        <v>8316</v>
      </c>
      <c r="S3399" t="s">
        <v>8317</v>
      </c>
    </row>
    <row r="3400" spans="1:19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0">
        <f t="shared" si="159"/>
        <v>41941.75203703704</v>
      </c>
      <c r="P3400" s="10">
        <f t="shared" si="160"/>
        <v>41964.708333333328</v>
      </c>
      <c r="Q3400">
        <f t="shared" si="161"/>
        <v>2014</v>
      </c>
      <c r="R3400" s="13" t="s">
        <v>8316</v>
      </c>
      <c r="S3400" t="s">
        <v>8317</v>
      </c>
    </row>
    <row r="3401" spans="1:19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0">
        <f t="shared" si="159"/>
        <v>42026.920428240745</v>
      </c>
      <c r="P3401" s="10">
        <f t="shared" si="160"/>
        <v>42056.920428240745</v>
      </c>
      <c r="Q3401">
        <f t="shared" si="161"/>
        <v>2015</v>
      </c>
      <c r="R3401" s="13" t="s">
        <v>8316</v>
      </c>
      <c r="S3401" t="s">
        <v>8317</v>
      </c>
    </row>
    <row r="3402" spans="1:19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0">
        <f t="shared" si="159"/>
        <v>41834.953865740739</v>
      </c>
      <c r="P3402" s="10">
        <f t="shared" si="160"/>
        <v>41879.953865740739</v>
      </c>
      <c r="Q3402">
        <f t="shared" si="161"/>
        <v>2014</v>
      </c>
      <c r="R3402" s="13" t="s">
        <v>8316</v>
      </c>
      <c r="S3402" t="s">
        <v>8317</v>
      </c>
    </row>
    <row r="3403" spans="1:19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0">
        <f t="shared" si="159"/>
        <v>42193.723912037036</v>
      </c>
      <c r="P3403" s="10">
        <f t="shared" si="160"/>
        <v>42223.723912037036</v>
      </c>
      <c r="Q3403">
        <f t="shared" si="161"/>
        <v>2015</v>
      </c>
      <c r="R3403" s="13" t="s">
        <v>8316</v>
      </c>
      <c r="S3403" t="s">
        <v>8317</v>
      </c>
    </row>
    <row r="3404" spans="1:19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>
        <f t="shared" si="159"/>
        <v>42290.61855324074</v>
      </c>
      <c r="P3404" s="10">
        <f t="shared" si="160"/>
        <v>42320.104861111111</v>
      </c>
      <c r="Q3404">
        <f t="shared" si="161"/>
        <v>2015</v>
      </c>
      <c r="R3404" s="13" t="s">
        <v>8316</v>
      </c>
      <c r="S3404" t="s">
        <v>8317</v>
      </c>
    </row>
    <row r="3405" spans="1:19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0">
        <f t="shared" si="159"/>
        <v>42150.462083333332</v>
      </c>
      <c r="P3405" s="10">
        <f t="shared" si="160"/>
        <v>42180.462083333332</v>
      </c>
      <c r="Q3405">
        <f t="shared" si="161"/>
        <v>2015</v>
      </c>
      <c r="R3405" s="13" t="s">
        <v>8316</v>
      </c>
      <c r="S3405" t="s">
        <v>8317</v>
      </c>
    </row>
    <row r="3406" spans="1:19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0">
        <f t="shared" si="159"/>
        <v>42152.503495370373</v>
      </c>
      <c r="P3406" s="10">
        <f t="shared" si="160"/>
        <v>42172.503495370373</v>
      </c>
      <c r="Q3406">
        <f t="shared" si="161"/>
        <v>2015</v>
      </c>
      <c r="R3406" s="13" t="s">
        <v>8316</v>
      </c>
      <c r="S3406" t="s">
        <v>8317</v>
      </c>
    </row>
    <row r="3407" spans="1:19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0">
        <f t="shared" si="159"/>
        <v>42410.017199074078</v>
      </c>
      <c r="P3407" s="10">
        <f t="shared" si="160"/>
        <v>42430.999305555553</v>
      </c>
      <c r="Q3407">
        <f t="shared" si="161"/>
        <v>2016</v>
      </c>
      <c r="R3407" s="13" t="s">
        <v>8316</v>
      </c>
      <c r="S3407" t="s">
        <v>8317</v>
      </c>
    </row>
    <row r="3408" spans="1:19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0">
        <f t="shared" si="159"/>
        <v>41791.492777777778</v>
      </c>
      <c r="P3408" s="10">
        <f t="shared" si="160"/>
        <v>41836.492777777778</v>
      </c>
      <c r="Q3408">
        <f t="shared" si="161"/>
        <v>2014</v>
      </c>
      <c r="R3408" s="13" t="s">
        <v>8316</v>
      </c>
      <c r="S3408" t="s">
        <v>8317</v>
      </c>
    </row>
    <row r="3409" spans="1:19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0">
        <f t="shared" si="159"/>
        <v>41796.422326388885</v>
      </c>
      <c r="P3409" s="10">
        <f t="shared" si="160"/>
        <v>41826.422326388885</v>
      </c>
      <c r="Q3409">
        <f t="shared" si="161"/>
        <v>2014</v>
      </c>
      <c r="R3409" s="13" t="s">
        <v>8316</v>
      </c>
      <c r="S3409" t="s">
        <v>8317</v>
      </c>
    </row>
    <row r="3410" spans="1:19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0">
        <f t="shared" si="159"/>
        <v>41808.991944444446</v>
      </c>
      <c r="P3410" s="10">
        <f t="shared" si="160"/>
        <v>41838.991944444446</v>
      </c>
      <c r="Q3410">
        <f t="shared" si="161"/>
        <v>2014</v>
      </c>
      <c r="R3410" s="13" t="s">
        <v>8316</v>
      </c>
      <c r="S3410" t="s">
        <v>8317</v>
      </c>
    </row>
    <row r="3411" spans="1:19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0">
        <f t="shared" si="159"/>
        <v>42544.814328703709</v>
      </c>
      <c r="P3411" s="10">
        <f t="shared" si="160"/>
        <v>42582.873611111107</v>
      </c>
      <c r="Q3411">
        <f t="shared" si="161"/>
        <v>2016</v>
      </c>
      <c r="R3411" s="13" t="s">
        <v>8316</v>
      </c>
      <c r="S3411" t="s">
        <v>8317</v>
      </c>
    </row>
    <row r="3412" spans="1:19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0">
        <f t="shared" si="159"/>
        <v>42500.041550925926</v>
      </c>
      <c r="P3412" s="10">
        <f t="shared" si="160"/>
        <v>42527.291666666672</v>
      </c>
      <c r="Q3412">
        <f t="shared" si="161"/>
        <v>2016</v>
      </c>
      <c r="R3412" s="13" t="s">
        <v>8316</v>
      </c>
      <c r="S3412" t="s">
        <v>8317</v>
      </c>
    </row>
    <row r="3413" spans="1:19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0">
        <f t="shared" si="159"/>
        <v>42265.022824074069</v>
      </c>
      <c r="P3413" s="10">
        <f t="shared" si="160"/>
        <v>42285.022824074069</v>
      </c>
      <c r="Q3413">
        <f t="shared" si="161"/>
        <v>2015</v>
      </c>
      <c r="R3413" s="13" t="s">
        <v>8316</v>
      </c>
      <c r="S3413" t="s">
        <v>8317</v>
      </c>
    </row>
    <row r="3414" spans="1:19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0">
        <f t="shared" si="159"/>
        <v>41879.959050925929</v>
      </c>
      <c r="P3414" s="10">
        <f t="shared" si="160"/>
        <v>41909.959050925929</v>
      </c>
      <c r="Q3414">
        <f t="shared" si="161"/>
        <v>2014</v>
      </c>
      <c r="R3414" s="13" t="s">
        <v>8316</v>
      </c>
      <c r="S3414" t="s">
        <v>8317</v>
      </c>
    </row>
    <row r="3415" spans="1:19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0">
        <f t="shared" si="159"/>
        <v>42053.733078703706</v>
      </c>
      <c r="P3415" s="10">
        <f t="shared" si="160"/>
        <v>42063.207638888889</v>
      </c>
      <c r="Q3415">
        <f t="shared" si="161"/>
        <v>2015</v>
      </c>
      <c r="R3415" s="13" t="s">
        <v>8316</v>
      </c>
      <c r="S3415" t="s">
        <v>8317</v>
      </c>
    </row>
    <row r="3416" spans="1:19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0">
        <f t="shared" si="159"/>
        <v>42675.832465277781</v>
      </c>
      <c r="P3416" s="10">
        <f t="shared" si="160"/>
        <v>42705.332638888889</v>
      </c>
      <c r="Q3416">
        <f t="shared" si="161"/>
        <v>2016</v>
      </c>
      <c r="R3416" s="13" t="s">
        <v>8316</v>
      </c>
      <c r="S3416" t="s">
        <v>8317</v>
      </c>
    </row>
    <row r="3417" spans="1:19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0">
        <f t="shared" si="159"/>
        <v>42467.144166666665</v>
      </c>
      <c r="P3417" s="10">
        <f t="shared" si="160"/>
        <v>42477.979166666672</v>
      </c>
      <c r="Q3417">
        <f t="shared" si="161"/>
        <v>2016</v>
      </c>
      <c r="R3417" s="13" t="s">
        <v>8316</v>
      </c>
      <c r="S3417" t="s">
        <v>8317</v>
      </c>
    </row>
    <row r="3418" spans="1:19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0">
        <f t="shared" si="159"/>
        <v>42089.412557870368</v>
      </c>
      <c r="P3418" s="10">
        <f t="shared" si="160"/>
        <v>42117.770833333328</v>
      </c>
      <c r="Q3418">
        <f t="shared" si="161"/>
        <v>2015</v>
      </c>
      <c r="R3418" s="13" t="s">
        <v>8316</v>
      </c>
      <c r="S3418" t="s">
        <v>8317</v>
      </c>
    </row>
    <row r="3419" spans="1:19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0">
        <f t="shared" si="159"/>
        <v>41894.91375</v>
      </c>
      <c r="P3419" s="10">
        <f t="shared" si="160"/>
        <v>41938.029861111114</v>
      </c>
      <c r="Q3419">
        <f t="shared" si="161"/>
        <v>2014</v>
      </c>
      <c r="R3419" s="13" t="s">
        <v>8316</v>
      </c>
      <c r="S3419" t="s">
        <v>8317</v>
      </c>
    </row>
    <row r="3420" spans="1:19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0">
        <f t="shared" si="159"/>
        <v>41752.83457175926</v>
      </c>
      <c r="P3420" s="10">
        <f t="shared" si="160"/>
        <v>41782.83457175926</v>
      </c>
      <c r="Q3420">
        <f t="shared" si="161"/>
        <v>2014</v>
      </c>
      <c r="R3420" s="13" t="s">
        <v>8316</v>
      </c>
      <c r="S3420" t="s">
        <v>8317</v>
      </c>
    </row>
    <row r="3421" spans="1:19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0">
        <f t="shared" si="159"/>
        <v>42448.821585648147</v>
      </c>
      <c r="P3421" s="10">
        <f t="shared" si="160"/>
        <v>42466.895833333328</v>
      </c>
      <c r="Q3421">
        <f t="shared" si="161"/>
        <v>2016</v>
      </c>
      <c r="R3421" s="13" t="s">
        <v>8316</v>
      </c>
      <c r="S3421" t="s">
        <v>8317</v>
      </c>
    </row>
    <row r="3422" spans="1:19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0">
        <f t="shared" si="159"/>
        <v>42405.090300925927</v>
      </c>
      <c r="P3422" s="10">
        <f t="shared" si="160"/>
        <v>42414</v>
      </c>
      <c r="Q3422">
        <f t="shared" si="161"/>
        <v>2016</v>
      </c>
      <c r="R3422" s="13" t="s">
        <v>8316</v>
      </c>
      <c r="S3422" t="s">
        <v>8317</v>
      </c>
    </row>
    <row r="3423" spans="1:19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0">
        <f t="shared" si="159"/>
        <v>42037.791238425925</v>
      </c>
      <c r="P3423" s="10">
        <f t="shared" si="160"/>
        <v>42067.791238425925</v>
      </c>
      <c r="Q3423">
        <f t="shared" si="161"/>
        <v>2015</v>
      </c>
      <c r="R3423" s="13" t="s">
        <v>8316</v>
      </c>
      <c r="S3423" t="s">
        <v>8317</v>
      </c>
    </row>
    <row r="3424" spans="1:19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0">
        <f t="shared" si="159"/>
        <v>42323.562222222223</v>
      </c>
      <c r="P3424" s="10">
        <f t="shared" si="160"/>
        <v>42352</v>
      </c>
      <c r="Q3424">
        <f t="shared" si="161"/>
        <v>2015</v>
      </c>
      <c r="R3424" s="13" t="s">
        <v>8316</v>
      </c>
      <c r="S3424" t="s">
        <v>8317</v>
      </c>
    </row>
    <row r="3425" spans="1:19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0">
        <f t="shared" si="159"/>
        <v>42088.911354166667</v>
      </c>
      <c r="P3425" s="10">
        <f t="shared" si="160"/>
        <v>42118.911354166667</v>
      </c>
      <c r="Q3425">
        <f t="shared" si="161"/>
        <v>2015</v>
      </c>
      <c r="R3425" s="13" t="s">
        <v>8316</v>
      </c>
      <c r="S3425" t="s">
        <v>8317</v>
      </c>
    </row>
    <row r="3426" spans="1:19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0">
        <f t="shared" si="159"/>
        <v>42018.676898148144</v>
      </c>
      <c r="P3426" s="10">
        <f t="shared" si="160"/>
        <v>42040.290972222225</v>
      </c>
      <c r="Q3426">
        <f t="shared" si="161"/>
        <v>2015</v>
      </c>
      <c r="R3426" s="13" t="s">
        <v>8316</v>
      </c>
      <c r="S3426" t="s">
        <v>8317</v>
      </c>
    </row>
    <row r="3427" spans="1:19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>
        <f t="shared" si="159"/>
        <v>41884.617314814815</v>
      </c>
      <c r="P3427" s="10">
        <f t="shared" si="160"/>
        <v>41916.617314814815</v>
      </c>
      <c r="Q3427">
        <f t="shared" si="161"/>
        <v>2014</v>
      </c>
      <c r="R3427" s="13" t="s">
        <v>8316</v>
      </c>
      <c r="S3427" t="s">
        <v>8317</v>
      </c>
    </row>
    <row r="3428" spans="1:19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0">
        <f t="shared" si="159"/>
        <v>41884.056747685187</v>
      </c>
      <c r="P3428" s="10">
        <f t="shared" si="160"/>
        <v>41903.083333333336</v>
      </c>
      <c r="Q3428">
        <f t="shared" si="161"/>
        <v>2014</v>
      </c>
      <c r="R3428" s="13" t="s">
        <v>8316</v>
      </c>
      <c r="S3428" t="s">
        <v>8317</v>
      </c>
    </row>
    <row r="3429" spans="1:19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0">
        <f t="shared" si="159"/>
        <v>41792.645277777774</v>
      </c>
      <c r="P3429" s="10">
        <f t="shared" si="160"/>
        <v>41822.645277777774</v>
      </c>
      <c r="Q3429">
        <f t="shared" si="161"/>
        <v>2014</v>
      </c>
      <c r="R3429" s="13" t="s">
        <v>8316</v>
      </c>
      <c r="S3429" t="s">
        <v>8317</v>
      </c>
    </row>
    <row r="3430" spans="1:19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0">
        <f t="shared" si="159"/>
        <v>42038.720451388886</v>
      </c>
      <c r="P3430" s="10">
        <f t="shared" si="160"/>
        <v>42063.708333333328</v>
      </c>
      <c r="Q3430">
        <f t="shared" si="161"/>
        <v>2015</v>
      </c>
      <c r="R3430" s="13" t="s">
        <v>8316</v>
      </c>
      <c r="S3430" t="s">
        <v>8317</v>
      </c>
    </row>
    <row r="3431" spans="1:19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0">
        <f t="shared" si="159"/>
        <v>42662.021539351852</v>
      </c>
      <c r="P3431" s="10">
        <f t="shared" si="160"/>
        <v>42676.021539351852</v>
      </c>
      <c r="Q3431">
        <f t="shared" si="161"/>
        <v>2016</v>
      </c>
      <c r="R3431" s="13" t="s">
        <v>8316</v>
      </c>
      <c r="S3431" t="s">
        <v>8317</v>
      </c>
    </row>
    <row r="3432" spans="1:19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0">
        <f t="shared" si="159"/>
        <v>41820.945613425924</v>
      </c>
      <c r="P3432" s="10">
        <f t="shared" si="160"/>
        <v>41850.945613425924</v>
      </c>
      <c r="Q3432">
        <f t="shared" si="161"/>
        <v>2014</v>
      </c>
      <c r="R3432" s="13" t="s">
        <v>8316</v>
      </c>
      <c r="S3432" t="s">
        <v>8317</v>
      </c>
    </row>
    <row r="3433" spans="1:19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0">
        <f t="shared" si="159"/>
        <v>41839.730937500004</v>
      </c>
      <c r="P3433" s="10">
        <f t="shared" si="160"/>
        <v>41869.730937500004</v>
      </c>
      <c r="Q3433">
        <f t="shared" si="161"/>
        <v>2014</v>
      </c>
      <c r="R3433" s="13" t="s">
        <v>8316</v>
      </c>
      <c r="S3433" t="s">
        <v>8317</v>
      </c>
    </row>
    <row r="3434" spans="1:19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0">
        <f t="shared" si="159"/>
        <v>42380.581180555557</v>
      </c>
      <c r="P3434" s="10">
        <f t="shared" si="160"/>
        <v>42405.916666666672</v>
      </c>
      <c r="Q3434">
        <f t="shared" si="161"/>
        <v>2016</v>
      </c>
      <c r="R3434" s="13" t="s">
        <v>8316</v>
      </c>
      <c r="S3434" t="s">
        <v>8317</v>
      </c>
    </row>
    <row r="3435" spans="1:19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0">
        <f t="shared" si="159"/>
        <v>41776.063136574077</v>
      </c>
      <c r="P3435" s="10">
        <f t="shared" si="160"/>
        <v>41807.125</v>
      </c>
      <c r="Q3435">
        <f t="shared" si="161"/>
        <v>2014</v>
      </c>
      <c r="R3435" s="13" t="s">
        <v>8316</v>
      </c>
      <c r="S3435" t="s">
        <v>8317</v>
      </c>
    </row>
    <row r="3436" spans="1:19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>
        <f t="shared" si="159"/>
        <v>41800.380428240744</v>
      </c>
      <c r="P3436" s="10">
        <f t="shared" si="160"/>
        <v>41830.380428240744</v>
      </c>
      <c r="Q3436">
        <f t="shared" si="161"/>
        <v>2014</v>
      </c>
      <c r="R3436" s="13" t="s">
        <v>8316</v>
      </c>
      <c r="S3436" t="s">
        <v>8317</v>
      </c>
    </row>
    <row r="3437" spans="1:19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0">
        <f t="shared" si="159"/>
        <v>42572.61681712963</v>
      </c>
      <c r="P3437" s="10">
        <f t="shared" si="160"/>
        <v>42589.125</v>
      </c>
      <c r="Q3437">
        <f t="shared" si="161"/>
        <v>2016</v>
      </c>
      <c r="R3437" s="13" t="s">
        <v>8316</v>
      </c>
      <c r="S3437" t="s">
        <v>8317</v>
      </c>
    </row>
    <row r="3438" spans="1:19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0">
        <f t="shared" si="159"/>
        <v>41851.541585648149</v>
      </c>
      <c r="P3438" s="10">
        <f t="shared" si="160"/>
        <v>41872.686111111114</v>
      </c>
      <c r="Q3438">
        <f t="shared" si="161"/>
        <v>2014</v>
      </c>
      <c r="R3438" s="13" t="s">
        <v>8316</v>
      </c>
      <c r="S3438" t="s">
        <v>8317</v>
      </c>
    </row>
    <row r="3439" spans="1:19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0">
        <f t="shared" si="159"/>
        <v>42205.710879629631</v>
      </c>
      <c r="P3439" s="10">
        <f t="shared" si="160"/>
        <v>42235.710879629631</v>
      </c>
      <c r="Q3439">
        <f t="shared" si="161"/>
        <v>2015</v>
      </c>
      <c r="R3439" s="13" t="s">
        <v>8316</v>
      </c>
      <c r="S3439" t="s">
        <v>8317</v>
      </c>
    </row>
    <row r="3440" spans="1:19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0">
        <f t="shared" si="159"/>
        <v>42100.927858796291</v>
      </c>
      <c r="P3440" s="10">
        <f t="shared" si="160"/>
        <v>42126.875</v>
      </c>
      <c r="Q3440">
        <f t="shared" si="161"/>
        <v>2015</v>
      </c>
      <c r="R3440" s="13" t="s">
        <v>8316</v>
      </c>
      <c r="S3440" t="s">
        <v>8317</v>
      </c>
    </row>
    <row r="3441" spans="1:19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0">
        <f t="shared" si="159"/>
        <v>42374.911226851851</v>
      </c>
      <c r="P3441" s="10">
        <f t="shared" si="160"/>
        <v>42388.207638888889</v>
      </c>
      <c r="Q3441">
        <f t="shared" si="161"/>
        <v>2016</v>
      </c>
      <c r="R3441" s="13" t="s">
        <v>8316</v>
      </c>
      <c r="S3441" t="s">
        <v>8317</v>
      </c>
    </row>
    <row r="3442" spans="1:19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0">
        <f t="shared" si="159"/>
        <v>41809.12300925926</v>
      </c>
      <c r="P3442" s="10">
        <f t="shared" si="160"/>
        <v>41831.677083333336</v>
      </c>
      <c r="Q3442">
        <f t="shared" si="161"/>
        <v>2014</v>
      </c>
      <c r="R3442" s="13" t="s">
        <v>8316</v>
      </c>
      <c r="S3442" t="s">
        <v>8317</v>
      </c>
    </row>
    <row r="3443" spans="1:19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0">
        <f t="shared" si="159"/>
        <v>42294.429641203707</v>
      </c>
      <c r="P3443" s="10">
        <f t="shared" si="160"/>
        <v>42321.845138888893</v>
      </c>
      <c r="Q3443">
        <f t="shared" si="161"/>
        <v>2015</v>
      </c>
      <c r="R3443" s="13" t="s">
        <v>8316</v>
      </c>
      <c r="S3443" t="s">
        <v>8317</v>
      </c>
    </row>
    <row r="3444" spans="1:19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0">
        <f t="shared" si="159"/>
        <v>42124.841111111105</v>
      </c>
      <c r="P3444" s="10">
        <f t="shared" si="160"/>
        <v>42154.841111111105</v>
      </c>
      <c r="Q3444">
        <f t="shared" si="161"/>
        <v>2015</v>
      </c>
      <c r="R3444" s="13" t="s">
        <v>8316</v>
      </c>
      <c r="S3444" t="s">
        <v>8317</v>
      </c>
    </row>
    <row r="3445" spans="1:19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0">
        <f t="shared" si="159"/>
        <v>41861.524837962963</v>
      </c>
      <c r="P3445" s="10">
        <f t="shared" si="160"/>
        <v>41891.524837962963</v>
      </c>
      <c r="Q3445">
        <f t="shared" si="161"/>
        <v>2014</v>
      </c>
      <c r="R3445" s="13" t="s">
        <v>8316</v>
      </c>
      <c r="S3445" t="s">
        <v>8317</v>
      </c>
    </row>
    <row r="3446" spans="1:19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0">
        <f t="shared" si="159"/>
        <v>42521.291504629626</v>
      </c>
      <c r="P3446" s="10">
        <f t="shared" si="160"/>
        <v>42529.582638888889</v>
      </c>
      <c r="Q3446">
        <f t="shared" si="161"/>
        <v>2016</v>
      </c>
      <c r="R3446" s="13" t="s">
        <v>8316</v>
      </c>
      <c r="S3446" t="s">
        <v>8317</v>
      </c>
    </row>
    <row r="3447" spans="1:19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0">
        <f t="shared" si="159"/>
        <v>42272.530509259261</v>
      </c>
      <c r="P3447" s="10">
        <f t="shared" si="160"/>
        <v>42300.530509259261</v>
      </c>
      <c r="Q3447">
        <f t="shared" si="161"/>
        <v>2015</v>
      </c>
      <c r="R3447" s="13" t="s">
        <v>8316</v>
      </c>
      <c r="S3447" t="s">
        <v>8317</v>
      </c>
    </row>
    <row r="3448" spans="1:19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0">
        <f t="shared" si="159"/>
        <v>42016.832465277781</v>
      </c>
      <c r="P3448" s="10">
        <f t="shared" si="160"/>
        <v>42040.513888888891</v>
      </c>
      <c r="Q3448">
        <f t="shared" si="161"/>
        <v>2015</v>
      </c>
      <c r="R3448" s="13" t="s">
        <v>8316</v>
      </c>
      <c r="S3448" t="s">
        <v>8317</v>
      </c>
    </row>
    <row r="3449" spans="1:19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0">
        <f t="shared" si="159"/>
        <v>42402.889027777783</v>
      </c>
      <c r="P3449" s="10">
        <f t="shared" si="160"/>
        <v>42447.847361111111</v>
      </c>
      <c r="Q3449">
        <f t="shared" si="161"/>
        <v>2016</v>
      </c>
      <c r="R3449" s="13" t="s">
        <v>8316</v>
      </c>
      <c r="S3449" t="s">
        <v>8317</v>
      </c>
    </row>
    <row r="3450" spans="1:19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0">
        <f t="shared" si="159"/>
        <v>41960.119085648148</v>
      </c>
      <c r="P3450" s="10">
        <f t="shared" si="160"/>
        <v>41990.119085648148</v>
      </c>
      <c r="Q3450">
        <f t="shared" si="161"/>
        <v>2014</v>
      </c>
      <c r="R3450" s="13" t="s">
        <v>8316</v>
      </c>
      <c r="S3450" t="s">
        <v>8317</v>
      </c>
    </row>
    <row r="3451" spans="1:19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0">
        <f t="shared" si="159"/>
        <v>42532.052523148144</v>
      </c>
      <c r="P3451" s="10">
        <f t="shared" si="160"/>
        <v>42560.166666666672</v>
      </c>
      <c r="Q3451">
        <f t="shared" si="161"/>
        <v>2016</v>
      </c>
      <c r="R3451" s="13" t="s">
        <v>8316</v>
      </c>
      <c r="S3451" t="s">
        <v>8317</v>
      </c>
    </row>
    <row r="3452" spans="1:19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0">
        <f t="shared" si="159"/>
        <v>42036.704525462963</v>
      </c>
      <c r="P3452" s="10">
        <f t="shared" si="160"/>
        <v>42096.662858796291</v>
      </c>
      <c r="Q3452">
        <f t="shared" si="161"/>
        <v>2015</v>
      </c>
      <c r="R3452" s="13" t="s">
        <v>8316</v>
      </c>
      <c r="S3452" t="s">
        <v>8317</v>
      </c>
    </row>
    <row r="3453" spans="1:19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0">
        <f t="shared" si="159"/>
        <v>42088.723692129628</v>
      </c>
      <c r="P3453" s="10">
        <f t="shared" si="160"/>
        <v>42115.723692129628</v>
      </c>
      <c r="Q3453">
        <f t="shared" si="161"/>
        <v>2015</v>
      </c>
      <c r="R3453" s="13" t="s">
        <v>8316</v>
      </c>
      <c r="S3453" t="s">
        <v>8317</v>
      </c>
    </row>
    <row r="3454" spans="1:19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0">
        <f t="shared" si="159"/>
        <v>41820.639189814814</v>
      </c>
      <c r="P3454" s="10">
        <f t="shared" si="160"/>
        <v>41843.165972222225</v>
      </c>
      <c r="Q3454">
        <f t="shared" si="161"/>
        <v>2014</v>
      </c>
      <c r="R3454" s="13" t="s">
        <v>8316</v>
      </c>
      <c r="S3454" t="s">
        <v>8317</v>
      </c>
    </row>
    <row r="3455" spans="1:19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0">
        <f t="shared" si="159"/>
        <v>42535.97865740741</v>
      </c>
      <c r="P3455" s="10">
        <f t="shared" si="160"/>
        <v>42595.97865740741</v>
      </c>
      <c r="Q3455">
        <f t="shared" si="161"/>
        <v>2016</v>
      </c>
      <c r="R3455" s="13" t="s">
        <v>8316</v>
      </c>
      <c r="S3455" t="s">
        <v>8317</v>
      </c>
    </row>
    <row r="3456" spans="1:19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0">
        <f t="shared" si="159"/>
        <v>41821.698599537034</v>
      </c>
      <c r="P3456" s="10">
        <f t="shared" si="160"/>
        <v>41851.698599537034</v>
      </c>
      <c r="Q3456">
        <f t="shared" si="161"/>
        <v>2014</v>
      </c>
      <c r="R3456" s="13" t="s">
        <v>8316</v>
      </c>
      <c r="S3456" t="s">
        <v>8317</v>
      </c>
    </row>
    <row r="3457" spans="1:19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0">
        <f t="shared" si="159"/>
        <v>42626.7503125</v>
      </c>
      <c r="P3457" s="10">
        <f t="shared" si="160"/>
        <v>42656.7503125</v>
      </c>
      <c r="Q3457">
        <f t="shared" si="161"/>
        <v>2016</v>
      </c>
      <c r="R3457" s="13" t="s">
        <v>8316</v>
      </c>
      <c r="S3457" t="s">
        <v>8317</v>
      </c>
    </row>
    <row r="3458" spans="1:19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0">
        <f t="shared" si="159"/>
        <v>41821.205636574072</v>
      </c>
      <c r="P3458" s="10">
        <f t="shared" si="160"/>
        <v>41852.290972222225</v>
      </c>
      <c r="Q3458">
        <f t="shared" si="161"/>
        <v>2014</v>
      </c>
      <c r="R3458" s="13" t="s">
        <v>8316</v>
      </c>
      <c r="S3458" t="s">
        <v>8317</v>
      </c>
    </row>
    <row r="3459" spans="1:19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0">
        <f t="shared" ref="O3459:O3522" si="162">(((J3459/60)/60)/24)+DATE(1970,1,1)</f>
        <v>42016.706678240742</v>
      </c>
      <c r="P3459" s="10">
        <f t="shared" ref="P3459:P3522" si="163">(((I3459/60)/60)/24)+DATE(1970,1,1)</f>
        <v>42047.249305555553</v>
      </c>
      <c r="Q3459">
        <f t="shared" ref="Q3459:Q3522" si="164">YEAR(O3459)</f>
        <v>2015</v>
      </c>
      <c r="R3459" s="13" t="s">
        <v>8316</v>
      </c>
      <c r="S3459" t="s">
        <v>8317</v>
      </c>
    </row>
    <row r="3460" spans="1:19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0">
        <f t="shared" si="162"/>
        <v>42011.202581018515</v>
      </c>
      <c r="P3460" s="10">
        <f t="shared" si="163"/>
        <v>42038.185416666667</v>
      </c>
      <c r="Q3460">
        <f t="shared" si="164"/>
        <v>2015</v>
      </c>
      <c r="R3460" s="13" t="s">
        <v>8316</v>
      </c>
      <c r="S3460" t="s">
        <v>8317</v>
      </c>
    </row>
    <row r="3461" spans="1:19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0">
        <f t="shared" si="162"/>
        <v>42480.479861111111</v>
      </c>
      <c r="P3461" s="10">
        <f t="shared" si="163"/>
        <v>42510.479861111111</v>
      </c>
      <c r="Q3461">
        <f t="shared" si="164"/>
        <v>2016</v>
      </c>
      <c r="R3461" s="13" t="s">
        <v>8316</v>
      </c>
      <c r="S3461" t="s">
        <v>8317</v>
      </c>
    </row>
    <row r="3462" spans="1:19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0">
        <f t="shared" si="162"/>
        <v>41852.527222222219</v>
      </c>
      <c r="P3462" s="10">
        <f t="shared" si="163"/>
        <v>41866.527222222219</v>
      </c>
      <c r="Q3462">
        <f t="shared" si="164"/>
        <v>2014</v>
      </c>
      <c r="R3462" s="13" t="s">
        <v>8316</v>
      </c>
      <c r="S3462" t="s">
        <v>8317</v>
      </c>
    </row>
    <row r="3463" spans="1:19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0">
        <f t="shared" si="162"/>
        <v>42643.632858796293</v>
      </c>
      <c r="P3463" s="10">
        <f t="shared" si="163"/>
        <v>42672.125</v>
      </c>
      <c r="Q3463">
        <f t="shared" si="164"/>
        <v>2016</v>
      </c>
      <c r="R3463" s="13" t="s">
        <v>8316</v>
      </c>
      <c r="S3463" t="s">
        <v>8317</v>
      </c>
    </row>
    <row r="3464" spans="1:19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0">
        <f t="shared" si="162"/>
        <v>42179.898472222223</v>
      </c>
      <c r="P3464" s="10">
        <f t="shared" si="163"/>
        <v>42195.75</v>
      </c>
      <c r="Q3464">
        <f t="shared" si="164"/>
        <v>2015</v>
      </c>
      <c r="R3464" s="13" t="s">
        <v>8316</v>
      </c>
      <c r="S3464" t="s">
        <v>8317</v>
      </c>
    </row>
    <row r="3465" spans="1:19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>
        <f t="shared" si="162"/>
        <v>42612.918807870374</v>
      </c>
      <c r="P3465" s="10">
        <f t="shared" si="163"/>
        <v>42654.165972222225</v>
      </c>
      <c r="Q3465">
        <f t="shared" si="164"/>
        <v>2016</v>
      </c>
      <c r="R3465" s="13" t="s">
        <v>8316</v>
      </c>
      <c r="S3465" t="s">
        <v>8317</v>
      </c>
    </row>
    <row r="3466" spans="1:19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0">
        <f t="shared" si="162"/>
        <v>42575.130057870367</v>
      </c>
      <c r="P3466" s="10">
        <f t="shared" si="163"/>
        <v>42605.130057870367</v>
      </c>
      <c r="Q3466">
        <f t="shared" si="164"/>
        <v>2016</v>
      </c>
      <c r="R3466" s="13" t="s">
        <v>8316</v>
      </c>
      <c r="S3466" t="s">
        <v>8317</v>
      </c>
    </row>
    <row r="3467" spans="1:19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0">
        <f t="shared" si="162"/>
        <v>42200.625833333332</v>
      </c>
      <c r="P3467" s="10">
        <f t="shared" si="163"/>
        <v>42225.666666666672</v>
      </c>
      <c r="Q3467">
        <f t="shared" si="164"/>
        <v>2015</v>
      </c>
      <c r="R3467" s="13" t="s">
        <v>8316</v>
      </c>
      <c r="S3467" t="s">
        <v>8317</v>
      </c>
    </row>
    <row r="3468" spans="1:19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0">
        <f t="shared" si="162"/>
        <v>42420.019097222219</v>
      </c>
      <c r="P3468" s="10">
        <f t="shared" si="163"/>
        <v>42479.977430555555</v>
      </c>
      <c r="Q3468">
        <f t="shared" si="164"/>
        <v>2016</v>
      </c>
      <c r="R3468" s="13" t="s">
        <v>8316</v>
      </c>
      <c r="S3468" t="s">
        <v>8317</v>
      </c>
    </row>
    <row r="3469" spans="1:19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0">
        <f t="shared" si="162"/>
        <v>42053.671666666662</v>
      </c>
      <c r="P3469" s="10">
        <f t="shared" si="163"/>
        <v>42083.630000000005</v>
      </c>
      <c r="Q3469">
        <f t="shared" si="164"/>
        <v>2015</v>
      </c>
      <c r="R3469" s="13" t="s">
        <v>8316</v>
      </c>
      <c r="S3469" t="s">
        <v>8317</v>
      </c>
    </row>
    <row r="3470" spans="1:19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0">
        <f t="shared" si="162"/>
        <v>42605.765381944439</v>
      </c>
      <c r="P3470" s="10">
        <f t="shared" si="163"/>
        <v>42634.125</v>
      </c>
      <c r="Q3470">
        <f t="shared" si="164"/>
        <v>2016</v>
      </c>
      <c r="R3470" s="13" t="s">
        <v>8316</v>
      </c>
      <c r="S3470" t="s">
        <v>8317</v>
      </c>
    </row>
    <row r="3471" spans="1:19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0">
        <f t="shared" si="162"/>
        <v>42458.641724537039</v>
      </c>
      <c r="P3471" s="10">
        <f t="shared" si="163"/>
        <v>42488.641724537039</v>
      </c>
      <c r="Q3471">
        <f t="shared" si="164"/>
        <v>2016</v>
      </c>
      <c r="R3471" s="13" t="s">
        <v>8316</v>
      </c>
      <c r="S3471" t="s">
        <v>8317</v>
      </c>
    </row>
    <row r="3472" spans="1:19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0">
        <f t="shared" si="162"/>
        <v>42529.022013888884</v>
      </c>
      <c r="P3472" s="10">
        <f t="shared" si="163"/>
        <v>42566.901388888888</v>
      </c>
      <c r="Q3472">
        <f t="shared" si="164"/>
        <v>2016</v>
      </c>
      <c r="R3472" s="13" t="s">
        <v>8316</v>
      </c>
      <c r="S3472" t="s">
        <v>8317</v>
      </c>
    </row>
    <row r="3473" spans="1:19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0">
        <f t="shared" si="162"/>
        <v>41841.820486111108</v>
      </c>
      <c r="P3473" s="10">
        <f t="shared" si="163"/>
        <v>41882.833333333336</v>
      </c>
      <c r="Q3473">
        <f t="shared" si="164"/>
        <v>2014</v>
      </c>
      <c r="R3473" s="13" t="s">
        <v>8316</v>
      </c>
      <c r="S3473" t="s">
        <v>8317</v>
      </c>
    </row>
    <row r="3474" spans="1:19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0">
        <f t="shared" si="162"/>
        <v>41928.170497685183</v>
      </c>
      <c r="P3474" s="10">
        <f t="shared" si="163"/>
        <v>41949.249305555553</v>
      </c>
      <c r="Q3474">
        <f t="shared" si="164"/>
        <v>2014</v>
      </c>
      <c r="R3474" s="13" t="s">
        <v>8316</v>
      </c>
      <c r="S3474" t="s">
        <v>8317</v>
      </c>
    </row>
    <row r="3475" spans="1:19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0">
        <f t="shared" si="162"/>
        <v>42062.834444444445</v>
      </c>
      <c r="P3475" s="10">
        <f t="shared" si="163"/>
        <v>42083.852083333331</v>
      </c>
      <c r="Q3475">
        <f t="shared" si="164"/>
        <v>2015</v>
      </c>
      <c r="R3475" s="13" t="s">
        <v>8316</v>
      </c>
      <c r="S3475" t="s">
        <v>8317</v>
      </c>
    </row>
    <row r="3476" spans="1:19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0">
        <f t="shared" si="162"/>
        <v>42541.501516203702</v>
      </c>
      <c r="P3476" s="10">
        <f t="shared" si="163"/>
        <v>42571.501516203702</v>
      </c>
      <c r="Q3476">
        <f t="shared" si="164"/>
        <v>2016</v>
      </c>
      <c r="R3476" s="13" t="s">
        <v>8316</v>
      </c>
      <c r="S3476" t="s">
        <v>8317</v>
      </c>
    </row>
    <row r="3477" spans="1:19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0">
        <f t="shared" si="162"/>
        <v>41918.880833333329</v>
      </c>
      <c r="P3477" s="10">
        <f t="shared" si="163"/>
        <v>41946</v>
      </c>
      <c r="Q3477">
        <f t="shared" si="164"/>
        <v>2014</v>
      </c>
      <c r="R3477" s="13" t="s">
        <v>8316</v>
      </c>
      <c r="S3477" t="s">
        <v>8317</v>
      </c>
    </row>
    <row r="3478" spans="1:19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0">
        <f t="shared" si="162"/>
        <v>41921.279976851853</v>
      </c>
      <c r="P3478" s="10">
        <f t="shared" si="163"/>
        <v>41939.125</v>
      </c>
      <c r="Q3478">
        <f t="shared" si="164"/>
        <v>2014</v>
      </c>
      <c r="R3478" s="13" t="s">
        <v>8316</v>
      </c>
      <c r="S3478" t="s">
        <v>8317</v>
      </c>
    </row>
    <row r="3479" spans="1:19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0">
        <f t="shared" si="162"/>
        <v>42128.736608796295</v>
      </c>
      <c r="P3479" s="10">
        <f t="shared" si="163"/>
        <v>42141.125</v>
      </c>
      <c r="Q3479">
        <f t="shared" si="164"/>
        <v>2015</v>
      </c>
      <c r="R3479" s="13" t="s">
        <v>8316</v>
      </c>
      <c r="S3479" t="s">
        <v>8317</v>
      </c>
    </row>
    <row r="3480" spans="1:19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0">
        <f t="shared" si="162"/>
        <v>42053.916921296302</v>
      </c>
      <c r="P3480" s="10">
        <f t="shared" si="163"/>
        <v>42079.875</v>
      </c>
      <c r="Q3480">
        <f t="shared" si="164"/>
        <v>2015</v>
      </c>
      <c r="R3480" s="13" t="s">
        <v>8316</v>
      </c>
      <c r="S3480" t="s">
        <v>8317</v>
      </c>
    </row>
    <row r="3481" spans="1:19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0">
        <f t="shared" si="162"/>
        <v>41781.855092592588</v>
      </c>
      <c r="P3481" s="10">
        <f t="shared" si="163"/>
        <v>41811.855092592588</v>
      </c>
      <c r="Q3481">
        <f t="shared" si="164"/>
        <v>2014</v>
      </c>
      <c r="R3481" s="13" t="s">
        <v>8316</v>
      </c>
      <c r="S3481" t="s">
        <v>8317</v>
      </c>
    </row>
    <row r="3482" spans="1:19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0">
        <f t="shared" si="162"/>
        <v>42171.317442129628</v>
      </c>
      <c r="P3482" s="10">
        <f t="shared" si="163"/>
        <v>42195.875</v>
      </c>
      <c r="Q3482">
        <f t="shared" si="164"/>
        <v>2015</v>
      </c>
      <c r="R3482" s="13" t="s">
        <v>8316</v>
      </c>
      <c r="S3482" t="s">
        <v>8317</v>
      </c>
    </row>
    <row r="3483" spans="1:19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0">
        <f t="shared" si="162"/>
        <v>41989.24754629629</v>
      </c>
      <c r="P3483" s="10">
        <f t="shared" si="163"/>
        <v>42006.24754629629</v>
      </c>
      <c r="Q3483">
        <f t="shared" si="164"/>
        <v>2014</v>
      </c>
      <c r="R3483" s="13" t="s">
        <v>8316</v>
      </c>
      <c r="S3483" t="s">
        <v>8317</v>
      </c>
    </row>
    <row r="3484" spans="1:19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0">
        <f t="shared" si="162"/>
        <v>41796.771597222221</v>
      </c>
      <c r="P3484" s="10">
        <f t="shared" si="163"/>
        <v>41826.771597222221</v>
      </c>
      <c r="Q3484">
        <f t="shared" si="164"/>
        <v>2014</v>
      </c>
      <c r="R3484" s="13" t="s">
        <v>8316</v>
      </c>
      <c r="S3484" t="s">
        <v>8317</v>
      </c>
    </row>
    <row r="3485" spans="1:19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>
        <f t="shared" si="162"/>
        <v>41793.668761574074</v>
      </c>
      <c r="P3485" s="10">
        <f t="shared" si="163"/>
        <v>41823.668761574074</v>
      </c>
      <c r="Q3485">
        <f t="shared" si="164"/>
        <v>2014</v>
      </c>
      <c r="R3485" s="13" t="s">
        <v>8316</v>
      </c>
      <c r="S3485" t="s">
        <v>8317</v>
      </c>
    </row>
    <row r="3486" spans="1:19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0">
        <f t="shared" si="162"/>
        <v>42506.760405092587</v>
      </c>
      <c r="P3486" s="10">
        <f t="shared" si="163"/>
        <v>42536.760405092587</v>
      </c>
      <c r="Q3486">
        <f t="shared" si="164"/>
        <v>2016</v>
      </c>
      <c r="R3486" s="13" t="s">
        <v>8316</v>
      </c>
      <c r="S3486" t="s">
        <v>8317</v>
      </c>
    </row>
    <row r="3487" spans="1:19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0">
        <f t="shared" si="162"/>
        <v>42372.693055555559</v>
      </c>
      <c r="P3487" s="10">
        <f t="shared" si="163"/>
        <v>42402.693055555559</v>
      </c>
      <c r="Q3487">
        <f t="shared" si="164"/>
        <v>2016</v>
      </c>
      <c r="R3487" s="13" t="s">
        <v>8316</v>
      </c>
      <c r="S3487" t="s">
        <v>8317</v>
      </c>
    </row>
    <row r="3488" spans="1:19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0">
        <f t="shared" si="162"/>
        <v>42126.87501157407</v>
      </c>
      <c r="P3488" s="10">
        <f t="shared" si="163"/>
        <v>42158.290972222225</v>
      </c>
      <c r="Q3488">
        <f t="shared" si="164"/>
        <v>2015</v>
      </c>
      <c r="R3488" s="13" t="s">
        <v>8316</v>
      </c>
      <c r="S3488" t="s">
        <v>8317</v>
      </c>
    </row>
    <row r="3489" spans="1:19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0">
        <f t="shared" si="162"/>
        <v>42149.940416666665</v>
      </c>
      <c r="P3489" s="10">
        <f t="shared" si="163"/>
        <v>42179.940416666665</v>
      </c>
      <c r="Q3489">
        <f t="shared" si="164"/>
        <v>2015</v>
      </c>
      <c r="R3489" s="13" t="s">
        <v>8316</v>
      </c>
      <c r="S3489" t="s">
        <v>8317</v>
      </c>
    </row>
    <row r="3490" spans="1:19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0">
        <f t="shared" si="162"/>
        <v>42087.768055555556</v>
      </c>
      <c r="P3490" s="10">
        <f t="shared" si="163"/>
        <v>42111.666666666672</v>
      </c>
      <c r="Q3490">
        <f t="shared" si="164"/>
        <v>2015</v>
      </c>
      <c r="R3490" s="13" t="s">
        <v>8316</v>
      </c>
      <c r="S3490" t="s">
        <v>8317</v>
      </c>
    </row>
    <row r="3491" spans="1:19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0">
        <f t="shared" si="162"/>
        <v>41753.635775462964</v>
      </c>
      <c r="P3491" s="10">
        <f t="shared" si="163"/>
        <v>41783.875</v>
      </c>
      <c r="Q3491">
        <f t="shared" si="164"/>
        <v>2014</v>
      </c>
      <c r="R3491" s="13" t="s">
        <v>8316</v>
      </c>
      <c r="S3491" t="s">
        <v>8317</v>
      </c>
    </row>
    <row r="3492" spans="1:19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0">
        <f t="shared" si="162"/>
        <v>42443.802361111113</v>
      </c>
      <c r="P3492" s="10">
        <f t="shared" si="163"/>
        <v>42473.802361111113</v>
      </c>
      <c r="Q3492">
        <f t="shared" si="164"/>
        <v>2016</v>
      </c>
      <c r="R3492" s="13" t="s">
        <v>8316</v>
      </c>
      <c r="S3492" t="s">
        <v>8317</v>
      </c>
    </row>
    <row r="3493" spans="1:19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0">
        <f t="shared" si="162"/>
        <v>42121.249814814815</v>
      </c>
      <c r="P3493" s="10">
        <f t="shared" si="163"/>
        <v>42142.249814814815</v>
      </c>
      <c r="Q3493">
        <f t="shared" si="164"/>
        <v>2015</v>
      </c>
      <c r="R3493" s="13" t="s">
        <v>8316</v>
      </c>
      <c r="S3493" t="s">
        <v>8317</v>
      </c>
    </row>
    <row r="3494" spans="1:19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0">
        <f t="shared" si="162"/>
        <v>42268.009224537032</v>
      </c>
      <c r="P3494" s="10">
        <f t="shared" si="163"/>
        <v>42303.009224537032</v>
      </c>
      <c r="Q3494">
        <f t="shared" si="164"/>
        <v>2015</v>
      </c>
      <c r="R3494" s="13" t="s">
        <v>8316</v>
      </c>
      <c r="S3494" t="s">
        <v>8317</v>
      </c>
    </row>
    <row r="3495" spans="1:19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0">
        <f t="shared" si="162"/>
        <v>41848.866157407407</v>
      </c>
      <c r="P3495" s="10">
        <f t="shared" si="163"/>
        <v>41868.21597222222</v>
      </c>
      <c r="Q3495">
        <f t="shared" si="164"/>
        <v>2014</v>
      </c>
      <c r="R3495" s="13" t="s">
        <v>8316</v>
      </c>
      <c r="S3495" t="s">
        <v>8317</v>
      </c>
    </row>
    <row r="3496" spans="1:19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0">
        <f t="shared" si="162"/>
        <v>42689.214988425927</v>
      </c>
      <c r="P3496" s="10">
        <f t="shared" si="163"/>
        <v>42700.25</v>
      </c>
      <c r="Q3496">
        <f t="shared" si="164"/>
        <v>2016</v>
      </c>
      <c r="R3496" s="13" t="s">
        <v>8316</v>
      </c>
      <c r="S3496" t="s">
        <v>8317</v>
      </c>
    </row>
    <row r="3497" spans="1:19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0">
        <f t="shared" si="162"/>
        <v>41915.762835648151</v>
      </c>
      <c r="P3497" s="10">
        <f t="shared" si="163"/>
        <v>41944.720833333333</v>
      </c>
      <c r="Q3497">
        <f t="shared" si="164"/>
        <v>2014</v>
      </c>
      <c r="R3497" s="13" t="s">
        <v>8316</v>
      </c>
      <c r="S3497" t="s">
        <v>8317</v>
      </c>
    </row>
    <row r="3498" spans="1:19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0">
        <f t="shared" si="162"/>
        <v>42584.846828703703</v>
      </c>
      <c r="P3498" s="10">
        <f t="shared" si="163"/>
        <v>42624.846828703703</v>
      </c>
      <c r="Q3498">
        <f t="shared" si="164"/>
        <v>2016</v>
      </c>
      <c r="R3498" s="13" t="s">
        <v>8316</v>
      </c>
      <c r="S3498" t="s">
        <v>8317</v>
      </c>
    </row>
    <row r="3499" spans="1:19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0">
        <f t="shared" si="162"/>
        <v>42511.741944444439</v>
      </c>
      <c r="P3499" s="10">
        <f t="shared" si="163"/>
        <v>42523.916666666672</v>
      </c>
      <c r="Q3499">
        <f t="shared" si="164"/>
        <v>2016</v>
      </c>
      <c r="R3499" s="13" t="s">
        <v>8316</v>
      </c>
      <c r="S3499" t="s">
        <v>8317</v>
      </c>
    </row>
    <row r="3500" spans="1:19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0">
        <f t="shared" si="162"/>
        <v>42459.15861111111</v>
      </c>
      <c r="P3500" s="10">
        <f t="shared" si="163"/>
        <v>42518.905555555553</v>
      </c>
      <c r="Q3500">
        <f t="shared" si="164"/>
        <v>2016</v>
      </c>
      <c r="R3500" s="13" t="s">
        <v>8316</v>
      </c>
      <c r="S3500" t="s">
        <v>8317</v>
      </c>
    </row>
    <row r="3501" spans="1:19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0">
        <f t="shared" si="162"/>
        <v>42132.036168981482</v>
      </c>
      <c r="P3501" s="10">
        <f t="shared" si="163"/>
        <v>42186.290972222225</v>
      </c>
      <c r="Q3501">
        <f t="shared" si="164"/>
        <v>2015</v>
      </c>
      <c r="R3501" s="13" t="s">
        <v>8316</v>
      </c>
      <c r="S3501" t="s">
        <v>8317</v>
      </c>
    </row>
    <row r="3502" spans="1:19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0">
        <f t="shared" si="162"/>
        <v>42419.91942129629</v>
      </c>
      <c r="P3502" s="10">
        <f t="shared" si="163"/>
        <v>42436.207638888889</v>
      </c>
      <c r="Q3502">
        <f t="shared" si="164"/>
        <v>2016</v>
      </c>
      <c r="R3502" s="13" t="s">
        <v>8316</v>
      </c>
      <c r="S3502" t="s">
        <v>8317</v>
      </c>
    </row>
    <row r="3503" spans="1:19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0">
        <f t="shared" si="162"/>
        <v>42233.763831018514</v>
      </c>
      <c r="P3503" s="10">
        <f t="shared" si="163"/>
        <v>42258.763831018514</v>
      </c>
      <c r="Q3503">
        <f t="shared" si="164"/>
        <v>2015</v>
      </c>
      <c r="R3503" s="13" t="s">
        <v>8316</v>
      </c>
      <c r="S3503" t="s">
        <v>8317</v>
      </c>
    </row>
    <row r="3504" spans="1:19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0">
        <f t="shared" si="162"/>
        <v>42430.839398148149</v>
      </c>
      <c r="P3504" s="10">
        <f t="shared" si="163"/>
        <v>42445.165972222225</v>
      </c>
      <c r="Q3504">
        <f t="shared" si="164"/>
        <v>2016</v>
      </c>
      <c r="R3504" s="13" t="s">
        <v>8316</v>
      </c>
      <c r="S3504" t="s">
        <v>8317</v>
      </c>
    </row>
    <row r="3505" spans="1:19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0">
        <f t="shared" si="162"/>
        <v>42545.478333333333</v>
      </c>
      <c r="P3505" s="10">
        <f t="shared" si="163"/>
        <v>42575.478333333333</v>
      </c>
      <c r="Q3505">
        <f t="shared" si="164"/>
        <v>2016</v>
      </c>
      <c r="R3505" s="13" t="s">
        <v>8316</v>
      </c>
      <c r="S3505" t="s">
        <v>8317</v>
      </c>
    </row>
    <row r="3506" spans="1:19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0">
        <f t="shared" si="162"/>
        <v>42297.748738425929</v>
      </c>
      <c r="P3506" s="10">
        <f t="shared" si="163"/>
        <v>42327.790405092594</v>
      </c>
      <c r="Q3506">
        <f t="shared" si="164"/>
        <v>2015</v>
      </c>
      <c r="R3506" s="13" t="s">
        <v>8316</v>
      </c>
      <c r="S3506" t="s">
        <v>8317</v>
      </c>
    </row>
    <row r="3507" spans="1:19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0">
        <f t="shared" si="162"/>
        <v>41760.935706018521</v>
      </c>
      <c r="P3507" s="10">
        <f t="shared" si="163"/>
        <v>41772.166666666664</v>
      </c>
      <c r="Q3507">
        <f t="shared" si="164"/>
        <v>2014</v>
      </c>
      <c r="R3507" s="13" t="s">
        <v>8316</v>
      </c>
      <c r="S3507" t="s">
        <v>8317</v>
      </c>
    </row>
    <row r="3508" spans="1:19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0">
        <f t="shared" si="162"/>
        <v>41829.734259259261</v>
      </c>
      <c r="P3508" s="10">
        <f t="shared" si="163"/>
        <v>41874.734259259261</v>
      </c>
      <c r="Q3508">
        <f t="shared" si="164"/>
        <v>2014</v>
      </c>
      <c r="R3508" s="13" t="s">
        <v>8316</v>
      </c>
      <c r="S3508" t="s">
        <v>8317</v>
      </c>
    </row>
    <row r="3509" spans="1:19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0">
        <f t="shared" si="162"/>
        <v>42491.92288194444</v>
      </c>
      <c r="P3509" s="10">
        <f t="shared" si="163"/>
        <v>42521.92288194444</v>
      </c>
      <c r="Q3509">
        <f t="shared" si="164"/>
        <v>2016</v>
      </c>
      <c r="R3509" s="13" t="s">
        <v>8316</v>
      </c>
      <c r="S3509" t="s">
        <v>8317</v>
      </c>
    </row>
    <row r="3510" spans="1:19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0">
        <f t="shared" si="162"/>
        <v>42477.729780092588</v>
      </c>
      <c r="P3510" s="10">
        <f t="shared" si="163"/>
        <v>42500.875</v>
      </c>
      <c r="Q3510">
        <f t="shared" si="164"/>
        <v>2016</v>
      </c>
      <c r="R3510" s="13" t="s">
        <v>8316</v>
      </c>
      <c r="S3510" t="s">
        <v>8317</v>
      </c>
    </row>
    <row r="3511" spans="1:19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0">
        <f t="shared" si="162"/>
        <v>41950.859560185185</v>
      </c>
      <c r="P3511" s="10">
        <f t="shared" si="163"/>
        <v>41964.204861111109</v>
      </c>
      <c r="Q3511">
        <f t="shared" si="164"/>
        <v>2014</v>
      </c>
      <c r="R3511" s="13" t="s">
        <v>8316</v>
      </c>
      <c r="S3511" t="s">
        <v>8317</v>
      </c>
    </row>
    <row r="3512" spans="1:19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0">
        <f t="shared" si="162"/>
        <v>41802.62090277778</v>
      </c>
      <c r="P3512" s="10">
        <f t="shared" si="163"/>
        <v>41822.62090277778</v>
      </c>
      <c r="Q3512">
        <f t="shared" si="164"/>
        <v>2014</v>
      </c>
      <c r="R3512" s="13" t="s">
        <v>8316</v>
      </c>
      <c r="S3512" t="s">
        <v>8317</v>
      </c>
    </row>
    <row r="3513" spans="1:19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0">
        <f t="shared" si="162"/>
        <v>41927.873784722222</v>
      </c>
      <c r="P3513" s="10">
        <f t="shared" si="163"/>
        <v>41950.770833333336</v>
      </c>
      <c r="Q3513">
        <f t="shared" si="164"/>
        <v>2014</v>
      </c>
      <c r="R3513" s="13" t="s">
        <v>8316</v>
      </c>
      <c r="S3513" t="s">
        <v>8317</v>
      </c>
    </row>
    <row r="3514" spans="1:19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0">
        <f t="shared" si="162"/>
        <v>42057.536944444444</v>
      </c>
      <c r="P3514" s="10">
        <f t="shared" si="163"/>
        <v>42117.49527777778</v>
      </c>
      <c r="Q3514">
        <f t="shared" si="164"/>
        <v>2015</v>
      </c>
      <c r="R3514" s="13" t="s">
        <v>8316</v>
      </c>
      <c r="S3514" t="s">
        <v>8317</v>
      </c>
    </row>
    <row r="3515" spans="1:19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0">
        <f t="shared" si="162"/>
        <v>41781.096203703702</v>
      </c>
      <c r="P3515" s="10">
        <f t="shared" si="163"/>
        <v>41794.207638888889</v>
      </c>
      <c r="Q3515">
        <f t="shared" si="164"/>
        <v>2014</v>
      </c>
      <c r="R3515" s="13" t="s">
        <v>8316</v>
      </c>
      <c r="S3515" t="s">
        <v>8317</v>
      </c>
    </row>
    <row r="3516" spans="1:19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0">
        <f t="shared" si="162"/>
        <v>42020.846666666665</v>
      </c>
      <c r="P3516" s="10">
        <f t="shared" si="163"/>
        <v>42037.207638888889</v>
      </c>
      <c r="Q3516">
        <f t="shared" si="164"/>
        <v>2015</v>
      </c>
      <c r="R3516" s="13" t="s">
        <v>8316</v>
      </c>
      <c r="S3516" t="s">
        <v>8317</v>
      </c>
    </row>
    <row r="3517" spans="1:19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0">
        <f t="shared" si="162"/>
        <v>42125.772812499999</v>
      </c>
      <c r="P3517" s="10">
        <f t="shared" si="163"/>
        <v>42155.772812499999</v>
      </c>
      <c r="Q3517">
        <f t="shared" si="164"/>
        <v>2015</v>
      </c>
      <c r="R3517" s="13" t="s">
        <v>8316</v>
      </c>
      <c r="S3517" t="s">
        <v>8317</v>
      </c>
    </row>
    <row r="3518" spans="1:19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0">
        <f t="shared" si="162"/>
        <v>41856.010069444441</v>
      </c>
      <c r="P3518" s="10">
        <f t="shared" si="163"/>
        <v>41890.125</v>
      </c>
      <c r="Q3518">
        <f t="shared" si="164"/>
        <v>2014</v>
      </c>
      <c r="R3518" s="13" t="s">
        <v>8316</v>
      </c>
      <c r="S3518" t="s">
        <v>8317</v>
      </c>
    </row>
    <row r="3519" spans="1:19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0">
        <f t="shared" si="162"/>
        <v>41794.817523148151</v>
      </c>
      <c r="P3519" s="10">
        <f t="shared" si="163"/>
        <v>41824.458333333336</v>
      </c>
      <c r="Q3519">
        <f t="shared" si="164"/>
        <v>2014</v>
      </c>
      <c r="R3519" s="13" t="s">
        <v>8316</v>
      </c>
      <c r="S3519" t="s">
        <v>8317</v>
      </c>
    </row>
    <row r="3520" spans="1:19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0">
        <f t="shared" si="162"/>
        <v>41893.783553240741</v>
      </c>
      <c r="P3520" s="10">
        <f t="shared" si="163"/>
        <v>41914.597916666666</v>
      </c>
      <c r="Q3520">
        <f t="shared" si="164"/>
        <v>2014</v>
      </c>
      <c r="R3520" s="13" t="s">
        <v>8316</v>
      </c>
      <c r="S3520" t="s">
        <v>8317</v>
      </c>
    </row>
    <row r="3521" spans="1:19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0">
        <f t="shared" si="162"/>
        <v>42037.598958333328</v>
      </c>
      <c r="P3521" s="10">
        <f t="shared" si="163"/>
        <v>42067.598958333328</v>
      </c>
      <c r="Q3521">
        <f t="shared" si="164"/>
        <v>2015</v>
      </c>
      <c r="R3521" s="13" t="s">
        <v>8316</v>
      </c>
      <c r="S3521" t="s">
        <v>8317</v>
      </c>
    </row>
    <row r="3522" spans="1:19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0">
        <f t="shared" si="162"/>
        <v>42227.824212962965</v>
      </c>
      <c r="P3522" s="10">
        <f t="shared" si="163"/>
        <v>42253.57430555555</v>
      </c>
      <c r="Q3522">
        <f t="shared" si="164"/>
        <v>2015</v>
      </c>
      <c r="R3522" s="13" t="s">
        <v>8316</v>
      </c>
      <c r="S3522" t="s">
        <v>8317</v>
      </c>
    </row>
    <row r="3523" spans="1:19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0">
        <f t="shared" ref="O3523:O3586" si="165">(((J3523/60)/60)/24)+DATE(1970,1,1)</f>
        <v>41881.361342592594</v>
      </c>
      <c r="P3523" s="10">
        <f t="shared" ref="P3523:P3586" si="166">(((I3523/60)/60)/24)+DATE(1970,1,1)</f>
        <v>41911.361342592594</v>
      </c>
      <c r="Q3523">
        <f t="shared" ref="Q3523:Q3586" si="167">YEAR(O3523)</f>
        <v>2014</v>
      </c>
      <c r="R3523" s="13" t="s">
        <v>8316</v>
      </c>
      <c r="S3523" t="s">
        <v>8317</v>
      </c>
    </row>
    <row r="3524" spans="1:19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0">
        <f t="shared" si="165"/>
        <v>42234.789884259255</v>
      </c>
      <c r="P3524" s="10">
        <f t="shared" si="166"/>
        <v>42262.420833333337</v>
      </c>
      <c r="Q3524">
        <f t="shared" si="167"/>
        <v>2015</v>
      </c>
      <c r="R3524" s="13" t="s">
        <v>8316</v>
      </c>
      <c r="S3524" t="s">
        <v>8317</v>
      </c>
    </row>
    <row r="3525" spans="1:19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0">
        <f t="shared" si="165"/>
        <v>42581.397546296299</v>
      </c>
      <c r="P3525" s="10">
        <f t="shared" si="166"/>
        <v>42638.958333333328</v>
      </c>
      <c r="Q3525">
        <f t="shared" si="167"/>
        <v>2016</v>
      </c>
      <c r="R3525" s="13" t="s">
        <v>8316</v>
      </c>
      <c r="S3525" t="s">
        <v>8317</v>
      </c>
    </row>
    <row r="3526" spans="1:19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0">
        <f t="shared" si="165"/>
        <v>41880.76357638889</v>
      </c>
      <c r="P3526" s="10">
        <f t="shared" si="166"/>
        <v>41895.166666666664</v>
      </c>
      <c r="Q3526">
        <f t="shared" si="167"/>
        <v>2014</v>
      </c>
      <c r="R3526" s="13" t="s">
        <v>8316</v>
      </c>
      <c r="S3526" t="s">
        <v>8317</v>
      </c>
    </row>
    <row r="3527" spans="1:19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0">
        <f t="shared" si="165"/>
        <v>42214.6956712963</v>
      </c>
      <c r="P3527" s="10">
        <f t="shared" si="166"/>
        <v>42225.666666666672</v>
      </c>
      <c r="Q3527">
        <f t="shared" si="167"/>
        <v>2015</v>
      </c>
      <c r="R3527" s="13" t="s">
        <v>8316</v>
      </c>
      <c r="S3527" t="s">
        <v>8317</v>
      </c>
    </row>
    <row r="3528" spans="1:19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0">
        <f t="shared" si="165"/>
        <v>42460.335312499999</v>
      </c>
      <c r="P3528" s="10">
        <f t="shared" si="166"/>
        <v>42488.249305555553</v>
      </c>
      <c r="Q3528">
        <f t="shared" si="167"/>
        <v>2016</v>
      </c>
      <c r="R3528" s="13" t="s">
        <v>8316</v>
      </c>
      <c r="S3528" t="s">
        <v>8317</v>
      </c>
    </row>
    <row r="3529" spans="1:19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0">
        <f t="shared" si="165"/>
        <v>42167.023206018523</v>
      </c>
      <c r="P3529" s="10">
        <f t="shared" si="166"/>
        <v>42196.165972222225</v>
      </c>
      <c r="Q3529">
        <f t="shared" si="167"/>
        <v>2015</v>
      </c>
      <c r="R3529" s="13" t="s">
        <v>8316</v>
      </c>
      <c r="S3529" t="s">
        <v>8317</v>
      </c>
    </row>
    <row r="3530" spans="1:19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0">
        <f t="shared" si="165"/>
        <v>42733.50136574074</v>
      </c>
      <c r="P3530" s="10">
        <f t="shared" si="166"/>
        <v>42753.50136574074</v>
      </c>
      <c r="Q3530">
        <f t="shared" si="167"/>
        <v>2016</v>
      </c>
      <c r="R3530" s="13" t="s">
        <v>8316</v>
      </c>
      <c r="S3530" t="s">
        <v>8317</v>
      </c>
    </row>
    <row r="3531" spans="1:19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0">
        <f t="shared" si="165"/>
        <v>42177.761782407411</v>
      </c>
      <c r="P3531" s="10">
        <f t="shared" si="166"/>
        <v>42198.041666666672</v>
      </c>
      <c r="Q3531">
        <f t="shared" si="167"/>
        <v>2015</v>
      </c>
      <c r="R3531" s="13" t="s">
        <v>8316</v>
      </c>
      <c r="S3531" t="s">
        <v>8317</v>
      </c>
    </row>
    <row r="3532" spans="1:19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0">
        <f t="shared" si="165"/>
        <v>42442.623344907406</v>
      </c>
      <c r="P3532" s="10">
        <f t="shared" si="166"/>
        <v>42470.833333333328</v>
      </c>
      <c r="Q3532">
        <f t="shared" si="167"/>
        <v>2016</v>
      </c>
      <c r="R3532" s="13" t="s">
        <v>8316</v>
      </c>
      <c r="S3532" t="s">
        <v>8317</v>
      </c>
    </row>
    <row r="3533" spans="1:19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0">
        <f t="shared" si="165"/>
        <v>42521.654328703706</v>
      </c>
      <c r="P3533" s="10">
        <f t="shared" si="166"/>
        <v>42551.654328703706</v>
      </c>
      <c r="Q3533">
        <f t="shared" si="167"/>
        <v>2016</v>
      </c>
      <c r="R3533" s="13" t="s">
        <v>8316</v>
      </c>
      <c r="S3533" t="s">
        <v>8317</v>
      </c>
    </row>
    <row r="3534" spans="1:19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0">
        <f t="shared" si="165"/>
        <v>41884.599849537037</v>
      </c>
      <c r="P3534" s="10">
        <f t="shared" si="166"/>
        <v>41900.165972222225</v>
      </c>
      <c r="Q3534">
        <f t="shared" si="167"/>
        <v>2014</v>
      </c>
      <c r="R3534" s="13" t="s">
        <v>8316</v>
      </c>
      <c r="S3534" t="s">
        <v>8317</v>
      </c>
    </row>
    <row r="3535" spans="1:19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0">
        <f t="shared" si="165"/>
        <v>42289.761192129634</v>
      </c>
      <c r="P3535" s="10">
        <f t="shared" si="166"/>
        <v>42319.802858796291</v>
      </c>
      <c r="Q3535">
        <f t="shared" si="167"/>
        <v>2015</v>
      </c>
      <c r="R3535" s="13" t="s">
        <v>8316</v>
      </c>
      <c r="S3535" t="s">
        <v>8317</v>
      </c>
    </row>
    <row r="3536" spans="1:19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>
        <f t="shared" si="165"/>
        <v>42243.6252662037</v>
      </c>
      <c r="P3536" s="10">
        <f t="shared" si="166"/>
        <v>42278.6252662037</v>
      </c>
      <c r="Q3536">
        <f t="shared" si="167"/>
        <v>2015</v>
      </c>
      <c r="R3536" s="13" t="s">
        <v>8316</v>
      </c>
      <c r="S3536" t="s">
        <v>8317</v>
      </c>
    </row>
    <row r="3537" spans="1:19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0">
        <f t="shared" si="165"/>
        <v>42248.640162037031</v>
      </c>
      <c r="P3537" s="10">
        <f t="shared" si="166"/>
        <v>42279.75</v>
      </c>
      <c r="Q3537">
        <f t="shared" si="167"/>
        <v>2015</v>
      </c>
      <c r="R3537" s="13" t="s">
        <v>8316</v>
      </c>
      <c r="S3537" t="s">
        <v>8317</v>
      </c>
    </row>
    <row r="3538" spans="1:19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0">
        <f t="shared" si="165"/>
        <v>42328.727141203708</v>
      </c>
      <c r="P3538" s="10">
        <f t="shared" si="166"/>
        <v>42358.499305555553</v>
      </c>
      <c r="Q3538">
        <f t="shared" si="167"/>
        <v>2015</v>
      </c>
      <c r="R3538" s="13" t="s">
        <v>8316</v>
      </c>
      <c r="S3538" t="s">
        <v>8317</v>
      </c>
    </row>
    <row r="3539" spans="1:19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0">
        <f t="shared" si="165"/>
        <v>41923.354351851849</v>
      </c>
      <c r="P3539" s="10">
        <f t="shared" si="166"/>
        <v>41960.332638888889</v>
      </c>
      <c r="Q3539">
        <f t="shared" si="167"/>
        <v>2014</v>
      </c>
      <c r="R3539" s="13" t="s">
        <v>8316</v>
      </c>
      <c r="S3539" t="s">
        <v>8317</v>
      </c>
    </row>
    <row r="3540" spans="1:19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0">
        <f t="shared" si="165"/>
        <v>42571.420601851853</v>
      </c>
      <c r="P3540" s="10">
        <f t="shared" si="166"/>
        <v>42599.420601851853</v>
      </c>
      <c r="Q3540">
        <f t="shared" si="167"/>
        <v>2016</v>
      </c>
      <c r="R3540" s="13" t="s">
        <v>8316</v>
      </c>
      <c r="S3540" t="s">
        <v>8317</v>
      </c>
    </row>
    <row r="3541" spans="1:19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0">
        <f t="shared" si="165"/>
        <v>42600.756041666667</v>
      </c>
      <c r="P3541" s="10">
        <f t="shared" si="166"/>
        <v>42621.756041666667</v>
      </c>
      <c r="Q3541">
        <f t="shared" si="167"/>
        <v>2016</v>
      </c>
      <c r="R3541" s="13" t="s">
        <v>8316</v>
      </c>
      <c r="S3541" t="s">
        <v>8317</v>
      </c>
    </row>
    <row r="3542" spans="1:19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0">
        <f t="shared" si="165"/>
        <v>42517.003368055557</v>
      </c>
      <c r="P3542" s="10">
        <f t="shared" si="166"/>
        <v>42547.003368055557</v>
      </c>
      <c r="Q3542">
        <f t="shared" si="167"/>
        <v>2016</v>
      </c>
      <c r="R3542" s="13" t="s">
        <v>8316</v>
      </c>
      <c r="S3542" t="s">
        <v>8317</v>
      </c>
    </row>
    <row r="3543" spans="1:19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0">
        <f t="shared" si="165"/>
        <v>42222.730034722219</v>
      </c>
      <c r="P3543" s="10">
        <f t="shared" si="166"/>
        <v>42247.730034722219</v>
      </c>
      <c r="Q3543">
        <f t="shared" si="167"/>
        <v>2015</v>
      </c>
      <c r="R3543" s="13" t="s">
        <v>8316</v>
      </c>
      <c r="S3543" t="s">
        <v>8317</v>
      </c>
    </row>
    <row r="3544" spans="1:19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0">
        <f t="shared" si="165"/>
        <v>41829.599791666667</v>
      </c>
      <c r="P3544" s="10">
        <f t="shared" si="166"/>
        <v>41889.599791666667</v>
      </c>
      <c r="Q3544">
        <f t="shared" si="167"/>
        <v>2014</v>
      </c>
      <c r="R3544" s="13" t="s">
        <v>8316</v>
      </c>
      <c r="S3544" t="s">
        <v>8317</v>
      </c>
    </row>
    <row r="3545" spans="1:19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0">
        <f t="shared" si="165"/>
        <v>42150.755312499998</v>
      </c>
      <c r="P3545" s="10">
        <f t="shared" si="166"/>
        <v>42180.755312499998</v>
      </c>
      <c r="Q3545">
        <f t="shared" si="167"/>
        <v>2015</v>
      </c>
      <c r="R3545" s="13" t="s">
        <v>8316</v>
      </c>
      <c r="S3545" t="s">
        <v>8317</v>
      </c>
    </row>
    <row r="3546" spans="1:19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0">
        <f t="shared" si="165"/>
        <v>42040.831678240742</v>
      </c>
      <c r="P3546" s="10">
        <f t="shared" si="166"/>
        <v>42070.831678240742</v>
      </c>
      <c r="Q3546">
        <f t="shared" si="167"/>
        <v>2015</v>
      </c>
      <c r="R3546" s="13" t="s">
        <v>8316</v>
      </c>
      <c r="S3546" t="s">
        <v>8317</v>
      </c>
    </row>
    <row r="3547" spans="1:19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0">
        <f t="shared" si="165"/>
        <v>42075.807395833333</v>
      </c>
      <c r="P3547" s="10">
        <f t="shared" si="166"/>
        <v>42105.807395833333</v>
      </c>
      <c r="Q3547">
        <f t="shared" si="167"/>
        <v>2015</v>
      </c>
      <c r="R3547" s="13" t="s">
        <v>8316</v>
      </c>
      <c r="S3547" t="s">
        <v>8317</v>
      </c>
    </row>
    <row r="3548" spans="1:19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0">
        <f t="shared" si="165"/>
        <v>42073.660694444443</v>
      </c>
      <c r="P3548" s="10">
        <f t="shared" si="166"/>
        <v>42095.165972222225</v>
      </c>
      <c r="Q3548">
        <f t="shared" si="167"/>
        <v>2015</v>
      </c>
      <c r="R3548" s="13" t="s">
        <v>8316</v>
      </c>
      <c r="S3548" t="s">
        <v>8317</v>
      </c>
    </row>
    <row r="3549" spans="1:19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>
        <f t="shared" si="165"/>
        <v>42480.078715277778</v>
      </c>
      <c r="P3549" s="10">
        <f t="shared" si="166"/>
        <v>42504.165972222225</v>
      </c>
      <c r="Q3549">
        <f t="shared" si="167"/>
        <v>2016</v>
      </c>
      <c r="R3549" s="13" t="s">
        <v>8316</v>
      </c>
      <c r="S3549" t="s">
        <v>8317</v>
      </c>
    </row>
    <row r="3550" spans="1:19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0">
        <f t="shared" si="165"/>
        <v>42411.942291666666</v>
      </c>
      <c r="P3550" s="10">
        <f t="shared" si="166"/>
        <v>42434.041666666672</v>
      </c>
      <c r="Q3550">
        <f t="shared" si="167"/>
        <v>2016</v>
      </c>
      <c r="R3550" s="13" t="s">
        <v>8316</v>
      </c>
      <c r="S3550" t="s">
        <v>8317</v>
      </c>
    </row>
    <row r="3551" spans="1:19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0">
        <f t="shared" si="165"/>
        <v>42223.394363425927</v>
      </c>
      <c r="P3551" s="10">
        <f t="shared" si="166"/>
        <v>42251.394363425927</v>
      </c>
      <c r="Q3551">
        <f t="shared" si="167"/>
        <v>2015</v>
      </c>
      <c r="R3551" s="13" t="s">
        <v>8316</v>
      </c>
      <c r="S3551" t="s">
        <v>8317</v>
      </c>
    </row>
    <row r="3552" spans="1:19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0">
        <f t="shared" si="165"/>
        <v>42462.893495370372</v>
      </c>
      <c r="P3552" s="10">
        <f t="shared" si="166"/>
        <v>42492.893495370372</v>
      </c>
      <c r="Q3552">
        <f t="shared" si="167"/>
        <v>2016</v>
      </c>
      <c r="R3552" s="13" t="s">
        <v>8316</v>
      </c>
      <c r="S3552" t="s">
        <v>8317</v>
      </c>
    </row>
    <row r="3553" spans="1:19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0">
        <f t="shared" si="165"/>
        <v>41753.515856481477</v>
      </c>
      <c r="P3553" s="10">
        <f t="shared" si="166"/>
        <v>41781.921527777777</v>
      </c>
      <c r="Q3553">
        <f t="shared" si="167"/>
        <v>2014</v>
      </c>
      <c r="R3553" s="13" t="s">
        <v>8316</v>
      </c>
      <c r="S3553" t="s">
        <v>8317</v>
      </c>
    </row>
    <row r="3554" spans="1:19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0">
        <f t="shared" si="165"/>
        <v>41788.587083333332</v>
      </c>
      <c r="P3554" s="10">
        <f t="shared" si="166"/>
        <v>41818.587083333332</v>
      </c>
      <c r="Q3554">
        <f t="shared" si="167"/>
        <v>2014</v>
      </c>
      <c r="R3554" s="13" t="s">
        <v>8316</v>
      </c>
      <c r="S3554" t="s">
        <v>8317</v>
      </c>
    </row>
    <row r="3555" spans="1:19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>
        <f t="shared" si="165"/>
        <v>42196.028703703705</v>
      </c>
      <c r="P3555" s="10">
        <f t="shared" si="166"/>
        <v>42228</v>
      </c>
      <c r="Q3555">
        <f t="shared" si="167"/>
        <v>2015</v>
      </c>
      <c r="R3555" s="13" t="s">
        <v>8316</v>
      </c>
      <c r="S3555" t="s">
        <v>8317</v>
      </c>
    </row>
    <row r="3556" spans="1:19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0">
        <f t="shared" si="165"/>
        <v>42016.050451388888</v>
      </c>
      <c r="P3556" s="10">
        <f t="shared" si="166"/>
        <v>42046.708333333328</v>
      </c>
      <c r="Q3556">
        <f t="shared" si="167"/>
        <v>2015</v>
      </c>
      <c r="R3556" s="13" t="s">
        <v>8316</v>
      </c>
      <c r="S3556" t="s">
        <v>8317</v>
      </c>
    </row>
    <row r="3557" spans="1:19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0">
        <f t="shared" si="165"/>
        <v>42661.442060185189</v>
      </c>
      <c r="P3557" s="10">
        <f t="shared" si="166"/>
        <v>42691.483726851846</v>
      </c>
      <c r="Q3557">
        <f t="shared" si="167"/>
        <v>2016</v>
      </c>
      <c r="R3557" s="13" t="s">
        <v>8316</v>
      </c>
      <c r="S3557" t="s">
        <v>8317</v>
      </c>
    </row>
    <row r="3558" spans="1:19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0">
        <f t="shared" si="165"/>
        <v>41808.649583333332</v>
      </c>
      <c r="P3558" s="10">
        <f t="shared" si="166"/>
        <v>41868.649583333332</v>
      </c>
      <c r="Q3558">
        <f t="shared" si="167"/>
        <v>2014</v>
      </c>
      <c r="R3558" s="13" t="s">
        <v>8316</v>
      </c>
      <c r="S3558" t="s">
        <v>8317</v>
      </c>
    </row>
    <row r="3559" spans="1:19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>
        <f t="shared" si="165"/>
        <v>41730.276747685188</v>
      </c>
      <c r="P3559" s="10">
        <f t="shared" si="166"/>
        <v>41764.276747685188</v>
      </c>
      <c r="Q3559">
        <f t="shared" si="167"/>
        <v>2014</v>
      </c>
      <c r="R3559" s="13" t="s">
        <v>8316</v>
      </c>
      <c r="S3559" t="s">
        <v>8317</v>
      </c>
    </row>
    <row r="3560" spans="1:19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0">
        <f t="shared" si="165"/>
        <v>42139.816840277781</v>
      </c>
      <c r="P3560" s="10">
        <f t="shared" si="166"/>
        <v>42181.875</v>
      </c>
      <c r="Q3560">
        <f t="shared" si="167"/>
        <v>2015</v>
      </c>
      <c r="R3560" s="13" t="s">
        <v>8316</v>
      </c>
      <c r="S3560" t="s">
        <v>8317</v>
      </c>
    </row>
    <row r="3561" spans="1:19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0">
        <f t="shared" si="165"/>
        <v>42194.096157407403</v>
      </c>
      <c r="P3561" s="10">
        <f t="shared" si="166"/>
        <v>42216.373611111107</v>
      </c>
      <c r="Q3561">
        <f t="shared" si="167"/>
        <v>2015</v>
      </c>
      <c r="R3561" s="13" t="s">
        <v>8316</v>
      </c>
      <c r="S3561" t="s">
        <v>8317</v>
      </c>
    </row>
    <row r="3562" spans="1:19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0">
        <f t="shared" si="165"/>
        <v>42115.889652777783</v>
      </c>
      <c r="P3562" s="10">
        <f t="shared" si="166"/>
        <v>42151.114583333328</v>
      </c>
      <c r="Q3562">
        <f t="shared" si="167"/>
        <v>2015</v>
      </c>
      <c r="R3562" s="13" t="s">
        <v>8316</v>
      </c>
      <c r="S3562" t="s">
        <v>8317</v>
      </c>
    </row>
    <row r="3563" spans="1:19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0">
        <f t="shared" si="165"/>
        <v>42203.680300925931</v>
      </c>
      <c r="P3563" s="10">
        <f t="shared" si="166"/>
        <v>42221.774999999994</v>
      </c>
      <c r="Q3563">
        <f t="shared" si="167"/>
        <v>2015</v>
      </c>
      <c r="R3563" s="13" t="s">
        <v>8316</v>
      </c>
      <c r="S3563" t="s">
        <v>8317</v>
      </c>
    </row>
    <row r="3564" spans="1:19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0">
        <f t="shared" si="165"/>
        <v>42433.761886574073</v>
      </c>
      <c r="P3564" s="10">
        <f t="shared" si="166"/>
        <v>42442.916666666672</v>
      </c>
      <c r="Q3564">
        <f t="shared" si="167"/>
        <v>2016</v>
      </c>
      <c r="R3564" s="13" t="s">
        <v>8316</v>
      </c>
      <c r="S3564" t="s">
        <v>8317</v>
      </c>
    </row>
    <row r="3565" spans="1:19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0">
        <f t="shared" si="165"/>
        <v>42555.671944444446</v>
      </c>
      <c r="P3565" s="10">
        <f t="shared" si="166"/>
        <v>42583.791666666672</v>
      </c>
      <c r="Q3565">
        <f t="shared" si="167"/>
        <v>2016</v>
      </c>
      <c r="R3565" s="13" t="s">
        <v>8316</v>
      </c>
      <c r="S3565" t="s">
        <v>8317</v>
      </c>
    </row>
    <row r="3566" spans="1:19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0">
        <f t="shared" si="165"/>
        <v>42236.623252314821</v>
      </c>
      <c r="P3566" s="10">
        <f t="shared" si="166"/>
        <v>42282.666666666672</v>
      </c>
      <c r="Q3566">
        <f t="shared" si="167"/>
        <v>2015</v>
      </c>
      <c r="R3566" s="13" t="s">
        <v>8316</v>
      </c>
      <c r="S3566" t="s">
        <v>8317</v>
      </c>
    </row>
    <row r="3567" spans="1:19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0">
        <f t="shared" si="165"/>
        <v>41974.743148148147</v>
      </c>
      <c r="P3567" s="10">
        <f t="shared" si="166"/>
        <v>42004.743148148147</v>
      </c>
      <c r="Q3567">
        <f t="shared" si="167"/>
        <v>2014</v>
      </c>
      <c r="R3567" s="13" t="s">
        <v>8316</v>
      </c>
      <c r="S3567" t="s">
        <v>8317</v>
      </c>
    </row>
    <row r="3568" spans="1:19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0">
        <f t="shared" si="165"/>
        <v>41997.507905092592</v>
      </c>
      <c r="P3568" s="10">
        <f t="shared" si="166"/>
        <v>42027.507905092592</v>
      </c>
      <c r="Q3568">
        <f t="shared" si="167"/>
        <v>2014</v>
      </c>
      <c r="R3568" s="13" t="s">
        <v>8316</v>
      </c>
      <c r="S3568" t="s">
        <v>8317</v>
      </c>
    </row>
    <row r="3569" spans="1:19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0">
        <f t="shared" si="165"/>
        <v>42135.810694444444</v>
      </c>
      <c r="P3569" s="10">
        <f t="shared" si="166"/>
        <v>42165.810694444444</v>
      </c>
      <c r="Q3569">
        <f t="shared" si="167"/>
        <v>2015</v>
      </c>
      <c r="R3569" s="13" t="s">
        <v>8316</v>
      </c>
      <c r="S3569" t="s">
        <v>8317</v>
      </c>
    </row>
    <row r="3570" spans="1:19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0">
        <f t="shared" si="165"/>
        <v>41869.740671296298</v>
      </c>
      <c r="P3570" s="10">
        <f t="shared" si="166"/>
        <v>41899.740671296298</v>
      </c>
      <c r="Q3570">
        <f t="shared" si="167"/>
        <v>2014</v>
      </c>
      <c r="R3570" s="13" t="s">
        <v>8316</v>
      </c>
      <c r="S3570" t="s">
        <v>8317</v>
      </c>
    </row>
    <row r="3571" spans="1:19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0">
        <f t="shared" si="165"/>
        <v>41982.688611111109</v>
      </c>
      <c r="P3571" s="10">
        <f t="shared" si="166"/>
        <v>42012.688611111109</v>
      </c>
      <c r="Q3571">
        <f t="shared" si="167"/>
        <v>2014</v>
      </c>
      <c r="R3571" s="13" t="s">
        <v>8316</v>
      </c>
      <c r="S3571" t="s">
        <v>8317</v>
      </c>
    </row>
    <row r="3572" spans="1:19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0">
        <f t="shared" si="165"/>
        <v>41976.331979166673</v>
      </c>
      <c r="P3572" s="10">
        <f t="shared" si="166"/>
        <v>42004.291666666672</v>
      </c>
      <c r="Q3572">
        <f t="shared" si="167"/>
        <v>2014</v>
      </c>
      <c r="R3572" s="13" t="s">
        <v>8316</v>
      </c>
      <c r="S3572" t="s">
        <v>8317</v>
      </c>
    </row>
    <row r="3573" spans="1:19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0">
        <f t="shared" si="165"/>
        <v>41912.858946759261</v>
      </c>
      <c r="P3573" s="10">
        <f t="shared" si="166"/>
        <v>41942.858946759261</v>
      </c>
      <c r="Q3573">
        <f t="shared" si="167"/>
        <v>2014</v>
      </c>
      <c r="R3573" s="13" t="s">
        <v>8316</v>
      </c>
      <c r="S3573" t="s">
        <v>8317</v>
      </c>
    </row>
    <row r="3574" spans="1:19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0">
        <f t="shared" si="165"/>
        <v>42146.570393518516</v>
      </c>
      <c r="P3574" s="10">
        <f t="shared" si="166"/>
        <v>42176.570393518516</v>
      </c>
      <c r="Q3574">
        <f t="shared" si="167"/>
        <v>2015</v>
      </c>
      <c r="R3574" s="13" t="s">
        <v>8316</v>
      </c>
      <c r="S3574" t="s">
        <v>8317</v>
      </c>
    </row>
    <row r="3575" spans="1:19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0">
        <f t="shared" si="165"/>
        <v>41921.375532407408</v>
      </c>
      <c r="P3575" s="10">
        <f t="shared" si="166"/>
        <v>41951.417199074072</v>
      </c>
      <c r="Q3575">
        <f t="shared" si="167"/>
        <v>2014</v>
      </c>
      <c r="R3575" s="13" t="s">
        <v>8316</v>
      </c>
      <c r="S3575" t="s">
        <v>8317</v>
      </c>
    </row>
    <row r="3576" spans="1:19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0">
        <f t="shared" si="165"/>
        <v>41926.942685185182</v>
      </c>
      <c r="P3576" s="10">
        <f t="shared" si="166"/>
        <v>41956.984351851846</v>
      </c>
      <c r="Q3576">
        <f t="shared" si="167"/>
        <v>2014</v>
      </c>
      <c r="R3576" s="13" t="s">
        <v>8316</v>
      </c>
      <c r="S3576" t="s">
        <v>8317</v>
      </c>
    </row>
    <row r="3577" spans="1:19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>
        <f t="shared" si="165"/>
        <v>42561.783877314811</v>
      </c>
      <c r="P3577" s="10">
        <f t="shared" si="166"/>
        <v>42593.165972222225</v>
      </c>
      <c r="Q3577">
        <f t="shared" si="167"/>
        <v>2016</v>
      </c>
      <c r="R3577" s="13" t="s">
        <v>8316</v>
      </c>
      <c r="S3577" t="s">
        <v>8317</v>
      </c>
    </row>
    <row r="3578" spans="1:19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0">
        <f t="shared" si="165"/>
        <v>42649.54923611111</v>
      </c>
      <c r="P3578" s="10">
        <f t="shared" si="166"/>
        <v>42709.590902777782</v>
      </c>
      <c r="Q3578">
        <f t="shared" si="167"/>
        <v>2016</v>
      </c>
      <c r="R3578" s="13" t="s">
        <v>8316</v>
      </c>
      <c r="S3578" t="s">
        <v>8317</v>
      </c>
    </row>
    <row r="3579" spans="1:19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0">
        <f t="shared" si="165"/>
        <v>42093.786840277782</v>
      </c>
      <c r="P3579" s="10">
        <f t="shared" si="166"/>
        <v>42120.26944444445</v>
      </c>
      <c r="Q3579">
        <f t="shared" si="167"/>
        <v>2015</v>
      </c>
      <c r="R3579" s="13" t="s">
        <v>8316</v>
      </c>
      <c r="S3579" t="s">
        <v>8317</v>
      </c>
    </row>
    <row r="3580" spans="1:19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0">
        <f t="shared" si="165"/>
        <v>42460.733530092592</v>
      </c>
      <c r="P3580" s="10">
        <f t="shared" si="166"/>
        <v>42490.733530092592</v>
      </c>
      <c r="Q3580">
        <f t="shared" si="167"/>
        <v>2016</v>
      </c>
      <c r="R3580" s="13" t="s">
        <v>8316</v>
      </c>
      <c r="S3580" t="s">
        <v>8317</v>
      </c>
    </row>
    <row r="3581" spans="1:19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0">
        <f t="shared" si="165"/>
        <v>42430.762222222227</v>
      </c>
      <c r="P3581" s="10">
        <f t="shared" si="166"/>
        <v>42460.720555555556</v>
      </c>
      <c r="Q3581">
        <f t="shared" si="167"/>
        <v>2016</v>
      </c>
      <c r="R3581" s="13" t="s">
        <v>8316</v>
      </c>
      <c r="S3581" t="s">
        <v>8317</v>
      </c>
    </row>
    <row r="3582" spans="1:19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0">
        <f t="shared" si="165"/>
        <v>42026.176180555558</v>
      </c>
      <c r="P3582" s="10">
        <f t="shared" si="166"/>
        <v>42064.207638888889</v>
      </c>
      <c r="Q3582">
        <f t="shared" si="167"/>
        <v>2015</v>
      </c>
      <c r="R3582" s="13" t="s">
        <v>8316</v>
      </c>
      <c r="S3582" t="s">
        <v>8317</v>
      </c>
    </row>
    <row r="3583" spans="1:19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0">
        <f t="shared" si="165"/>
        <v>41836.471180555556</v>
      </c>
      <c r="P3583" s="10">
        <f t="shared" si="166"/>
        <v>41850.471180555556</v>
      </c>
      <c r="Q3583">
        <f t="shared" si="167"/>
        <v>2014</v>
      </c>
      <c r="R3583" s="13" t="s">
        <v>8316</v>
      </c>
      <c r="S3583" t="s">
        <v>8317</v>
      </c>
    </row>
    <row r="3584" spans="1:19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0">
        <f t="shared" si="165"/>
        <v>42451.095856481479</v>
      </c>
      <c r="P3584" s="10">
        <f t="shared" si="166"/>
        <v>42465.095856481479</v>
      </c>
      <c r="Q3584">
        <f t="shared" si="167"/>
        <v>2016</v>
      </c>
      <c r="R3584" s="13" t="s">
        <v>8316</v>
      </c>
      <c r="S3584" t="s">
        <v>8317</v>
      </c>
    </row>
    <row r="3585" spans="1:19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0">
        <f t="shared" si="165"/>
        <v>42418.425983796296</v>
      </c>
      <c r="P3585" s="10">
        <f t="shared" si="166"/>
        <v>42478.384317129632</v>
      </c>
      <c r="Q3585">
        <f t="shared" si="167"/>
        <v>2016</v>
      </c>
      <c r="R3585" s="13" t="s">
        <v>8316</v>
      </c>
      <c r="S3585" t="s">
        <v>8317</v>
      </c>
    </row>
    <row r="3586" spans="1:19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>
        <f t="shared" si="165"/>
        <v>42168.316481481481</v>
      </c>
      <c r="P3586" s="10">
        <f t="shared" si="166"/>
        <v>42198.316481481481</v>
      </c>
      <c r="Q3586">
        <f t="shared" si="167"/>
        <v>2015</v>
      </c>
      <c r="R3586" s="13" t="s">
        <v>8316</v>
      </c>
      <c r="S3586" t="s">
        <v>8317</v>
      </c>
    </row>
    <row r="3587" spans="1:19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0">
        <f t="shared" ref="O3587:O3650" si="168">(((J3587/60)/60)/24)+DATE(1970,1,1)</f>
        <v>41964.716319444444</v>
      </c>
      <c r="P3587" s="10">
        <f t="shared" ref="P3587:P3650" si="169">(((I3587/60)/60)/24)+DATE(1970,1,1)</f>
        <v>41994.716319444444</v>
      </c>
      <c r="Q3587">
        <f t="shared" ref="Q3587:Q3650" si="170">YEAR(O3587)</f>
        <v>2014</v>
      </c>
      <c r="R3587" s="13" t="s">
        <v>8316</v>
      </c>
      <c r="S3587" t="s">
        <v>8317</v>
      </c>
    </row>
    <row r="3588" spans="1:19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0">
        <f t="shared" si="168"/>
        <v>42576.697569444441</v>
      </c>
      <c r="P3588" s="10">
        <f t="shared" si="169"/>
        <v>42636.697569444441</v>
      </c>
      <c r="Q3588">
        <f t="shared" si="170"/>
        <v>2016</v>
      </c>
      <c r="R3588" s="13" t="s">
        <v>8316</v>
      </c>
      <c r="S3588" t="s">
        <v>8317</v>
      </c>
    </row>
    <row r="3589" spans="1:19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0">
        <f t="shared" si="168"/>
        <v>42503.539976851855</v>
      </c>
      <c r="P3589" s="10">
        <f t="shared" si="169"/>
        <v>42548.791666666672</v>
      </c>
      <c r="Q3589">
        <f t="shared" si="170"/>
        <v>2016</v>
      </c>
      <c r="R3589" s="13" t="s">
        <v>8316</v>
      </c>
      <c r="S3589" t="s">
        <v>8317</v>
      </c>
    </row>
    <row r="3590" spans="1:19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>
        <f t="shared" si="168"/>
        <v>42101.828819444447</v>
      </c>
      <c r="P3590" s="10">
        <f t="shared" si="169"/>
        <v>42123.958333333328</v>
      </c>
      <c r="Q3590">
        <f t="shared" si="170"/>
        <v>2015</v>
      </c>
      <c r="R3590" s="13" t="s">
        <v>8316</v>
      </c>
      <c r="S3590" t="s">
        <v>8317</v>
      </c>
    </row>
    <row r="3591" spans="1:19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0">
        <f t="shared" si="168"/>
        <v>42125.647534722222</v>
      </c>
      <c r="P3591" s="10">
        <f t="shared" si="169"/>
        <v>42150.647534722222</v>
      </c>
      <c r="Q3591">
        <f t="shared" si="170"/>
        <v>2015</v>
      </c>
      <c r="R3591" s="13" t="s">
        <v>8316</v>
      </c>
      <c r="S3591" t="s">
        <v>8317</v>
      </c>
    </row>
    <row r="3592" spans="1:19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0">
        <f t="shared" si="168"/>
        <v>41902.333726851852</v>
      </c>
      <c r="P3592" s="10">
        <f t="shared" si="169"/>
        <v>41932.333726851852</v>
      </c>
      <c r="Q3592">
        <f t="shared" si="170"/>
        <v>2014</v>
      </c>
      <c r="R3592" s="13" t="s">
        <v>8316</v>
      </c>
      <c r="S3592" t="s">
        <v>8317</v>
      </c>
    </row>
    <row r="3593" spans="1:19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0">
        <f t="shared" si="168"/>
        <v>42003.948425925926</v>
      </c>
      <c r="P3593" s="10">
        <f t="shared" si="169"/>
        <v>42028.207638888889</v>
      </c>
      <c r="Q3593">
        <f t="shared" si="170"/>
        <v>2014</v>
      </c>
      <c r="R3593" s="13" t="s">
        <v>8316</v>
      </c>
      <c r="S3593" t="s">
        <v>8317</v>
      </c>
    </row>
    <row r="3594" spans="1:19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0">
        <f t="shared" si="168"/>
        <v>41988.829942129625</v>
      </c>
      <c r="P3594" s="10">
        <f t="shared" si="169"/>
        <v>42046.207638888889</v>
      </c>
      <c r="Q3594">
        <f t="shared" si="170"/>
        <v>2014</v>
      </c>
      <c r="R3594" s="13" t="s">
        <v>8316</v>
      </c>
      <c r="S3594" t="s">
        <v>8317</v>
      </c>
    </row>
    <row r="3595" spans="1:19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0">
        <f t="shared" si="168"/>
        <v>41974.898599537039</v>
      </c>
      <c r="P3595" s="10">
        <f t="shared" si="169"/>
        <v>42009.851388888885</v>
      </c>
      <c r="Q3595">
        <f t="shared" si="170"/>
        <v>2014</v>
      </c>
      <c r="R3595" s="13" t="s">
        <v>8316</v>
      </c>
      <c r="S3595" t="s">
        <v>8317</v>
      </c>
    </row>
    <row r="3596" spans="1:19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0">
        <f t="shared" si="168"/>
        <v>42592.066921296297</v>
      </c>
      <c r="P3596" s="10">
        <f t="shared" si="169"/>
        <v>42617.066921296297</v>
      </c>
      <c r="Q3596">
        <f t="shared" si="170"/>
        <v>2016</v>
      </c>
      <c r="R3596" s="13" t="s">
        <v>8316</v>
      </c>
      <c r="S3596" t="s">
        <v>8317</v>
      </c>
    </row>
    <row r="3597" spans="1:19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0">
        <f t="shared" si="168"/>
        <v>42050.008368055554</v>
      </c>
      <c r="P3597" s="10">
        <f t="shared" si="169"/>
        <v>42076.290972222225</v>
      </c>
      <c r="Q3597">
        <f t="shared" si="170"/>
        <v>2015</v>
      </c>
      <c r="R3597" s="13" t="s">
        <v>8316</v>
      </c>
      <c r="S3597" t="s">
        <v>8317</v>
      </c>
    </row>
    <row r="3598" spans="1:19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0">
        <f t="shared" si="168"/>
        <v>41856.715069444443</v>
      </c>
      <c r="P3598" s="10">
        <f t="shared" si="169"/>
        <v>41877.715069444443</v>
      </c>
      <c r="Q3598">
        <f t="shared" si="170"/>
        <v>2014</v>
      </c>
      <c r="R3598" s="13" t="s">
        <v>8316</v>
      </c>
      <c r="S3598" t="s">
        <v>8317</v>
      </c>
    </row>
    <row r="3599" spans="1:19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0">
        <f t="shared" si="168"/>
        <v>42417.585532407407</v>
      </c>
      <c r="P3599" s="10">
        <f t="shared" si="169"/>
        <v>42432.249305555553</v>
      </c>
      <c r="Q3599">
        <f t="shared" si="170"/>
        <v>2016</v>
      </c>
      <c r="R3599" s="13" t="s">
        <v>8316</v>
      </c>
      <c r="S3599" t="s">
        <v>8317</v>
      </c>
    </row>
    <row r="3600" spans="1:19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0">
        <f t="shared" si="168"/>
        <v>41866.79886574074</v>
      </c>
      <c r="P3600" s="10">
        <f t="shared" si="169"/>
        <v>41885.207638888889</v>
      </c>
      <c r="Q3600">
        <f t="shared" si="170"/>
        <v>2014</v>
      </c>
      <c r="R3600" s="13" t="s">
        <v>8316</v>
      </c>
      <c r="S3600" t="s">
        <v>8317</v>
      </c>
    </row>
    <row r="3601" spans="1:19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0">
        <f t="shared" si="168"/>
        <v>42220.79487268519</v>
      </c>
      <c r="P3601" s="10">
        <f t="shared" si="169"/>
        <v>42246</v>
      </c>
      <c r="Q3601">
        <f t="shared" si="170"/>
        <v>2015</v>
      </c>
      <c r="R3601" s="13" t="s">
        <v>8316</v>
      </c>
      <c r="S3601" t="s">
        <v>8317</v>
      </c>
    </row>
    <row r="3602" spans="1:19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0">
        <f t="shared" si="168"/>
        <v>42628.849120370374</v>
      </c>
      <c r="P3602" s="10">
        <f t="shared" si="169"/>
        <v>42656.849120370374</v>
      </c>
      <c r="Q3602">
        <f t="shared" si="170"/>
        <v>2016</v>
      </c>
      <c r="R3602" s="13" t="s">
        <v>8316</v>
      </c>
      <c r="S3602" t="s">
        <v>8317</v>
      </c>
    </row>
    <row r="3603" spans="1:19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0">
        <f t="shared" si="168"/>
        <v>41990.99863425926</v>
      </c>
      <c r="P3603" s="10">
        <f t="shared" si="169"/>
        <v>42020.99863425926</v>
      </c>
      <c r="Q3603">
        <f t="shared" si="170"/>
        <v>2014</v>
      </c>
      <c r="R3603" s="13" t="s">
        <v>8316</v>
      </c>
      <c r="S3603" t="s">
        <v>8317</v>
      </c>
    </row>
    <row r="3604" spans="1:19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0">
        <f t="shared" si="168"/>
        <v>42447.894432870366</v>
      </c>
      <c r="P3604" s="10">
        <f t="shared" si="169"/>
        <v>42507.894432870366</v>
      </c>
      <c r="Q3604">
        <f t="shared" si="170"/>
        <v>2016</v>
      </c>
      <c r="R3604" s="13" t="s">
        <v>8316</v>
      </c>
      <c r="S3604" t="s">
        <v>8317</v>
      </c>
    </row>
    <row r="3605" spans="1:19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0">
        <f t="shared" si="168"/>
        <v>42283.864351851851</v>
      </c>
      <c r="P3605" s="10">
        <f t="shared" si="169"/>
        <v>42313.906018518523</v>
      </c>
      <c r="Q3605">
        <f t="shared" si="170"/>
        <v>2015</v>
      </c>
      <c r="R3605" s="13" t="s">
        <v>8316</v>
      </c>
      <c r="S3605" t="s">
        <v>8317</v>
      </c>
    </row>
    <row r="3606" spans="1:19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0">
        <f t="shared" si="168"/>
        <v>42483.015694444446</v>
      </c>
      <c r="P3606" s="10">
        <f t="shared" si="169"/>
        <v>42489.290972222225</v>
      </c>
      <c r="Q3606">
        <f t="shared" si="170"/>
        <v>2016</v>
      </c>
      <c r="R3606" s="13" t="s">
        <v>8316</v>
      </c>
      <c r="S3606" t="s">
        <v>8317</v>
      </c>
    </row>
    <row r="3607" spans="1:19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0">
        <f t="shared" si="168"/>
        <v>42383.793124999997</v>
      </c>
      <c r="P3607" s="10">
        <f t="shared" si="169"/>
        <v>42413.793124999997</v>
      </c>
      <c r="Q3607">
        <f t="shared" si="170"/>
        <v>2016</v>
      </c>
      <c r="R3607" s="13" t="s">
        <v>8316</v>
      </c>
      <c r="S3607" t="s">
        <v>8317</v>
      </c>
    </row>
    <row r="3608" spans="1:19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0">
        <f t="shared" si="168"/>
        <v>42566.604826388888</v>
      </c>
      <c r="P3608" s="10">
        <f t="shared" si="169"/>
        <v>42596.604826388888</v>
      </c>
      <c r="Q3608">
        <f t="shared" si="170"/>
        <v>2016</v>
      </c>
      <c r="R3608" s="13" t="s">
        <v>8316</v>
      </c>
      <c r="S3608" t="s">
        <v>8317</v>
      </c>
    </row>
    <row r="3609" spans="1:19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0">
        <f t="shared" si="168"/>
        <v>42338.963912037041</v>
      </c>
      <c r="P3609" s="10">
        <f t="shared" si="169"/>
        <v>42353</v>
      </c>
      <c r="Q3609">
        <f t="shared" si="170"/>
        <v>2015</v>
      </c>
      <c r="R3609" s="13" t="s">
        <v>8316</v>
      </c>
      <c r="S3609" t="s">
        <v>8317</v>
      </c>
    </row>
    <row r="3610" spans="1:19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0">
        <f t="shared" si="168"/>
        <v>42506.709375000006</v>
      </c>
      <c r="P3610" s="10">
        <f t="shared" si="169"/>
        <v>42538.583333333328</v>
      </c>
      <c r="Q3610">
        <f t="shared" si="170"/>
        <v>2016</v>
      </c>
      <c r="R3610" s="13" t="s">
        <v>8316</v>
      </c>
      <c r="S3610" t="s">
        <v>8317</v>
      </c>
    </row>
    <row r="3611" spans="1:19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0">
        <f t="shared" si="168"/>
        <v>42429.991724537031</v>
      </c>
      <c r="P3611" s="10">
        <f t="shared" si="169"/>
        <v>42459.950057870374</v>
      </c>
      <c r="Q3611">
        <f t="shared" si="170"/>
        <v>2016</v>
      </c>
      <c r="R3611" s="13" t="s">
        <v>8316</v>
      </c>
      <c r="S3611" t="s">
        <v>8317</v>
      </c>
    </row>
    <row r="3612" spans="1:19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0">
        <f t="shared" si="168"/>
        <v>42203.432129629626</v>
      </c>
      <c r="P3612" s="10">
        <f t="shared" si="169"/>
        <v>42233.432129629626</v>
      </c>
      <c r="Q3612">
        <f t="shared" si="170"/>
        <v>2015</v>
      </c>
      <c r="R3612" s="13" t="s">
        <v>8316</v>
      </c>
      <c r="S3612" t="s">
        <v>8317</v>
      </c>
    </row>
    <row r="3613" spans="1:19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0">
        <f t="shared" si="168"/>
        <v>42072.370381944449</v>
      </c>
      <c r="P3613" s="10">
        <f t="shared" si="169"/>
        <v>42102.370381944449</v>
      </c>
      <c r="Q3613">
        <f t="shared" si="170"/>
        <v>2015</v>
      </c>
      <c r="R3613" s="13" t="s">
        <v>8316</v>
      </c>
      <c r="S3613" t="s">
        <v>8317</v>
      </c>
    </row>
    <row r="3614" spans="1:19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0">
        <f t="shared" si="168"/>
        <v>41789.726979166669</v>
      </c>
      <c r="P3614" s="10">
        <f t="shared" si="169"/>
        <v>41799.726979166669</v>
      </c>
      <c r="Q3614">
        <f t="shared" si="170"/>
        <v>2014</v>
      </c>
      <c r="R3614" s="13" t="s">
        <v>8316</v>
      </c>
      <c r="S3614" t="s">
        <v>8317</v>
      </c>
    </row>
    <row r="3615" spans="1:19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0">
        <f t="shared" si="168"/>
        <v>41788.58997685185</v>
      </c>
      <c r="P3615" s="10">
        <f t="shared" si="169"/>
        <v>41818.58997685185</v>
      </c>
      <c r="Q3615">
        <f t="shared" si="170"/>
        <v>2014</v>
      </c>
      <c r="R3615" s="13" t="s">
        <v>8316</v>
      </c>
      <c r="S3615" t="s">
        <v>8317</v>
      </c>
    </row>
    <row r="3616" spans="1:19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0">
        <f t="shared" si="168"/>
        <v>42144.041851851856</v>
      </c>
      <c r="P3616" s="10">
        <f t="shared" si="169"/>
        <v>42174.041851851856</v>
      </c>
      <c r="Q3616">
        <f t="shared" si="170"/>
        <v>2015</v>
      </c>
      <c r="R3616" s="13" t="s">
        <v>8316</v>
      </c>
      <c r="S3616" t="s">
        <v>8317</v>
      </c>
    </row>
    <row r="3617" spans="1:19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0">
        <f t="shared" si="168"/>
        <v>42318.593703703707</v>
      </c>
      <c r="P3617" s="10">
        <f t="shared" si="169"/>
        <v>42348.593703703707</v>
      </c>
      <c r="Q3617">
        <f t="shared" si="170"/>
        <v>2015</v>
      </c>
      <c r="R3617" s="13" t="s">
        <v>8316</v>
      </c>
      <c r="S3617" t="s">
        <v>8317</v>
      </c>
    </row>
    <row r="3618" spans="1:19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0">
        <f t="shared" si="168"/>
        <v>42052.949814814812</v>
      </c>
      <c r="P3618" s="10">
        <f t="shared" si="169"/>
        <v>42082.908148148148</v>
      </c>
      <c r="Q3618">
        <f t="shared" si="170"/>
        <v>2015</v>
      </c>
      <c r="R3618" s="13" t="s">
        <v>8316</v>
      </c>
      <c r="S3618" t="s">
        <v>8317</v>
      </c>
    </row>
    <row r="3619" spans="1:19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0">
        <f t="shared" si="168"/>
        <v>42779.610289351855</v>
      </c>
      <c r="P3619" s="10">
        <f t="shared" si="169"/>
        <v>42794</v>
      </c>
      <c r="Q3619">
        <f t="shared" si="170"/>
        <v>2017</v>
      </c>
      <c r="R3619" s="13" t="s">
        <v>8316</v>
      </c>
      <c r="S3619" t="s">
        <v>8317</v>
      </c>
    </row>
    <row r="3620" spans="1:19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0">
        <f t="shared" si="168"/>
        <v>42128.627893518518</v>
      </c>
      <c r="P3620" s="10">
        <f t="shared" si="169"/>
        <v>42158.627893518518</v>
      </c>
      <c r="Q3620">
        <f t="shared" si="170"/>
        <v>2015</v>
      </c>
      <c r="R3620" s="13" t="s">
        <v>8316</v>
      </c>
      <c r="S3620" t="s">
        <v>8317</v>
      </c>
    </row>
    <row r="3621" spans="1:19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0">
        <f t="shared" si="168"/>
        <v>42661.132245370376</v>
      </c>
      <c r="P3621" s="10">
        <f t="shared" si="169"/>
        <v>42693.916666666672</v>
      </c>
      <c r="Q3621">
        <f t="shared" si="170"/>
        <v>2016</v>
      </c>
      <c r="R3621" s="13" t="s">
        <v>8316</v>
      </c>
      <c r="S3621" t="s">
        <v>8317</v>
      </c>
    </row>
    <row r="3622" spans="1:19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>
        <f t="shared" si="168"/>
        <v>42037.938206018516</v>
      </c>
      <c r="P3622" s="10">
        <f t="shared" si="169"/>
        <v>42068.166666666672</v>
      </c>
      <c r="Q3622">
        <f t="shared" si="170"/>
        <v>2015</v>
      </c>
      <c r="R3622" s="13" t="s">
        <v>8316</v>
      </c>
      <c r="S3622" t="s">
        <v>8317</v>
      </c>
    </row>
    <row r="3623" spans="1:19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0">
        <f t="shared" si="168"/>
        <v>42619.935694444444</v>
      </c>
      <c r="P3623" s="10">
        <f t="shared" si="169"/>
        <v>42643.875</v>
      </c>
      <c r="Q3623">
        <f t="shared" si="170"/>
        <v>2016</v>
      </c>
      <c r="R3623" s="13" t="s">
        <v>8316</v>
      </c>
      <c r="S3623" t="s">
        <v>8317</v>
      </c>
    </row>
    <row r="3624" spans="1:19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0">
        <f t="shared" si="168"/>
        <v>41877.221886574072</v>
      </c>
      <c r="P3624" s="10">
        <f t="shared" si="169"/>
        <v>41910.140972222223</v>
      </c>
      <c r="Q3624">
        <f t="shared" si="170"/>
        <v>2014</v>
      </c>
      <c r="R3624" s="13" t="s">
        <v>8316</v>
      </c>
      <c r="S3624" t="s">
        <v>8317</v>
      </c>
    </row>
    <row r="3625" spans="1:19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0">
        <f t="shared" si="168"/>
        <v>41828.736921296295</v>
      </c>
      <c r="P3625" s="10">
        <f t="shared" si="169"/>
        <v>41846.291666666664</v>
      </c>
      <c r="Q3625">
        <f t="shared" si="170"/>
        <v>2014</v>
      </c>
      <c r="R3625" s="13" t="s">
        <v>8316</v>
      </c>
      <c r="S3625" t="s">
        <v>8317</v>
      </c>
    </row>
    <row r="3626" spans="1:19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0">
        <f t="shared" si="168"/>
        <v>42545.774189814809</v>
      </c>
      <c r="P3626" s="10">
        <f t="shared" si="169"/>
        <v>42605.774189814809</v>
      </c>
      <c r="Q3626">
        <f t="shared" si="170"/>
        <v>2016</v>
      </c>
      <c r="R3626" s="13" t="s">
        <v>8316</v>
      </c>
      <c r="S3626" t="s">
        <v>8317</v>
      </c>
    </row>
    <row r="3627" spans="1:19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0">
        <f t="shared" si="168"/>
        <v>42157.652511574073</v>
      </c>
      <c r="P3627" s="10">
        <f t="shared" si="169"/>
        <v>42187.652511574073</v>
      </c>
      <c r="Q3627">
        <f t="shared" si="170"/>
        <v>2015</v>
      </c>
      <c r="R3627" s="13" t="s">
        <v>8316</v>
      </c>
      <c r="S3627" t="s">
        <v>8317</v>
      </c>
    </row>
    <row r="3628" spans="1:19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0">
        <f t="shared" si="168"/>
        <v>41846.667326388888</v>
      </c>
      <c r="P3628" s="10">
        <f t="shared" si="169"/>
        <v>41867.667326388888</v>
      </c>
      <c r="Q3628">
        <f t="shared" si="170"/>
        <v>2014</v>
      </c>
      <c r="R3628" s="13" t="s">
        <v>8316</v>
      </c>
      <c r="S3628" t="s">
        <v>8317</v>
      </c>
    </row>
    <row r="3629" spans="1:19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0">
        <f t="shared" si="168"/>
        <v>42460.741747685184</v>
      </c>
      <c r="P3629" s="10">
        <f t="shared" si="169"/>
        <v>42511.165972222225</v>
      </c>
      <c r="Q3629">
        <f t="shared" si="170"/>
        <v>2016</v>
      </c>
      <c r="R3629" s="13" t="s">
        <v>8316</v>
      </c>
      <c r="S3629" t="s">
        <v>8317</v>
      </c>
    </row>
    <row r="3630" spans="1:19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0">
        <f t="shared" si="168"/>
        <v>42291.833287037036</v>
      </c>
      <c r="P3630" s="10">
        <f t="shared" si="169"/>
        <v>42351.874953703707</v>
      </c>
      <c r="Q3630">
        <f t="shared" si="170"/>
        <v>2015</v>
      </c>
      <c r="R3630" s="13" t="s">
        <v>8316</v>
      </c>
      <c r="S3630" t="s">
        <v>8358</v>
      </c>
    </row>
    <row r="3631" spans="1:19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>
        <f t="shared" si="168"/>
        <v>42437.094490740739</v>
      </c>
      <c r="P3631" s="10">
        <f t="shared" si="169"/>
        <v>42495.708333333328</v>
      </c>
      <c r="Q3631">
        <f t="shared" si="170"/>
        <v>2016</v>
      </c>
      <c r="R3631" s="13" t="s">
        <v>8316</v>
      </c>
      <c r="S3631" t="s">
        <v>8358</v>
      </c>
    </row>
    <row r="3632" spans="1:19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0">
        <f t="shared" si="168"/>
        <v>41942.84710648148</v>
      </c>
      <c r="P3632" s="10">
        <f t="shared" si="169"/>
        <v>41972.888773148152</v>
      </c>
      <c r="Q3632">
        <f t="shared" si="170"/>
        <v>2014</v>
      </c>
      <c r="R3632" s="13" t="s">
        <v>8316</v>
      </c>
      <c r="S3632" t="s">
        <v>8358</v>
      </c>
    </row>
    <row r="3633" spans="1:19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0">
        <f t="shared" si="168"/>
        <v>41880.753437499996</v>
      </c>
      <c r="P3633" s="10">
        <f t="shared" si="169"/>
        <v>41905.165972222225</v>
      </c>
      <c r="Q3633">
        <f t="shared" si="170"/>
        <v>2014</v>
      </c>
      <c r="R3633" s="13" t="s">
        <v>8316</v>
      </c>
      <c r="S3633" t="s">
        <v>8358</v>
      </c>
    </row>
    <row r="3634" spans="1:19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0">
        <f t="shared" si="168"/>
        <v>41946.936909722222</v>
      </c>
      <c r="P3634" s="10">
        <f t="shared" si="169"/>
        <v>41966.936909722222</v>
      </c>
      <c r="Q3634">
        <f t="shared" si="170"/>
        <v>2014</v>
      </c>
      <c r="R3634" s="13" t="s">
        <v>8316</v>
      </c>
      <c r="S3634" t="s">
        <v>8358</v>
      </c>
    </row>
    <row r="3635" spans="1:19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0">
        <f t="shared" si="168"/>
        <v>42649.623460648145</v>
      </c>
      <c r="P3635" s="10">
        <f t="shared" si="169"/>
        <v>42693.041666666672</v>
      </c>
      <c r="Q3635">
        <f t="shared" si="170"/>
        <v>2016</v>
      </c>
      <c r="R3635" s="13" t="s">
        <v>8316</v>
      </c>
      <c r="S3635" t="s">
        <v>8358</v>
      </c>
    </row>
    <row r="3636" spans="1:19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0">
        <f t="shared" si="168"/>
        <v>42701.166365740741</v>
      </c>
      <c r="P3636" s="10">
        <f t="shared" si="169"/>
        <v>42749.165972222225</v>
      </c>
      <c r="Q3636">
        <f t="shared" si="170"/>
        <v>2016</v>
      </c>
      <c r="R3636" s="13" t="s">
        <v>8316</v>
      </c>
      <c r="S3636" t="s">
        <v>8358</v>
      </c>
    </row>
    <row r="3637" spans="1:19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0">
        <f t="shared" si="168"/>
        <v>42450.88282407407</v>
      </c>
      <c r="P3637" s="10">
        <f t="shared" si="169"/>
        <v>42480.88282407407</v>
      </c>
      <c r="Q3637">
        <f t="shared" si="170"/>
        <v>2016</v>
      </c>
      <c r="R3637" s="13" t="s">
        <v>8316</v>
      </c>
      <c r="S3637" t="s">
        <v>8358</v>
      </c>
    </row>
    <row r="3638" spans="1:19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0">
        <f t="shared" si="168"/>
        <v>42226.694780092599</v>
      </c>
      <c r="P3638" s="10">
        <f t="shared" si="169"/>
        <v>42261.694780092599</v>
      </c>
      <c r="Q3638">
        <f t="shared" si="170"/>
        <v>2015</v>
      </c>
      <c r="R3638" s="13" t="s">
        <v>8316</v>
      </c>
      <c r="S3638" t="s">
        <v>8358</v>
      </c>
    </row>
    <row r="3639" spans="1:19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0">
        <f t="shared" si="168"/>
        <v>41975.700636574074</v>
      </c>
      <c r="P3639" s="10">
        <f t="shared" si="169"/>
        <v>42005.700636574074</v>
      </c>
      <c r="Q3639">
        <f t="shared" si="170"/>
        <v>2014</v>
      </c>
      <c r="R3639" s="13" t="s">
        <v>8316</v>
      </c>
      <c r="S3639" t="s">
        <v>8358</v>
      </c>
    </row>
    <row r="3640" spans="1:19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0">
        <f t="shared" si="168"/>
        <v>42053.672824074078</v>
      </c>
      <c r="P3640" s="10">
        <f t="shared" si="169"/>
        <v>42113.631157407406</v>
      </c>
      <c r="Q3640">
        <f t="shared" si="170"/>
        <v>2015</v>
      </c>
      <c r="R3640" s="13" t="s">
        <v>8316</v>
      </c>
      <c r="S3640" t="s">
        <v>8358</v>
      </c>
    </row>
    <row r="3641" spans="1:19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0">
        <f t="shared" si="168"/>
        <v>42590.677152777775</v>
      </c>
      <c r="P3641" s="10">
        <f t="shared" si="169"/>
        <v>42650.632638888885</v>
      </c>
      <c r="Q3641">
        <f t="shared" si="170"/>
        <v>2016</v>
      </c>
      <c r="R3641" s="13" t="s">
        <v>8316</v>
      </c>
      <c r="S3641" t="s">
        <v>8358</v>
      </c>
    </row>
    <row r="3642" spans="1:19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0">
        <f t="shared" si="168"/>
        <v>42104.781597222223</v>
      </c>
      <c r="P3642" s="10">
        <f t="shared" si="169"/>
        <v>42134.781597222223</v>
      </c>
      <c r="Q3642">
        <f t="shared" si="170"/>
        <v>2015</v>
      </c>
      <c r="R3642" s="13" t="s">
        <v>8316</v>
      </c>
      <c r="S3642" t="s">
        <v>8358</v>
      </c>
    </row>
    <row r="3643" spans="1:19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0">
        <f t="shared" si="168"/>
        <v>41899.627071759263</v>
      </c>
      <c r="P3643" s="10">
        <f t="shared" si="169"/>
        <v>41917.208333333336</v>
      </c>
      <c r="Q3643">
        <f t="shared" si="170"/>
        <v>2014</v>
      </c>
      <c r="R3643" s="13" t="s">
        <v>8316</v>
      </c>
      <c r="S3643" t="s">
        <v>8358</v>
      </c>
    </row>
    <row r="3644" spans="1:19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0">
        <f t="shared" si="168"/>
        <v>42297.816284722227</v>
      </c>
      <c r="P3644" s="10">
        <f t="shared" si="169"/>
        <v>42338.708333333328</v>
      </c>
      <c r="Q3644">
        <f t="shared" si="170"/>
        <v>2015</v>
      </c>
      <c r="R3644" s="13" t="s">
        <v>8316</v>
      </c>
      <c r="S3644" t="s">
        <v>8358</v>
      </c>
    </row>
    <row r="3645" spans="1:19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0">
        <f t="shared" si="168"/>
        <v>42285.143969907411</v>
      </c>
      <c r="P3645" s="10">
        <f t="shared" si="169"/>
        <v>42325.185636574075</v>
      </c>
      <c r="Q3645">
        <f t="shared" si="170"/>
        <v>2015</v>
      </c>
      <c r="R3645" s="13" t="s">
        <v>8316</v>
      </c>
      <c r="S3645" t="s">
        <v>8358</v>
      </c>
    </row>
    <row r="3646" spans="1:19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0">
        <f t="shared" si="168"/>
        <v>42409.241747685184</v>
      </c>
      <c r="P3646" s="10">
        <f t="shared" si="169"/>
        <v>42437.207638888889</v>
      </c>
      <c r="Q3646">
        <f t="shared" si="170"/>
        <v>2016</v>
      </c>
      <c r="R3646" s="13" t="s">
        <v>8316</v>
      </c>
      <c r="S3646" t="s">
        <v>8358</v>
      </c>
    </row>
    <row r="3647" spans="1:19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0">
        <f t="shared" si="168"/>
        <v>42665.970347222217</v>
      </c>
      <c r="P3647" s="10">
        <f t="shared" si="169"/>
        <v>42696.012013888889</v>
      </c>
      <c r="Q3647">
        <f t="shared" si="170"/>
        <v>2016</v>
      </c>
      <c r="R3647" s="13" t="s">
        <v>8316</v>
      </c>
      <c r="S3647" t="s">
        <v>8358</v>
      </c>
    </row>
    <row r="3648" spans="1:19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0">
        <f t="shared" si="168"/>
        <v>42140.421319444446</v>
      </c>
      <c r="P3648" s="10">
        <f t="shared" si="169"/>
        <v>42171.979166666672</v>
      </c>
      <c r="Q3648">
        <f t="shared" si="170"/>
        <v>2015</v>
      </c>
      <c r="R3648" s="13" t="s">
        <v>8316</v>
      </c>
      <c r="S3648" t="s">
        <v>8358</v>
      </c>
    </row>
    <row r="3649" spans="1:19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0">
        <f t="shared" si="168"/>
        <v>42598.749155092592</v>
      </c>
      <c r="P3649" s="10">
        <f t="shared" si="169"/>
        <v>42643.749155092592</v>
      </c>
      <c r="Q3649">
        <f t="shared" si="170"/>
        <v>2016</v>
      </c>
      <c r="R3649" s="13" t="s">
        <v>8316</v>
      </c>
      <c r="S3649" t="s">
        <v>8358</v>
      </c>
    </row>
    <row r="3650" spans="1:19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0">
        <f t="shared" si="168"/>
        <v>41887.292187500003</v>
      </c>
      <c r="P3650" s="10">
        <f t="shared" si="169"/>
        <v>41917.292187500003</v>
      </c>
      <c r="Q3650">
        <f t="shared" si="170"/>
        <v>2014</v>
      </c>
      <c r="R3650" s="13" t="s">
        <v>8316</v>
      </c>
      <c r="S3650" t="s">
        <v>8317</v>
      </c>
    </row>
    <row r="3651" spans="1:19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0">
        <f t="shared" ref="O3651:O3714" si="171">(((J3651/60)/60)/24)+DATE(1970,1,1)</f>
        <v>41780.712893518517</v>
      </c>
      <c r="P3651" s="10">
        <f t="shared" ref="P3651:P3714" si="172">(((I3651/60)/60)/24)+DATE(1970,1,1)</f>
        <v>41806.712893518517</v>
      </c>
      <c r="Q3651">
        <f t="shared" ref="Q3651:Q3714" si="173">YEAR(O3651)</f>
        <v>2014</v>
      </c>
      <c r="R3651" s="13" t="s">
        <v>8316</v>
      </c>
      <c r="S3651" t="s">
        <v>8317</v>
      </c>
    </row>
    <row r="3652" spans="1:19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0">
        <f t="shared" si="171"/>
        <v>42381.478981481487</v>
      </c>
      <c r="P3652" s="10">
        <f t="shared" si="172"/>
        <v>42402.478981481487</v>
      </c>
      <c r="Q3652">
        <f t="shared" si="173"/>
        <v>2016</v>
      </c>
      <c r="R3652" s="13" t="s">
        <v>8316</v>
      </c>
      <c r="S3652" t="s">
        <v>8317</v>
      </c>
    </row>
    <row r="3653" spans="1:19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0">
        <f t="shared" si="171"/>
        <v>41828.646319444444</v>
      </c>
      <c r="P3653" s="10">
        <f t="shared" si="172"/>
        <v>41861.665972222225</v>
      </c>
      <c r="Q3653">
        <f t="shared" si="173"/>
        <v>2014</v>
      </c>
      <c r="R3653" s="13" t="s">
        <v>8316</v>
      </c>
      <c r="S3653" t="s">
        <v>8317</v>
      </c>
    </row>
    <row r="3654" spans="1:19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0">
        <f t="shared" si="171"/>
        <v>42596.644699074073</v>
      </c>
      <c r="P3654" s="10">
        <f t="shared" si="172"/>
        <v>42607.165972222225</v>
      </c>
      <c r="Q3654">
        <f t="shared" si="173"/>
        <v>2016</v>
      </c>
      <c r="R3654" s="13" t="s">
        <v>8316</v>
      </c>
      <c r="S3654" t="s">
        <v>8317</v>
      </c>
    </row>
    <row r="3655" spans="1:19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0">
        <f t="shared" si="171"/>
        <v>42191.363506944443</v>
      </c>
      <c r="P3655" s="10">
        <f t="shared" si="172"/>
        <v>42221.363506944443</v>
      </c>
      <c r="Q3655">
        <f t="shared" si="173"/>
        <v>2015</v>
      </c>
      <c r="R3655" s="13" t="s">
        <v>8316</v>
      </c>
      <c r="S3655" t="s">
        <v>8317</v>
      </c>
    </row>
    <row r="3656" spans="1:19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0">
        <f t="shared" si="171"/>
        <v>42440.416504629626</v>
      </c>
      <c r="P3656" s="10">
        <f t="shared" si="172"/>
        <v>42463.708333333328</v>
      </c>
      <c r="Q3656">
        <f t="shared" si="173"/>
        <v>2016</v>
      </c>
      <c r="R3656" s="13" t="s">
        <v>8316</v>
      </c>
      <c r="S3656" t="s">
        <v>8317</v>
      </c>
    </row>
    <row r="3657" spans="1:19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0">
        <f t="shared" si="171"/>
        <v>42173.803217592591</v>
      </c>
      <c r="P3657" s="10">
        <f t="shared" si="172"/>
        <v>42203.290972222225</v>
      </c>
      <c r="Q3657">
        <f t="shared" si="173"/>
        <v>2015</v>
      </c>
      <c r="R3657" s="13" t="s">
        <v>8316</v>
      </c>
      <c r="S3657" t="s">
        <v>8317</v>
      </c>
    </row>
    <row r="3658" spans="1:19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0">
        <f t="shared" si="171"/>
        <v>42737.910138888896</v>
      </c>
      <c r="P3658" s="10">
        <f t="shared" si="172"/>
        <v>42767.957638888889</v>
      </c>
      <c r="Q3658">
        <f t="shared" si="173"/>
        <v>2017</v>
      </c>
      <c r="R3658" s="13" t="s">
        <v>8316</v>
      </c>
      <c r="S3658" t="s">
        <v>8317</v>
      </c>
    </row>
    <row r="3659" spans="1:19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0">
        <f t="shared" si="171"/>
        <v>42499.629849537043</v>
      </c>
      <c r="P3659" s="10">
        <f t="shared" si="172"/>
        <v>42522.904166666667</v>
      </c>
      <c r="Q3659">
        <f t="shared" si="173"/>
        <v>2016</v>
      </c>
      <c r="R3659" s="13" t="s">
        <v>8316</v>
      </c>
      <c r="S3659" t="s">
        <v>8317</v>
      </c>
    </row>
    <row r="3660" spans="1:19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0">
        <f t="shared" si="171"/>
        <v>41775.858564814815</v>
      </c>
      <c r="P3660" s="10">
        <f t="shared" si="172"/>
        <v>41822.165972222225</v>
      </c>
      <c r="Q3660">
        <f t="shared" si="173"/>
        <v>2014</v>
      </c>
      <c r="R3660" s="13" t="s">
        <v>8316</v>
      </c>
      <c r="S3660" t="s">
        <v>8317</v>
      </c>
    </row>
    <row r="3661" spans="1:19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0">
        <f t="shared" si="171"/>
        <v>42055.277199074073</v>
      </c>
      <c r="P3661" s="10">
        <f t="shared" si="172"/>
        <v>42082.610416666663</v>
      </c>
      <c r="Q3661">
        <f t="shared" si="173"/>
        <v>2015</v>
      </c>
      <c r="R3661" s="13" t="s">
        <v>8316</v>
      </c>
      <c r="S3661" t="s">
        <v>8317</v>
      </c>
    </row>
    <row r="3662" spans="1:19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>
        <f t="shared" si="171"/>
        <v>41971.881076388891</v>
      </c>
      <c r="P3662" s="10">
        <f t="shared" si="172"/>
        <v>41996.881076388891</v>
      </c>
      <c r="Q3662">
        <f t="shared" si="173"/>
        <v>2014</v>
      </c>
      <c r="R3662" s="13" t="s">
        <v>8316</v>
      </c>
      <c r="S3662" t="s">
        <v>8317</v>
      </c>
    </row>
    <row r="3663" spans="1:19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0">
        <f t="shared" si="171"/>
        <v>42447.896666666667</v>
      </c>
      <c r="P3663" s="10">
        <f t="shared" si="172"/>
        <v>42470.166666666672</v>
      </c>
      <c r="Q3663">
        <f t="shared" si="173"/>
        <v>2016</v>
      </c>
      <c r="R3663" s="13" t="s">
        <v>8316</v>
      </c>
      <c r="S3663" t="s">
        <v>8317</v>
      </c>
    </row>
    <row r="3664" spans="1:19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0">
        <f t="shared" si="171"/>
        <v>42064.220069444447</v>
      </c>
      <c r="P3664" s="10">
        <f t="shared" si="172"/>
        <v>42094.178402777776</v>
      </c>
      <c r="Q3664">
        <f t="shared" si="173"/>
        <v>2015</v>
      </c>
      <c r="R3664" s="13" t="s">
        <v>8316</v>
      </c>
      <c r="S3664" t="s">
        <v>8317</v>
      </c>
    </row>
    <row r="3665" spans="1:19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0">
        <f t="shared" si="171"/>
        <v>42665.451736111107</v>
      </c>
      <c r="P3665" s="10">
        <f t="shared" si="172"/>
        <v>42725.493402777778</v>
      </c>
      <c r="Q3665">
        <f t="shared" si="173"/>
        <v>2016</v>
      </c>
      <c r="R3665" s="13" t="s">
        <v>8316</v>
      </c>
      <c r="S3665" t="s">
        <v>8317</v>
      </c>
    </row>
    <row r="3666" spans="1:19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0">
        <f t="shared" si="171"/>
        <v>42523.248715277776</v>
      </c>
      <c r="P3666" s="10">
        <f t="shared" si="172"/>
        <v>42537.248715277776</v>
      </c>
      <c r="Q3666">
        <f t="shared" si="173"/>
        <v>2016</v>
      </c>
      <c r="R3666" s="13" t="s">
        <v>8316</v>
      </c>
      <c r="S3666" t="s">
        <v>8317</v>
      </c>
    </row>
    <row r="3667" spans="1:19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0">
        <f t="shared" si="171"/>
        <v>42294.808124999996</v>
      </c>
      <c r="P3667" s="10">
        <f t="shared" si="172"/>
        <v>42305.829166666663</v>
      </c>
      <c r="Q3667">
        <f t="shared" si="173"/>
        <v>2015</v>
      </c>
      <c r="R3667" s="13" t="s">
        <v>8316</v>
      </c>
      <c r="S3667" t="s">
        <v>8317</v>
      </c>
    </row>
    <row r="3668" spans="1:19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0">
        <f t="shared" si="171"/>
        <v>41822.90488425926</v>
      </c>
      <c r="P3668" s="10">
        <f t="shared" si="172"/>
        <v>41844.291666666664</v>
      </c>
      <c r="Q3668">
        <f t="shared" si="173"/>
        <v>2014</v>
      </c>
      <c r="R3668" s="13" t="s">
        <v>8316</v>
      </c>
      <c r="S3668" t="s">
        <v>8317</v>
      </c>
    </row>
    <row r="3669" spans="1:19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0">
        <f t="shared" si="171"/>
        <v>42173.970127314817</v>
      </c>
      <c r="P3669" s="10">
        <f t="shared" si="172"/>
        <v>42203.970127314817</v>
      </c>
      <c r="Q3669">
        <f t="shared" si="173"/>
        <v>2015</v>
      </c>
      <c r="R3669" s="13" t="s">
        <v>8316</v>
      </c>
      <c r="S3669" t="s">
        <v>8317</v>
      </c>
    </row>
    <row r="3670" spans="1:19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0">
        <f t="shared" si="171"/>
        <v>42185.556157407409</v>
      </c>
      <c r="P3670" s="10">
        <f t="shared" si="172"/>
        <v>42208.772916666669</v>
      </c>
      <c r="Q3670">
        <f t="shared" si="173"/>
        <v>2015</v>
      </c>
      <c r="R3670" s="13" t="s">
        <v>8316</v>
      </c>
      <c r="S3670" t="s">
        <v>8317</v>
      </c>
    </row>
    <row r="3671" spans="1:19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0">
        <f t="shared" si="171"/>
        <v>42136.675196759257</v>
      </c>
      <c r="P3671" s="10">
        <f t="shared" si="172"/>
        <v>42166.675196759257</v>
      </c>
      <c r="Q3671">
        <f t="shared" si="173"/>
        <v>2015</v>
      </c>
      <c r="R3671" s="13" t="s">
        <v>8316</v>
      </c>
      <c r="S3671" t="s">
        <v>8317</v>
      </c>
    </row>
    <row r="3672" spans="1:19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>
        <f t="shared" si="171"/>
        <v>42142.514016203699</v>
      </c>
      <c r="P3672" s="10">
        <f t="shared" si="172"/>
        <v>42155.958333333328</v>
      </c>
      <c r="Q3672">
        <f t="shared" si="173"/>
        <v>2015</v>
      </c>
      <c r="R3672" s="13" t="s">
        <v>8316</v>
      </c>
      <c r="S3672" t="s">
        <v>8317</v>
      </c>
    </row>
    <row r="3673" spans="1:19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0">
        <f t="shared" si="171"/>
        <v>41820.62809027778</v>
      </c>
      <c r="P3673" s="10">
        <f t="shared" si="172"/>
        <v>41841.165972222225</v>
      </c>
      <c r="Q3673">
        <f t="shared" si="173"/>
        <v>2014</v>
      </c>
      <c r="R3673" s="13" t="s">
        <v>8316</v>
      </c>
      <c r="S3673" t="s">
        <v>8317</v>
      </c>
    </row>
    <row r="3674" spans="1:19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0">
        <f t="shared" si="171"/>
        <v>41878.946574074071</v>
      </c>
      <c r="P3674" s="10">
        <f t="shared" si="172"/>
        <v>41908.946574074071</v>
      </c>
      <c r="Q3674">
        <f t="shared" si="173"/>
        <v>2014</v>
      </c>
      <c r="R3674" s="13" t="s">
        <v>8316</v>
      </c>
      <c r="S3674" t="s">
        <v>8317</v>
      </c>
    </row>
    <row r="3675" spans="1:19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>
        <f t="shared" si="171"/>
        <v>41914.295104166667</v>
      </c>
      <c r="P3675" s="10">
        <f t="shared" si="172"/>
        <v>41948.536111111112</v>
      </c>
      <c r="Q3675">
        <f t="shared" si="173"/>
        <v>2014</v>
      </c>
      <c r="R3675" s="13" t="s">
        <v>8316</v>
      </c>
      <c r="S3675" t="s">
        <v>8317</v>
      </c>
    </row>
    <row r="3676" spans="1:19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0">
        <f t="shared" si="171"/>
        <v>42556.873020833329</v>
      </c>
      <c r="P3676" s="10">
        <f t="shared" si="172"/>
        <v>42616.873020833329</v>
      </c>
      <c r="Q3676">
        <f t="shared" si="173"/>
        <v>2016</v>
      </c>
      <c r="R3676" s="13" t="s">
        <v>8316</v>
      </c>
      <c r="S3676" t="s">
        <v>8317</v>
      </c>
    </row>
    <row r="3677" spans="1:19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0">
        <f t="shared" si="171"/>
        <v>42493.597013888888</v>
      </c>
      <c r="P3677" s="10">
        <f t="shared" si="172"/>
        <v>42505.958333333328</v>
      </c>
      <c r="Q3677">
        <f t="shared" si="173"/>
        <v>2016</v>
      </c>
      <c r="R3677" s="13" t="s">
        <v>8316</v>
      </c>
      <c r="S3677" t="s">
        <v>8317</v>
      </c>
    </row>
    <row r="3678" spans="1:19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0">
        <f t="shared" si="171"/>
        <v>41876.815787037034</v>
      </c>
      <c r="P3678" s="10">
        <f t="shared" si="172"/>
        <v>41894.815787037034</v>
      </c>
      <c r="Q3678">
        <f t="shared" si="173"/>
        <v>2014</v>
      </c>
      <c r="R3678" s="13" t="s">
        <v>8316</v>
      </c>
      <c r="S3678" t="s">
        <v>8317</v>
      </c>
    </row>
    <row r="3679" spans="1:19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>
        <f t="shared" si="171"/>
        <v>41802.574282407404</v>
      </c>
      <c r="P3679" s="10">
        <f t="shared" si="172"/>
        <v>41823.165972222225</v>
      </c>
      <c r="Q3679">
        <f t="shared" si="173"/>
        <v>2014</v>
      </c>
      <c r="R3679" s="13" t="s">
        <v>8316</v>
      </c>
      <c r="S3679" t="s">
        <v>8317</v>
      </c>
    </row>
    <row r="3680" spans="1:19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0">
        <f t="shared" si="171"/>
        <v>42120.531226851846</v>
      </c>
      <c r="P3680" s="10">
        <f t="shared" si="172"/>
        <v>42155.531226851846</v>
      </c>
      <c r="Q3680">
        <f t="shared" si="173"/>
        <v>2015</v>
      </c>
      <c r="R3680" s="13" t="s">
        <v>8316</v>
      </c>
      <c r="S3680" t="s">
        <v>8317</v>
      </c>
    </row>
    <row r="3681" spans="1:19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0">
        <f t="shared" si="171"/>
        <v>41786.761354166665</v>
      </c>
      <c r="P3681" s="10">
        <f t="shared" si="172"/>
        <v>41821.207638888889</v>
      </c>
      <c r="Q3681">
        <f t="shared" si="173"/>
        <v>2014</v>
      </c>
      <c r="R3681" s="13" t="s">
        <v>8316</v>
      </c>
      <c r="S3681" t="s">
        <v>8317</v>
      </c>
    </row>
    <row r="3682" spans="1:19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0">
        <f t="shared" si="171"/>
        <v>42627.454097222217</v>
      </c>
      <c r="P3682" s="10">
        <f t="shared" si="172"/>
        <v>42648.454097222217</v>
      </c>
      <c r="Q3682">
        <f t="shared" si="173"/>
        <v>2016</v>
      </c>
      <c r="R3682" s="13" t="s">
        <v>8316</v>
      </c>
      <c r="S3682" t="s">
        <v>8317</v>
      </c>
    </row>
    <row r="3683" spans="1:19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0">
        <f t="shared" si="171"/>
        <v>42374.651504629626</v>
      </c>
      <c r="P3683" s="10">
        <f t="shared" si="172"/>
        <v>42384.651504629626</v>
      </c>
      <c r="Q3683">
        <f t="shared" si="173"/>
        <v>2016</v>
      </c>
      <c r="R3683" s="13" t="s">
        <v>8316</v>
      </c>
      <c r="S3683" t="s">
        <v>8317</v>
      </c>
    </row>
    <row r="3684" spans="1:19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0">
        <f t="shared" si="171"/>
        <v>41772.685393518521</v>
      </c>
      <c r="P3684" s="10">
        <f t="shared" si="172"/>
        <v>41806.290972222225</v>
      </c>
      <c r="Q3684">
        <f t="shared" si="173"/>
        <v>2014</v>
      </c>
      <c r="R3684" s="13" t="s">
        <v>8316</v>
      </c>
      <c r="S3684" t="s">
        <v>8317</v>
      </c>
    </row>
    <row r="3685" spans="1:19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0">
        <f t="shared" si="171"/>
        <v>42633.116851851853</v>
      </c>
      <c r="P3685" s="10">
        <f t="shared" si="172"/>
        <v>42663.116851851853</v>
      </c>
      <c r="Q3685">
        <f t="shared" si="173"/>
        <v>2016</v>
      </c>
      <c r="R3685" s="13" t="s">
        <v>8316</v>
      </c>
      <c r="S3685" t="s">
        <v>8317</v>
      </c>
    </row>
    <row r="3686" spans="1:19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0">
        <f t="shared" si="171"/>
        <v>42219.180393518516</v>
      </c>
      <c r="P3686" s="10">
        <f t="shared" si="172"/>
        <v>42249.180393518516</v>
      </c>
      <c r="Q3686">
        <f t="shared" si="173"/>
        <v>2015</v>
      </c>
      <c r="R3686" s="13" t="s">
        <v>8316</v>
      </c>
      <c r="S3686" t="s">
        <v>8317</v>
      </c>
    </row>
    <row r="3687" spans="1:19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>
        <f t="shared" si="171"/>
        <v>41753.593275462961</v>
      </c>
      <c r="P3687" s="10">
        <f t="shared" si="172"/>
        <v>41778.875</v>
      </c>
      <c r="Q3687">
        <f t="shared" si="173"/>
        <v>2014</v>
      </c>
      <c r="R3687" s="13" t="s">
        <v>8316</v>
      </c>
      <c r="S3687" t="s">
        <v>8317</v>
      </c>
    </row>
    <row r="3688" spans="1:19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0">
        <f t="shared" si="171"/>
        <v>42230.662731481483</v>
      </c>
      <c r="P3688" s="10">
        <f t="shared" si="172"/>
        <v>42245.165972222225</v>
      </c>
      <c r="Q3688">
        <f t="shared" si="173"/>
        <v>2015</v>
      </c>
      <c r="R3688" s="13" t="s">
        <v>8316</v>
      </c>
      <c r="S3688" t="s">
        <v>8317</v>
      </c>
    </row>
    <row r="3689" spans="1:19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0">
        <f t="shared" si="171"/>
        <v>41787.218229166669</v>
      </c>
      <c r="P3689" s="10">
        <f t="shared" si="172"/>
        <v>41817.218229166669</v>
      </c>
      <c r="Q3689">
        <f t="shared" si="173"/>
        <v>2014</v>
      </c>
      <c r="R3689" s="13" t="s">
        <v>8316</v>
      </c>
      <c r="S3689" t="s">
        <v>8317</v>
      </c>
    </row>
    <row r="3690" spans="1:19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0">
        <f t="shared" si="171"/>
        <v>41829.787083333329</v>
      </c>
      <c r="P3690" s="10">
        <f t="shared" si="172"/>
        <v>41859.787083333329</v>
      </c>
      <c r="Q3690">
        <f t="shared" si="173"/>
        <v>2014</v>
      </c>
      <c r="R3690" s="13" t="s">
        <v>8316</v>
      </c>
      <c r="S3690" t="s">
        <v>8317</v>
      </c>
    </row>
    <row r="3691" spans="1:19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0">
        <f t="shared" si="171"/>
        <v>42147.826840277776</v>
      </c>
      <c r="P3691" s="10">
        <f t="shared" si="172"/>
        <v>42176.934027777781</v>
      </c>
      <c r="Q3691">
        <f t="shared" si="173"/>
        <v>2015</v>
      </c>
      <c r="R3691" s="13" t="s">
        <v>8316</v>
      </c>
      <c r="S3691" t="s">
        <v>8317</v>
      </c>
    </row>
    <row r="3692" spans="1:19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0">
        <f t="shared" si="171"/>
        <v>41940.598182870373</v>
      </c>
      <c r="P3692" s="10">
        <f t="shared" si="172"/>
        <v>41970.639849537038</v>
      </c>
      <c r="Q3692">
        <f t="shared" si="173"/>
        <v>2014</v>
      </c>
      <c r="R3692" s="13" t="s">
        <v>8316</v>
      </c>
      <c r="S3692" t="s">
        <v>8317</v>
      </c>
    </row>
    <row r="3693" spans="1:19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>
        <f t="shared" si="171"/>
        <v>42020.700567129628</v>
      </c>
      <c r="P3693" s="10">
        <f t="shared" si="172"/>
        <v>42065.207638888889</v>
      </c>
      <c r="Q3693">
        <f t="shared" si="173"/>
        <v>2015</v>
      </c>
      <c r="R3693" s="13" t="s">
        <v>8316</v>
      </c>
      <c r="S3693" t="s">
        <v>8317</v>
      </c>
    </row>
    <row r="3694" spans="1:19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0">
        <f t="shared" si="171"/>
        <v>41891.96503472222</v>
      </c>
      <c r="P3694" s="10">
        <f t="shared" si="172"/>
        <v>41901</v>
      </c>
      <c r="Q3694">
        <f t="shared" si="173"/>
        <v>2014</v>
      </c>
      <c r="R3694" s="13" t="s">
        <v>8316</v>
      </c>
      <c r="S3694" t="s">
        <v>8317</v>
      </c>
    </row>
    <row r="3695" spans="1:19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0">
        <f t="shared" si="171"/>
        <v>42309.191307870366</v>
      </c>
      <c r="P3695" s="10">
        <f t="shared" si="172"/>
        <v>42338.9375</v>
      </c>
      <c r="Q3695">
        <f t="shared" si="173"/>
        <v>2015</v>
      </c>
      <c r="R3695" s="13" t="s">
        <v>8316</v>
      </c>
      <c r="S3695" t="s">
        <v>8317</v>
      </c>
    </row>
    <row r="3696" spans="1:19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0">
        <f t="shared" si="171"/>
        <v>42490.133877314816</v>
      </c>
      <c r="P3696" s="10">
        <f t="shared" si="172"/>
        <v>42527.083333333328</v>
      </c>
      <c r="Q3696">
        <f t="shared" si="173"/>
        <v>2016</v>
      </c>
      <c r="R3696" s="13" t="s">
        <v>8316</v>
      </c>
      <c r="S3696" t="s">
        <v>8317</v>
      </c>
    </row>
    <row r="3697" spans="1:19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0">
        <f t="shared" si="171"/>
        <v>41995.870486111111</v>
      </c>
      <c r="P3697" s="10">
        <f t="shared" si="172"/>
        <v>42015.870486111111</v>
      </c>
      <c r="Q3697">
        <f t="shared" si="173"/>
        <v>2014</v>
      </c>
      <c r="R3697" s="13" t="s">
        <v>8316</v>
      </c>
      <c r="S3697" t="s">
        <v>8317</v>
      </c>
    </row>
    <row r="3698" spans="1:19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0">
        <f t="shared" si="171"/>
        <v>41988.617083333331</v>
      </c>
      <c r="P3698" s="10">
        <f t="shared" si="172"/>
        <v>42048.617083333331</v>
      </c>
      <c r="Q3698">
        <f t="shared" si="173"/>
        <v>2014</v>
      </c>
      <c r="R3698" s="13" t="s">
        <v>8316</v>
      </c>
      <c r="S3698" t="s">
        <v>8317</v>
      </c>
    </row>
    <row r="3699" spans="1:19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0">
        <f t="shared" si="171"/>
        <v>42479.465833333335</v>
      </c>
      <c r="P3699" s="10">
        <f t="shared" si="172"/>
        <v>42500.465833333335</v>
      </c>
      <c r="Q3699">
        <f t="shared" si="173"/>
        <v>2016</v>
      </c>
      <c r="R3699" s="13" t="s">
        <v>8316</v>
      </c>
      <c r="S3699" t="s">
        <v>8317</v>
      </c>
    </row>
    <row r="3700" spans="1:19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>
        <f t="shared" si="171"/>
        <v>42401.806562500002</v>
      </c>
      <c r="P3700" s="10">
        <f t="shared" si="172"/>
        <v>42431.806562500002</v>
      </c>
      <c r="Q3700">
        <f t="shared" si="173"/>
        <v>2016</v>
      </c>
      <c r="R3700" s="13" t="s">
        <v>8316</v>
      </c>
      <c r="S3700" t="s">
        <v>8317</v>
      </c>
    </row>
    <row r="3701" spans="1:19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0">
        <f t="shared" si="171"/>
        <v>41897.602037037039</v>
      </c>
      <c r="P3701" s="10">
        <f t="shared" si="172"/>
        <v>41927.602037037039</v>
      </c>
      <c r="Q3701">
        <f t="shared" si="173"/>
        <v>2014</v>
      </c>
      <c r="R3701" s="13" t="s">
        <v>8316</v>
      </c>
      <c r="S3701" t="s">
        <v>8317</v>
      </c>
    </row>
    <row r="3702" spans="1:19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0">
        <f t="shared" si="171"/>
        <v>41882.585648148146</v>
      </c>
      <c r="P3702" s="10">
        <f t="shared" si="172"/>
        <v>41912.666666666664</v>
      </c>
      <c r="Q3702">
        <f t="shared" si="173"/>
        <v>2014</v>
      </c>
      <c r="R3702" s="13" t="s">
        <v>8316</v>
      </c>
      <c r="S3702" t="s">
        <v>8317</v>
      </c>
    </row>
    <row r="3703" spans="1:19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0">
        <f t="shared" si="171"/>
        <v>42129.541585648149</v>
      </c>
      <c r="P3703" s="10">
        <f t="shared" si="172"/>
        <v>42159.541585648149</v>
      </c>
      <c r="Q3703">
        <f t="shared" si="173"/>
        <v>2015</v>
      </c>
      <c r="R3703" s="13" t="s">
        <v>8316</v>
      </c>
      <c r="S3703" t="s">
        <v>8317</v>
      </c>
    </row>
    <row r="3704" spans="1:19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0">
        <f t="shared" si="171"/>
        <v>42524.53800925926</v>
      </c>
      <c r="P3704" s="10">
        <f t="shared" si="172"/>
        <v>42561.957638888889</v>
      </c>
      <c r="Q3704">
        <f t="shared" si="173"/>
        <v>2016</v>
      </c>
      <c r="R3704" s="13" t="s">
        <v>8316</v>
      </c>
      <c r="S3704" t="s">
        <v>8317</v>
      </c>
    </row>
    <row r="3705" spans="1:19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0">
        <f t="shared" si="171"/>
        <v>42556.504490740743</v>
      </c>
      <c r="P3705" s="10">
        <f t="shared" si="172"/>
        <v>42595.290972222225</v>
      </c>
      <c r="Q3705">
        <f t="shared" si="173"/>
        <v>2016</v>
      </c>
      <c r="R3705" s="13" t="s">
        <v>8316</v>
      </c>
      <c r="S3705" t="s">
        <v>8317</v>
      </c>
    </row>
    <row r="3706" spans="1:19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0">
        <f t="shared" si="171"/>
        <v>42461.689745370371</v>
      </c>
      <c r="P3706" s="10">
        <f t="shared" si="172"/>
        <v>42521.689745370371</v>
      </c>
      <c r="Q3706">
        <f t="shared" si="173"/>
        <v>2016</v>
      </c>
      <c r="R3706" s="13" t="s">
        <v>8316</v>
      </c>
      <c r="S3706" t="s">
        <v>8317</v>
      </c>
    </row>
    <row r="3707" spans="1:19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0">
        <f t="shared" si="171"/>
        <v>41792.542986111112</v>
      </c>
      <c r="P3707" s="10">
        <f t="shared" si="172"/>
        <v>41813.75</v>
      </c>
      <c r="Q3707">
        <f t="shared" si="173"/>
        <v>2014</v>
      </c>
      <c r="R3707" s="13" t="s">
        <v>8316</v>
      </c>
      <c r="S3707" t="s">
        <v>8317</v>
      </c>
    </row>
    <row r="3708" spans="1:19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0">
        <f t="shared" si="171"/>
        <v>41879.913761574076</v>
      </c>
      <c r="P3708" s="10">
        <f t="shared" si="172"/>
        <v>41894.913761574076</v>
      </c>
      <c r="Q3708">
        <f t="shared" si="173"/>
        <v>2014</v>
      </c>
      <c r="R3708" s="13" t="s">
        <v>8316</v>
      </c>
      <c r="S3708" t="s">
        <v>8317</v>
      </c>
    </row>
    <row r="3709" spans="1:19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0">
        <f t="shared" si="171"/>
        <v>42552.048356481479</v>
      </c>
      <c r="P3709" s="10">
        <f t="shared" si="172"/>
        <v>42573.226388888885</v>
      </c>
      <c r="Q3709">
        <f t="shared" si="173"/>
        <v>2016</v>
      </c>
      <c r="R3709" s="13" t="s">
        <v>8316</v>
      </c>
      <c r="S3709" t="s">
        <v>8317</v>
      </c>
    </row>
    <row r="3710" spans="1:19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0">
        <f t="shared" si="171"/>
        <v>41810.142199074071</v>
      </c>
      <c r="P3710" s="10">
        <f t="shared" si="172"/>
        <v>41824.142199074071</v>
      </c>
      <c r="Q3710">
        <f t="shared" si="173"/>
        <v>2014</v>
      </c>
      <c r="R3710" s="13" t="s">
        <v>8316</v>
      </c>
      <c r="S3710" t="s">
        <v>8317</v>
      </c>
    </row>
    <row r="3711" spans="1:19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0">
        <f t="shared" si="171"/>
        <v>41785.707708333335</v>
      </c>
      <c r="P3711" s="10">
        <f t="shared" si="172"/>
        <v>41815.707708333335</v>
      </c>
      <c r="Q3711">
        <f t="shared" si="173"/>
        <v>2014</v>
      </c>
      <c r="R3711" s="13" t="s">
        <v>8316</v>
      </c>
      <c r="S3711" t="s">
        <v>8317</v>
      </c>
    </row>
    <row r="3712" spans="1:19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0">
        <f t="shared" si="171"/>
        <v>42072.576249999998</v>
      </c>
      <c r="P3712" s="10">
        <f t="shared" si="172"/>
        <v>42097.576249999998</v>
      </c>
      <c r="Q3712">
        <f t="shared" si="173"/>
        <v>2015</v>
      </c>
      <c r="R3712" s="13" t="s">
        <v>8316</v>
      </c>
      <c r="S3712" t="s">
        <v>8317</v>
      </c>
    </row>
    <row r="3713" spans="1:19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0">
        <f t="shared" si="171"/>
        <v>41779.724224537036</v>
      </c>
      <c r="P3713" s="10">
        <f t="shared" si="172"/>
        <v>41805.666666666664</v>
      </c>
      <c r="Q3713">
        <f t="shared" si="173"/>
        <v>2014</v>
      </c>
      <c r="R3713" s="13" t="s">
        <v>8316</v>
      </c>
      <c r="S3713" t="s">
        <v>8317</v>
      </c>
    </row>
    <row r="3714" spans="1:19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>
        <f t="shared" si="171"/>
        <v>42134.172071759262</v>
      </c>
      <c r="P3714" s="10">
        <f t="shared" si="172"/>
        <v>42155.290972222225</v>
      </c>
      <c r="Q3714">
        <f t="shared" si="173"/>
        <v>2015</v>
      </c>
      <c r="R3714" s="13" t="s">
        <v>8316</v>
      </c>
      <c r="S3714" t="s">
        <v>8317</v>
      </c>
    </row>
    <row r="3715" spans="1:19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0">
        <f t="shared" ref="O3715:O3778" si="174">(((J3715/60)/60)/24)+DATE(1970,1,1)</f>
        <v>42505.738032407404</v>
      </c>
      <c r="P3715" s="10">
        <f t="shared" ref="P3715:P3778" si="175">(((I3715/60)/60)/24)+DATE(1970,1,1)</f>
        <v>42525.738032407404</v>
      </c>
      <c r="Q3715">
        <f t="shared" ref="Q3715:Q3778" si="176">YEAR(O3715)</f>
        <v>2016</v>
      </c>
      <c r="R3715" s="13" t="s">
        <v>8316</v>
      </c>
      <c r="S3715" t="s">
        <v>8317</v>
      </c>
    </row>
    <row r="3716" spans="1:19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0">
        <f t="shared" si="174"/>
        <v>42118.556331018524</v>
      </c>
      <c r="P3716" s="10">
        <f t="shared" si="175"/>
        <v>42150.165972222225</v>
      </c>
      <c r="Q3716">
        <f t="shared" si="176"/>
        <v>2015</v>
      </c>
      <c r="R3716" s="13" t="s">
        <v>8316</v>
      </c>
      <c r="S3716" t="s">
        <v>8317</v>
      </c>
    </row>
    <row r="3717" spans="1:19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0">
        <f t="shared" si="174"/>
        <v>42036.995590277773</v>
      </c>
      <c r="P3717" s="10">
        <f t="shared" si="175"/>
        <v>42094.536111111112</v>
      </c>
      <c r="Q3717">
        <f t="shared" si="176"/>
        <v>2015</v>
      </c>
      <c r="R3717" s="13" t="s">
        <v>8316</v>
      </c>
      <c r="S3717" t="s">
        <v>8317</v>
      </c>
    </row>
    <row r="3718" spans="1:19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0">
        <f t="shared" si="174"/>
        <v>42360.887835648144</v>
      </c>
      <c r="P3718" s="10">
        <f t="shared" si="175"/>
        <v>42390.887835648144</v>
      </c>
      <c r="Q3718">
        <f t="shared" si="176"/>
        <v>2015</v>
      </c>
      <c r="R3718" s="13" t="s">
        <v>8316</v>
      </c>
      <c r="S3718" t="s">
        <v>8317</v>
      </c>
    </row>
    <row r="3719" spans="1:19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0">
        <f t="shared" si="174"/>
        <v>42102.866307870368</v>
      </c>
      <c r="P3719" s="10">
        <f t="shared" si="175"/>
        <v>42133.866307870368</v>
      </c>
      <c r="Q3719">
        <f t="shared" si="176"/>
        <v>2015</v>
      </c>
      <c r="R3719" s="13" t="s">
        <v>8316</v>
      </c>
      <c r="S3719" t="s">
        <v>8317</v>
      </c>
    </row>
    <row r="3720" spans="1:19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0">
        <f t="shared" si="174"/>
        <v>42032.716145833328</v>
      </c>
      <c r="P3720" s="10">
        <f t="shared" si="175"/>
        <v>42062.716145833328</v>
      </c>
      <c r="Q3720">
        <f t="shared" si="176"/>
        <v>2015</v>
      </c>
      <c r="R3720" s="13" t="s">
        <v>8316</v>
      </c>
      <c r="S3720" t="s">
        <v>8317</v>
      </c>
    </row>
    <row r="3721" spans="1:19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0">
        <f t="shared" si="174"/>
        <v>42147.729930555557</v>
      </c>
      <c r="P3721" s="10">
        <f t="shared" si="175"/>
        <v>42177.729930555557</v>
      </c>
      <c r="Q3721">
        <f t="shared" si="176"/>
        <v>2015</v>
      </c>
      <c r="R3721" s="13" t="s">
        <v>8316</v>
      </c>
      <c r="S3721" t="s">
        <v>8317</v>
      </c>
    </row>
    <row r="3722" spans="1:19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0">
        <f t="shared" si="174"/>
        <v>42165.993125000001</v>
      </c>
      <c r="P3722" s="10">
        <f t="shared" si="175"/>
        <v>42187.993125000001</v>
      </c>
      <c r="Q3722">
        <f t="shared" si="176"/>
        <v>2015</v>
      </c>
      <c r="R3722" s="13" t="s">
        <v>8316</v>
      </c>
      <c r="S3722" t="s">
        <v>8317</v>
      </c>
    </row>
    <row r="3723" spans="1:19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0">
        <f t="shared" si="174"/>
        <v>41927.936157407406</v>
      </c>
      <c r="P3723" s="10">
        <f t="shared" si="175"/>
        <v>41948.977824074071</v>
      </c>
      <c r="Q3723">
        <f t="shared" si="176"/>
        <v>2014</v>
      </c>
      <c r="R3723" s="13" t="s">
        <v>8316</v>
      </c>
      <c r="S3723" t="s">
        <v>8317</v>
      </c>
    </row>
    <row r="3724" spans="1:19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0">
        <f t="shared" si="174"/>
        <v>42381.671840277777</v>
      </c>
      <c r="P3724" s="10">
        <f t="shared" si="175"/>
        <v>42411.957638888889</v>
      </c>
      <c r="Q3724">
        <f t="shared" si="176"/>
        <v>2016</v>
      </c>
      <c r="R3724" s="13" t="s">
        <v>8316</v>
      </c>
      <c r="S3724" t="s">
        <v>8317</v>
      </c>
    </row>
    <row r="3725" spans="1:19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0">
        <f t="shared" si="174"/>
        <v>41943.753032407411</v>
      </c>
      <c r="P3725" s="10">
        <f t="shared" si="175"/>
        <v>41973.794699074075</v>
      </c>
      <c r="Q3725">
        <f t="shared" si="176"/>
        <v>2014</v>
      </c>
      <c r="R3725" s="13" t="s">
        <v>8316</v>
      </c>
      <c r="S3725" t="s">
        <v>8317</v>
      </c>
    </row>
    <row r="3726" spans="1:19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0">
        <f t="shared" si="174"/>
        <v>42465.491435185191</v>
      </c>
      <c r="P3726" s="10">
        <f t="shared" si="175"/>
        <v>42494.958333333328</v>
      </c>
      <c r="Q3726">
        <f t="shared" si="176"/>
        <v>2016</v>
      </c>
      <c r="R3726" s="13" t="s">
        <v>8316</v>
      </c>
      <c r="S3726" t="s">
        <v>8317</v>
      </c>
    </row>
    <row r="3727" spans="1:19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0">
        <f t="shared" si="174"/>
        <v>42401.945219907408</v>
      </c>
      <c r="P3727" s="10">
        <f t="shared" si="175"/>
        <v>42418.895833333328</v>
      </c>
      <c r="Q3727">
        <f t="shared" si="176"/>
        <v>2016</v>
      </c>
      <c r="R3727" s="13" t="s">
        <v>8316</v>
      </c>
      <c r="S3727" t="s">
        <v>8317</v>
      </c>
    </row>
    <row r="3728" spans="1:19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0">
        <f t="shared" si="174"/>
        <v>42462.140868055561</v>
      </c>
      <c r="P3728" s="10">
        <f t="shared" si="175"/>
        <v>42489.875</v>
      </c>
      <c r="Q3728">
        <f t="shared" si="176"/>
        <v>2016</v>
      </c>
      <c r="R3728" s="13" t="s">
        <v>8316</v>
      </c>
      <c r="S3728" t="s">
        <v>8317</v>
      </c>
    </row>
    <row r="3729" spans="1:19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0">
        <f t="shared" si="174"/>
        <v>42632.348310185189</v>
      </c>
      <c r="P3729" s="10">
        <f t="shared" si="175"/>
        <v>42663.204861111109</v>
      </c>
      <c r="Q3729">
        <f t="shared" si="176"/>
        <v>2016</v>
      </c>
      <c r="R3729" s="13" t="s">
        <v>8316</v>
      </c>
      <c r="S3729" t="s">
        <v>8317</v>
      </c>
    </row>
    <row r="3730" spans="1:19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0">
        <f t="shared" si="174"/>
        <v>42205.171018518522</v>
      </c>
      <c r="P3730" s="10">
        <f t="shared" si="175"/>
        <v>42235.171018518522</v>
      </c>
      <c r="Q3730">
        <f t="shared" si="176"/>
        <v>2015</v>
      </c>
      <c r="R3730" s="13" t="s">
        <v>8316</v>
      </c>
      <c r="S3730" t="s">
        <v>8317</v>
      </c>
    </row>
    <row r="3731" spans="1:19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>
        <f t="shared" si="174"/>
        <v>42041.205000000002</v>
      </c>
      <c r="P3731" s="10">
        <f t="shared" si="175"/>
        <v>42086.16333333333</v>
      </c>
      <c r="Q3731">
        <f t="shared" si="176"/>
        <v>2015</v>
      </c>
      <c r="R3731" s="13" t="s">
        <v>8316</v>
      </c>
      <c r="S3731" t="s">
        <v>8317</v>
      </c>
    </row>
    <row r="3732" spans="1:19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>
        <f t="shared" si="174"/>
        <v>42203.677766203706</v>
      </c>
      <c r="P3732" s="10">
        <f t="shared" si="175"/>
        <v>42233.677766203706</v>
      </c>
      <c r="Q3732">
        <f t="shared" si="176"/>
        <v>2015</v>
      </c>
      <c r="R3732" s="13" t="s">
        <v>8316</v>
      </c>
      <c r="S3732" t="s">
        <v>8317</v>
      </c>
    </row>
    <row r="3733" spans="1:19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0">
        <f t="shared" si="174"/>
        <v>41983.752847222218</v>
      </c>
      <c r="P3733" s="10">
        <f t="shared" si="175"/>
        <v>42014.140972222223</v>
      </c>
      <c r="Q3733">
        <f t="shared" si="176"/>
        <v>2014</v>
      </c>
      <c r="R3733" s="13" t="s">
        <v>8316</v>
      </c>
      <c r="S3733" t="s">
        <v>8317</v>
      </c>
    </row>
    <row r="3734" spans="1:19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0">
        <f t="shared" si="174"/>
        <v>41968.677465277782</v>
      </c>
      <c r="P3734" s="10">
        <f t="shared" si="175"/>
        <v>42028.5</v>
      </c>
      <c r="Q3734">
        <f t="shared" si="176"/>
        <v>2014</v>
      </c>
      <c r="R3734" s="13" t="s">
        <v>8316</v>
      </c>
      <c r="S3734" t="s">
        <v>8317</v>
      </c>
    </row>
    <row r="3735" spans="1:19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>
        <f t="shared" si="174"/>
        <v>42103.024398148147</v>
      </c>
      <c r="P3735" s="10">
        <f t="shared" si="175"/>
        <v>42112.9375</v>
      </c>
      <c r="Q3735">
        <f t="shared" si="176"/>
        <v>2015</v>
      </c>
      <c r="R3735" s="13" t="s">
        <v>8316</v>
      </c>
      <c r="S3735" t="s">
        <v>8317</v>
      </c>
    </row>
    <row r="3736" spans="1:19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0">
        <f t="shared" si="174"/>
        <v>42089.901574074072</v>
      </c>
      <c r="P3736" s="10">
        <f t="shared" si="175"/>
        <v>42149.901574074072</v>
      </c>
      <c r="Q3736">
        <f t="shared" si="176"/>
        <v>2015</v>
      </c>
      <c r="R3736" s="13" t="s">
        <v>8316</v>
      </c>
      <c r="S3736" t="s">
        <v>8317</v>
      </c>
    </row>
    <row r="3737" spans="1:19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>
        <f t="shared" si="174"/>
        <v>42122.693159722221</v>
      </c>
      <c r="P3737" s="10">
        <f t="shared" si="175"/>
        <v>42152.693159722221</v>
      </c>
      <c r="Q3737">
        <f t="shared" si="176"/>
        <v>2015</v>
      </c>
      <c r="R3737" s="13" t="s">
        <v>8316</v>
      </c>
      <c r="S3737" t="s">
        <v>8317</v>
      </c>
    </row>
    <row r="3738" spans="1:19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>
        <f t="shared" si="174"/>
        <v>42048.711724537032</v>
      </c>
      <c r="P3738" s="10">
        <f t="shared" si="175"/>
        <v>42086.75</v>
      </c>
      <c r="Q3738">
        <f t="shared" si="176"/>
        <v>2015</v>
      </c>
      <c r="R3738" s="13" t="s">
        <v>8316</v>
      </c>
      <c r="S3738" t="s">
        <v>8317</v>
      </c>
    </row>
    <row r="3739" spans="1:19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0">
        <f t="shared" si="174"/>
        <v>42297.691006944442</v>
      </c>
      <c r="P3739" s="10">
        <f t="shared" si="175"/>
        <v>42320.290972222225</v>
      </c>
      <c r="Q3739">
        <f t="shared" si="176"/>
        <v>2015</v>
      </c>
      <c r="R3739" s="13" t="s">
        <v>8316</v>
      </c>
      <c r="S3739" t="s">
        <v>8317</v>
      </c>
    </row>
    <row r="3740" spans="1:19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>
        <f t="shared" si="174"/>
        <v>41813.938715277778</v>
      </c>
      <c r="P3740" s="10">
        <f t="shared" si="175"/>
        <v>41835.916666666664</v>
      </c>
      <c r="Q3740">
        <f t="shared" si="176"/>
        <v>2014</v>
      </c>
      <c r="R3740" s="13" t="s">
        <v>8316</v>
      </c>
      <c r="S3740" t="s">
        <v>8317</v>
      </c>
    </row>
    <row r="3741" spans="1:19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0">
        <f t="shared" si="174"/>
        <v>42548.449861111112</v>
      </c>
      <c r="P3741" s="10">
        <f t="shared" si="175"/>
        <v>42568.449861111112</v>
      </c>
      <c r="Q3741">
        <f t="shared" si="176"/>
        <v>2016</v>
      </c>
      <c r="R3741" s="13" t="s">
        <v>8316</v>
      </c>
      <c r="S3741" t="s">
        <v>8317</v>
      </c>
    </row>
    <row r="3742" spans="1:19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>
        <f t="shared" si="174"/>
        <v>41833.089756944442</v>
      </c>
      <c r="P3742" s="10">
        <f t="shared" si="175"/>
        <v>41863.079143518517</v>
      </c>
      <c r="Q3742">
        <f t="shared" si="176"/>
        <v>2014</v>
      </c>
      <c r="R3742" s="13" t="s">
        <v>8316</v>
      </c>
      <c r="S3742" t="s">
        <v>8317</v>
      </c>
    </row>
    <row r="3743" spans="1:19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>
        <f t="shared" si="174"/>
        <v>42325.920717592591</v>
      </c>
      <c r="P3743" s="10">
        <f t="shared" si="175"/>
        <v>42355.920717592591</v>
      </c>
      <c r="Q3743">
        <f t="shared" si="176"/>
        <v>2015</v>
      </c>
      <c r="R3743" s="13" t="s">
        <v>8316</v>
      </c>
      <c r="S3743" t="s">
        <v>8317</v>
      </c>
    </row>
    <row r="3744" spans="1:19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>
        <f t="shared" si="174"/>
        <v>41858.214629629627</v>
      </c>
      <c r="P3744" s="10">
        <f t="shared" si="175"/>
        <v>41888.214629629627</v>
      </c>
      <c r="Q3744">
        <f t="shared" si="176"/>
        <v>2014</v>
      </c>
      <c r="R3744" s="13" t="s">
        <v>8316</v>
      </c>
      <c r="S3744" t="s">
        <v>8317</v>
      </c>
    </row>
    <row r="3745" spans="1:19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>
        <f t="shared" si="174"/>
        <v>41793.710231481484</v>
      </c>
      <c r="P3745" s="10">
        <f t="shared" si="175"/>
        <v>41823.710231481484</v>
      </c>
      <c r="Q3745">
        <f t="shared" si="176"/>
        <v>2014</v>
      </c>
      <c r="R3745" s="13" t="s">
        <v>8316</v>
      </c>
      <c r="S3745" t="s">
        <v>8317</v>
      </c>
    </row>
    <row r="3746" spans="1:19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>
        <f t="shared" si="174"/>
        <v>41793.814259259263</v>
      </c>
      <c r="P3746" s="10">
        <f t="shared" si="175"/>
        <v>41825.165972222225</v>
      </c>
      <c r="Q3746">
        <f t="shared" si="176"/>
        <v>2014</v>
      </c>
      <c r="R3746" s="13" t="s">
        <v>8316</v>
      </c>
      <c r="S3746" t="s">
        <v>8317</v>
      </c>
    </row>
    <row r="3747" spans="1:19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>
        <f t="shared" si="174"/>
        <v>41831.697939814818</v>
      </c>
      <c r="P3747" s="10">
        <f t="shared" si="175"/>
        <v>41861.697939814818</v>
      </c>
      <c r="Q3747">
        <f t="shared" si="176"/>
        <v>2014</v>
      </c>
      <c r="R3747" s="13" t="s">
        <v>8316</v>
      </c>
      <c r="S3747" t="s">
        <v>8317</v>
      </c>
    </row>
    <row r="3748" spans="1:19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>
        <f t="shared" si="174"/>
        <v>42621.389340277776</v>
      </c>
      <c r="P3748" s="10">
        <f t="shared" si="175"/>
        <v>42651.389340277776</v>
      </c>
      <c r="Q3748">
        <f t="shared" si="176"/>
        <v>2016</v>
      </c>
      <c r="R3748" s="13" t="s">
        <v>8316</v>
      </c>
      <c r="S3748" t="s">
        <v>8317</v>
      </c>
    </row>
    <row r="3749" spans="1:19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>
        <f t="shared" si="174"/>
        <v>42164.299722222218</v>
      </c>
      <c r="P3749" s="10">
        <f t="shared" si="175"/>
        <v>42190.957638888889</v>
      </c>
      <c r="Q3749">
        <f t="shared" si="176"/>
        <v>2015</v>
      </c>
      <c r="R3749" s="13" t="s">
        <v>8316</v>
      </c>
      <c r="S3749" t="s">
        <v>8317</v>
      </c>
    </row>
    <row r="3750" spans="1:19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0">
        <f t="shared" si="174"/>
        <v>42395.706435185188</v>
      </c>
      <c r="P3750" s="10">
        <f t="shared" si="175"/>
        <v>42416.249305555553</v>
      </c>
      <c r="Q3750">
        <f t="shared" si="176"/>
        <v>2016</v>
      </c>
      <c r="R3750" s="13" t="s">
        <v>8316</v>
      </c>
      <c r="S3750" t="s">
        <v>8358</v>
      </c>
    </row>
    <row r="3751" spans="1:19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0">
        <f t="shared" si="174"/>
        <v>42458.127175925925</v>
      </c>
      <c r="P3751" s="10">
        <f t="shared" si="175"/>
        <v>42489.165972222225</v>
      </c>
      <c r="Q3751">
        <f t="shared" si="176"/>
        <v>2016</v>
      </c>
      <c r="R3751" s="13" t="s">
        <v>8316</v>
      </c>
      <c r="S3751" t="s">
        <v>8358</v>
      </c>
    </row>
    <row r="3752" spans="1:19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>
        <f t="shared" si="174"/>
        <v>42016.981574074074</v>
      </c>
      <c r="P3752" s="10">
        <f t="shared" si="175"/>
        <v>42045.332638888889</v>
      </c>
      <c r="Q3752">
        <f t="shared" si="176"/>
        <v>2015</v>
      </c>
      <c r="R3752" s="13" t="s">
        <v>8316</v>
      </c>
      <c r="S3752" t="s">
        <v>8358</v>
      </c>
    </row>
    <row r="3753" spans="1:19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0">
        <f t="shared" si="174"/>
        <v>42403.035567129627</v>
      </c>
      <c r="P3753" s="10">
        <f t="shared" si="175"/>
        <v>42462.993900462956</v>
      </c>
      <c r="Q3753">
        <f t="shared" si="176"/>
        <v>2016</v>
      </c>
      <c r="R3753" s="13" t="s">
        <v>8316</v>
      </c>
      <c r="S3753" t="s">
        <v>8358</v>
      </c>
    </row>
    <row r="3754" spans="1:19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0">
        <f t="shared" si="174"/>
        <v>42619.802488425921</v>
      </c>
      <c r="P3754" s="10">
        <f t="shared" si="175"/>
        <v>42659.875</v>
      </c>
      <c r="Q3754">
        <f t="shared" si="176"/>
        <v>2016</v>
      </c>
      <c r="R3754" s="13" t="s">
        <v>8316</v>
      </c>
      <c r="S3754" t="s">
        <v>8358</v>
      </c>
    </row>
    <row r="3755" spans="1:19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0">
        <f t="shared" si="174"/>
        <v>42128.824074074073</v>
      </c>
      <c r="P3755" s="10">
        <f t="shared" si="175"/>
        <v>42158</v>
      </c>
      <c r="Q3755">
        <f t="shared" si="176"/>
        <v>2015</v>
      </c>
      <c r="R3755" s="13" t="s">
        <v>8316</v>
      </c>
      <c r="S3755" t="s">
        <v>8358</v>
      </c>
    </row>
    <row r="3756" spans="1:19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0">
        <f t="shared" si="174"/>
        <v>41808.881215277775</v>
      </c>
      <c r="P3756" s="10">
        <f t="shared" si="175"/>
        <v>41846.207638888889</v>
      </c>
      <c r="Q3756">
        <f t="shared" si="176"/>
        <v>2014</v>
      </c>
      <c r="R3756" s="13" t="s">
        <v>8316</v>
      </c>
      <c r="S3756" t="s">
        <v>8358</v>
      </c>
    </row>
    <row r="3757" spans="1:19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0">
        <f t="shared" si="174"/>
        <v>42445.866979166662</v>
      </c>
      <c r="P3757" s="10">
        <f t="shared" si="175"/>
        <v>42475.866979166662</v>
      </c>
      <c r="Q3757">
        <f t="shared" si="176"/>
        <v>2016</v>
      </c>
      <c r="R3757" s="13" t="s">
        <v>8316</v>
      </c>
      <c r="S3757" t="s">
        <v>8358</v>
      </c>
    </row>
    <row r="3758" spans="1:19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0">
        <f t="shared" si="174"/>
        <v>41771.814791666664</v>
      </c>
      <c r="P3758" s="10">
        <f t="shared" si="175"/>
        <v>41801.814791666664</v>
      </c>
      <c r="Q3758">
        <f t="shared" si="176"/>
        <v>2014</v>
      </c>
      <c r="R3758" s="13" t="s">
        <v>8316</v>
      </c>
      <c r="S3758" t="s">
        <v>8358</v>
      </c>
    </row>
    <row r="3759" spans="1:19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0">
        <f t="shared" si="174"/>
        <v>41954.850868055553</v>
      </c>
      <c r="P3759" s="10">
        <f t="shared" si="175"/>
        <v>41974.850868055553</v>
      </c>
      <c r="Q3759">
        <f t="shared" si="176"/>
        <v>2014</v>
      </c>
      <c r="R3759" s="13" t="s">
        <v>8316</v>
      </c>
      <c r="S3759" t="s">
        <v>8358</v>
      </c>
    </row>
    <row r="3760" spans="1:19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0">
        <f t="shared" si="174"/>
        <v>41747.471504629626</v>
      </c>
      <c r="P3760" s="10">
        <f t="shared" si="175"/>
        <v>41778.208333333336</v>
      </c>
      <c r="Q3760">
        <f t="shared" si="176"/>
        <v>2014</v>
      </c>
      <c r="R3760" s="13" t="s">
        <v>8316</v>
      </c>
      <c r="S3760" t="s">
        <v>8358</v>
      </c>
    </row>
    <row r="3761" spans="1:19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0">
        <f t="shared" si="174"/>
        <v>42182.108252314814</v>
      </c>
      <c r="P3761" s="10">
        <f t="shared" si="175"/>
        <v>42242.108252314814</v>
      </c>
      <c r="Q3761">
        <f t="shared" si="176"/>
        <v>2015</v>
      </c>
      <c r="R3761" s="13" t="s">
        <v>8316</v>
      </c>
      <c r="S3761" t="s">
        <v>8358</v>
      </c>
    </row>
    <row r="3762" spans="1:19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>
        <f t="shared" si="174"/>
        <v>41739.525300925925</v>
      </c>
      <c r="P3762" s="10">
        <f t="shared" si="175"/>
        <v>41764.525300925925</v>
      </c>
      <c r="Q3762">
        <f t="shared" si="176"/>
        <v>2014</v>
      </c>
      <c r="R3762" s="13" t="s">
        <v>8316</v>
      </c>
      <c r="S3762" t="s">
        <v>8358</v>
      </c>
    </row>
    <row r="3763" spans="1:19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0">
        <f t="shared" si="174"/>
        <v>42173.466863425929</v>
      </c>
      <c r="P3763" s="10">
        <f t="shared" si="175"/>
        <v>42226.958333333328</v>
      </c>
      <c r="Q3763">
        <f t="shared" si="176"/>
        <v>2015</v>
      </c>
      <c r="R3763" s="13" t="s">
        <v>8316</v>
      </c>
      <c r="S3763" t="s">
        <v>8358</v>
      </c>
    </row>
    <row r="3764" spans="1:19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0">
        <f t="shared" si="174"/>
        <v>42193.813530092593</v>
      </c>
      <c r="P3764" s="10">
        <f t="shared" si="175"/>
        <v>42218.813530092593</v>
      </c>
      <c r="Q3764">
        <f t="shared" si="176"/>
        <v>2015</v>
      </c>
      <c r="R3764" s="13" t="s">
        <v>8316</v>
      </c>
      <c r="S3764" t="s">
        <v>8358</v>
      </c>
    </row>
    <row r="3765" spans="1:19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0">
        <f t="shared" si="174"/>
        <v>42065.750300925924</v>
      </c>
      <c r="P3765" s="10">
        <f t="shared" si="175"/>
        <v>42095.708634259259</v>
      </c>
      <c r="Q3765">
        <f t="shared" si="176"/>
        <v>2015</v>
      </c>
      <c r="R3765" s="13" t="s">
        <v>8316</v>
      </c>
      <c r="S3765" t="s">
        <v>8358</v>
      </c>
    </row>
    <row r="3766" spans="1:19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0">
        <f t="shared" si="174"/>
        <v>42499.842962962968</v>
      </c>
      <c r="P3766" s="10">
        <f t="shared" si="175"/>
        <v>42519.024999999994</v>
      </c>
      <c r="Q3766">
        <f t="shared" si="176"/>
        <v>2016</v>
      </c>
      <c r="R3766" s="13" t="s">
        <v>8316</v>
      </c>
      <c r="S3766" t="s">
        <v>8358</v>
      </c>
    </row>
    <row r="3767" spans="1:19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>
        <f t="shared" si="174"/>
        <v>41820.776412037041</v>
      </c>
      <c r="P3767" s="10">
        <f t="shared" si="175"/>
        <v>41850.776412037041</v>
      </c>
      <c r="Q3767">
        <f t="shared" si="176"/>
        <v>2014</v>
      </c>
      <c r="R3767" s="13" t="s">
        <v>8316</v>
      </c>
      <c r="S3767" t="s">
        <v>8358</v>
      </c>
    </row>
    <row r="3768" spans="1:19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0">
        <f t="shared" si="174"/>
        <v>41788.167187500003</v>
      </c>
      <c r="P3768" s="10">
        <f t="shared" si="175"/>
        <v>41823.167187500003</v>
      </c>
      <c r="Q3768">
        <f t="shared" si="176"/>
        <v>2014</v>
      </c>
      <c r="R3768" s="13" t="s">
        <v>8316</v>
      </c>
      <c r="S3768" t="s">
        <v>8358</v>
      </c>
    </row>
    <row r="3769" spans="1:19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0">
        <f t="shared" si="174"/>
        <v>42050.019641203704</v>
      </c>
      <c r="P3769" s="10">
        <f t="shared" si="175"/>
        <v>42064.207638888889</v>
      </c>
      <c r="Q3769">
        <f t="shared" si="176"/>
        <v>2015</v>
      </c>
      <c r="R3769" s="13" t="s">
        <v>8316</v>
      </c>
      <c r="S3769" t="s">
        <v>8358</v>
      </c>
    </row>
    <row r="3770" spans="1:19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0">
        <f t="shared" si="174"/>
        <v>41772.727893518517</v>
      </c>
      <c r="P3770" s="10">
        <f t="shared" si="175"/>
        <v>41802.727893518517</v>
      </c>
      <c r="Q3770">
        <f t="shared" si="176"/>
        <v>2014</v>
      </c>
      <c r="R3770" s="13" t="s">
        <v>8316</v>
      </c>
      <c r="S3770" t="s">
        <v>8358</v>
      </c>
    </row>
    <row r="3771" spans="1:19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0">
        <f t="shared" si="174"/>
        <v>42445.598136574074</v>
      </c>
      <c r="P3771" s="10">
        <f t="shared" si="175"/>
        <v>42475.598136574074</v>
      </c>
      <c r="Q3771">
        <f t="shared" si="176"/>
        <v>2016</v>
      </c>
      <c r="R3771" s="13" t="s">
        <v>8316</v>
      </c>
      <c r="S3771" t="s">
        <v>8358</v>
      </c>
    </row>
    <row r="3772" spans="1:19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0">
        <f t="shared" si="174"/>
        <v>42138.930671296301</v>
      </c>
      <c r="P3772" s="10">
        <f t="shared" si="175"/>
        <v>42168.930671296301</v>
      </c>
      <c r="Q3772">
        <f t="shared" si="176"/>
        <v>2015</v>
      </c>
      <c r="R3772" s="13" t="s">
        <v>8316</v>
      </c>
      <c r="S3772" t="s">
        <v>8358</v>
      </c>
    </row>
    <row r="3773" spans="1:19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0">
        <f t="shared" si="174"/>
        <v>42493.857083333336</v>
      </c>
      <c r="P3773" s="10">
        <f t="shared" si="175"/>
        <v>42508</v>
      </c>
      <c r="Q3773">
        <f t="shared" si="176"/>
        <v>2016</v>
      </c>
      <c r="R3773" s="13" t="s">
        <v>8316</v>
      </c>
      <c r="S3773" t="s">
        <v>8358</v>
      </c>
    </row>
    <row r="3774" spans="1:19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0">
        <f t="shared" si="174"/>
        <v>42682.616967592592</v>
      </c>
      <c r="P3774" s="10">
        <f t="shared" si="175"/>
        <v>42703.25</v>
      </c>
      <c r="Q3774">
        <f t="shared" si="176"/>
        <v>2016</v>
      </c>
      <c r="R3774" s="13" t="s">
        <v>8316</v>
      </c>
      <c r="S3774" t="s">
        <v>8358</v>
      </c>
    </row>
    <row r="3775" spans="1:19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0">
        <f t="shared" si="174"/>
        <v>42656.005173611105</v>
      </c>
      <c r="P3775" s="10">
        <f t="shared" si="175"/>
        <v>42689.088888888888</v>
      </c>
      <c r="Q3775">
        <f t="shared" si="176"/>
        <v>2016</v>
      </c>
      <c r="R3775" s="13" t="s">
        <v>8316</v>
      </c>
      <c r="S3775" t="s">
        <v>8358</v>
      </c>
    </row>
    <row r="3776" spans="1:19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0">
        <f t="shared" si="174"/>
        <v>42087.792303240742</v>
      </c>
      <c r="P3776" s="10">
        <f t="shared" si="175"/>
        <v>42103.792303240742</v>
      </c>
      <c r="Q3776">
        <f t="shared" si="176"/>
        <v>2015</v>
      </c>
      <c r="R3776" s="13" t="s">
        <v>8316</v>
      </c>
      <c r="S3776" t="s">
        <v>8358</v>
      </c>
    </row>
    <row r="3777" spans="1:19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0">
        <f t="shared" si="174"/>
        <v>42075.942627314813</v>
      </c>
      <c r="P3777" s="10">
        <f t="shared" si="175"/>
        <v>42103.166666666672</v>
      </c>
      <c r="Q3777">
        <f t="shared" si="176"/>
        <v>2015</v>
      </c>
      <c r="R3777" s="13" t="s">
        <v>8316</v>
      </c>
      <c r="S3777" t="s">
        <v>8358</v>
      </c>
    </row>
    <row r="3778" spans="1:19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0">
        <f t="shared" si="174"/>
        <v>41814.367800925924</v>
      </c>
      <c r="P3778" s="10">
        <f t="shared" si="175"/>
        <v>41852.041666666664</v>
      </c>
      <c r="Q3778">
        <f t="shared" si="176"/>
        <v>2014</v>
      </c>
      <c r="R3778" s="13" t="s">
        <v>8316</v>
      </c>
      <c r="S3778" t="s">
        <v>8358</v>
      </c>
    </row>
    <row r="3779" spans="1:19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0">
        <f t="shared" ref="O3779:O3842" si="177">(((J3779/60)/60)/24)+DATE(1970,1,1)</f>
        <v>41887.111354166671</v>
      </c>
      <c r="P3779" s="10">
        <f t="shared" ref="P3779:P3842" si="178">(((I3779/60)/60)/24)+DATE(1970,1,1)</f>
        <v>41909.166666666664</v>
      </c>
      <c r="Q3779">
        <f t="shared" ref="Q3779:Q3842" si="179">YEAR(O3779)</f>
        <v>2014</v>
      </c>
      <c r="R3779" s="13" t="s">
        <v>8316</v>
      </c>
      <c r="S3779" t="s">
        <v>8358</v>
      </c>
    </row>
    <row r="3780" spans="1:19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0">
        <f t="shared" si="177"/>
        <v>41989.819212962961</v>
      </c>
      <c r="P3780" s="10">
        <f t="shared" si="178"/>
        <v>42049.819212962961</v>
      </c>
      <c r="Q3780">
        <f t="shared" si="179"/>
        <v>2014</v>
      </c>
      <c r="R3780" s="13" t="s">
        <v>8316</v>
      </c>
      <c r="S3780" t="s">
        <v>8358</v>
      </c>
    </row>
    <row r="3781" spans="1:19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>
        <f t="shared" si="177"/>
        <v>42425.735416666663</v>
      </c>
      <c r="P3781" s="10">
        <f t="shared" si="178"/>
        <v>42455.693750000006</v>
      </c>
      <c r="Q3781">
        <f t="shared" si="179"/>
        <v>2016</v>
      </c>
      <c r="R3781" s="13" t="s">
        <v>8316</v>
      </c>
      <c r="S3781" t="s">
        <v>8358</v>
      </c>
    </row>
    <row r="3782" spans="1:19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>
        <f t="shared" si="177"/>
        <v>42166.219733796301</v>
      </c>
      <c r="P3782" s="10">
        <f t="shared" si="178"/>
        <v>42198.837499999994</v>
      </c>
      <c r="Q3782">
        <f t="shared" si="179"/>
        <v>2015</v>
      </c>
      <c r="R3782" s="13" t="s">
        <v>8316</v>
      </c>
      <c r="S3782" t="s">
        <v>8358</v>
      </c>
    </row>
    <row r="3783" spans="1:19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0">
        <f t="shared" si="177"/>
        <v>41865.882928240739</v>
      </c>
      <c r="P3783" s="10">
        <f t="shared" si="178"/>
        <v>41890.882928240739</v>
      </c>
      <c r="Q3783">
        <f t="shared" si="179"/>
        <v>2014</v>
      </c>
      <c r="R3783" s="13" t="s">
        <v>8316</v>
      </c>
      <c r="S3783" t="s">
        <v>8358</v>
      </c>
    </row>
    <row r="3784" spans="1:19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0">
        <f t="shared" si="177"/>
        <v>42546.862233796302</v>
      </c>
      <c r="P3784" s="10">
        <f t="shared" si="178"/>
        <v>42575.958333333328</v>
      </c>
      <c r="Q3784">
        <f t="shared" si="179"/>
        <v>2016</v>
      </c>
      <c r="R3784" s="13" t="s">
        <v>8316</v>
      </c>
      <c r="S3784" t="s">
        <v>8358</v>
      </c>
    </row>
    <row r="3785" spans="1:19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0">
        <f t="shared" si="177"/>
        <v>42420.140277777777</v>
      </c>
      <c r="P3785" s="10">
        <f t="shared" si="178"/>
        <v>42444.666666666672</v>
      </c>
      <c r="Q3785">
        <f t="shared" si="179"/>
        <v>2016</v>
      </c>
      <c r="R3785" s="13" t="s">
        <v>8316</v>
      </c>
      <c r="S3785" t="s">
        <v>8358</v>
      </c>
    </row>
    <row r="3786" spans="1:19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0">
        <f t="shared" si="177"/>
        <v>42531.980694444443</v>
      </c>
      <c r="P3786" s="10">
        <f t="shared" si="178"/>
        <v>42561.980694444443</v>
      </c>
      <c r="Q3786">
        <f t="shared" si="179"/>
        <v>2016</v>
      </c>
      <c r="R3786" s="13" t="s">
        <v>8316</v>
      </c>
      <c r="S3786" t="s">
        <v>8358</v>
      </c>
    </row>
    <row r="3787" spans="1:19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0">
        <f t="shared" si="177"/>
        <v>42548.63853009259</v>
      </c>
      <c r="P3787" s="10">
        <f t="shared" si="178"/>
        <v>42584.418749999997</v>
      </c>
      <c r="Q3787">
        <f t="shared" si="179"/>
        <v>2016</v>
      </c>
      <c r="R3787" s="13" t="s">
        <v>8316</v>
      </c>
      <c r="S3787" t="s">
        <v>8358</v>
      </c>
    </row>
    <row r="3788" spans="1:19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0">
        <f t="shared" si="177"/>
        <v>42487.037905092591</v>
      </c>
      <c r="P3788" s="10">
        <f t="shared" si="178"/>
        <v>42517.037905092591</v>
      </c>
      <c r="Q3788">
        <f t="shared" si="179"/>
        <v>2016</v>
      </c>
      <c r="R3788" s="13" t="s">
        <v>8316</v>
      </c>
      <c r="S3788" t="s">
        <v>8358</v>
      </c>
    </row>
    <row r="3789" spans="1:19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0">
        <f t="shared" si="177"/>
        <v>42167.534791666665</v>
      </c>
      <c r="P3789" s="10">
        <f t="shared" si="178"/>
        <v>42196.165972222225</v>
      </c>
      <c r="Q3789">
        <f t="shared" si="179"/>
        <v>2015</v>
      </c>
      <c r="R3789" s="13" t="s">
        <v>8316</v>
      </c>
      <c r="S3789" t="s">
        <v>8358</v>
      </c>
    </row>
    <row r="3790" spans="1:19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0">
        <f t="shared" si="177"/>
        <v>42333.695821759262</v>
      </c>
      <c r="P3790" s="10">
        <f t="shared" si="178"/>
        <v>42361.679166666669</v>
      </c>
      <c r="Q3790">
        <f t="shared" si="179"/>
        <v>2015</v>
      </c>
      <c r="R3790" s="13" t="s">
        <v>8316</v>
      </c>
      <c r="S3790" t="s">
        <v>8358</v>
      </c>
    </row>
    <row r="3791" spans="1:19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0">
        <f t="shared" si="177"/>
        <v>42138.798819444448</v>
      </c>
      <c r="P3791" s="10">
        <f t="shared" si="178"/>
        <v>42170.798819444448</v>
      </c>
      <c r="Q3791">
        <f t="shared" si="179"/>
        <v>2015</v>
      </c>
      <c r="R3791" s="13" t="s">
        <v>8316</v>
      </c>
      <c r="S3791" t="s">
        <v>8358</v>
      </c>
    </row>
    <row r="3792" spans="1:19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0">
        <f t="shared" si="177"/>
        <v>42666.666932870372</v>
      </c>
      <c r="P3792" s="10">
        <f t="shared" si="178"/>
        <v>42696.708599537036</v>
      </c>
      <c r="Q3792">
        <f t="shared" si="179"/>
        <v>2016</v>
      </c>
      <c r="R3792" s="13" t="s">
        <v>8316</v>
      </c>
      <c r="S3792" t="s">
        <v>8358</v>
      </c>
    </row>
    <row r="3793" spans="1:19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0">
        <f t="shared" si="177"/>
        <v>41766.692037037035</v>
      </c>
      <c r="P3793" s="10">
        <f t="shared" si="178"/>
        <v>41826.692037037035</v>
      </c>
      <c r="Q3793">
        <f t="shared" si="179"/>
        <v>2014</v>
      </c>
      <c r="R3793" s="13" t="s">
        <v>8316</v>
      </c>
      <c r="S3793" t="s">
        <v>8358</v>
      </c>
    </row>
    <row r="3794" spans="1:19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0">
        <f t="shared" si="177"/>
        <v>42170.447013888886</v>
      </c>
      <c r="P3794" s="10">
        <f t="shared" si="178"/>
        <v>42200.447013888886</v>
      </c>
      <c r="Q3794">
        <f t="shared" si="179"/>
        <v>2015</v>
      </c>
      <c r="R3794" s="13" t="s">
        <v>8316</v>
      </c>
      <c r="S3794" t="s">
        <v>8358</v>
      </c>
    </row>
    <row r="3795" spans="1:19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0">
        <f t="shared" si="177"/>
        <v>41968.938993055555</v>
      </c>
      <c r="P3795" s="10">
        <f t="shared" si="178"/>
        <v>41989.938993055555</v>
      </c>
      <c r="Q3795">
        <f t="shared" si="179"/>
        <v>2014</v>
      </c>
      <c r="R3795" s="13" t="s">
        <v>8316</v>
      </c>
      <c r="S3795" t="s">
        <v>8358</v>
      </c>
    </row>
    <row r="3796" spans="1:19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0">
        <f t="shared" si="177"/>
        <v>42132.58048611111</v>
      </c>
      <c r="P3796" s="10">
        <f t="shared" si="178"/>
        <v>42162.58048611111</v>
      </c>
      <c r="Q3796">
        <f t="shared" si="179"/>
        <v>2015</v>
      </c>
      <c r="R3796" s="13" t="s">
        <v>8316</v>
      </c>
      <c r="S3796" t="s">
        <v>8358</v>
      </c>
    </row>
    <row r="3797" spans="1:19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0">
        <f t="shared" si="177"/>
        <v>42201.436226851853</v>
      </c>
      <c r="P3797" s="10">
        <f t="shared" si="178"/>
        <v>42244.9375</v>
      </c>
      <c r="Q3797">
        <f t="shared" si="179"/>
        <v>2015</v>
      </c>
      <c r="R3797" s="13" t="s">
        <v>8316</v>
      </c>
      <c r="S3797" t="s">
        <v>8358</v>
      </c>
    </row>
    <row r="3798" spans="1:19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0">
        <f t="shared" si="177"/>
        <v>42689.029583333337</v>
      </c>
      <c r="P3798" s="10">
        <f t="shared" si="178"/>
        <v>42749.029583333337</v>
      </c>
      <c r="Q3798">
        <f t="shared" si="179"/>
        <v>2016</v>
      </c>
      <c r="R3798" s="13" t="s">
        <v>8316</v>
      </c>
      <c r="S3798" t="s">
        <v>8358</v>
      </c>
    </row>
    <row r="3799" spans="1:19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0">
        <f t="shared" si="177"/>
        <v>42084.881539351853</v>
      </c>
      <c r="P3799" s="10">
        <f t="shared" si="178"/>
        <v>42114.881539351853</v>
      </c>
      <c r="Q3799">
        <f t="shared" si="179"/>
        <v>2015</v>
      </c>
      <c r="R3799" s="13" t="s">
        <v>8316</v>
      </c>
      <c r="S3799" t="s">
        <v>8358</v>
      </c>
    </row>
    <row r="3800" spans="1:19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0">
        <f t="shared" si="177"/>
        <v>41831.722777777781</v>
      </c>
      <c r="P3800" s="10">
        <f t="shared" si="178"/>
        <v>41861.722777777781</v>
      </c>
      <c r="Q3800">
        <f t="shared" si="179"/>
        <v>2014</v>
      </c>
      <c r="R3800" s="13" t="s">
        <v>8316</v>
      </c>
      <c r="S3800" t="s">
        <v>8358</v>
      </c>
    </row>
    <row r="3801" spans="1:19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0">
        <f t="shared" si="177"/>
        <v>42410.93105324074</v>
      </c>
      <c r="P3801" s="10">
        <f t="shared" si="178"/>
        <v>42440.93105324074</v>
      </c>
      <c r="Q3801">
        <f t="shared" si="179"/>
        <v>2016</v>
      </c>
      <c r="R3801" s="13" t="s">
        <v>8316</v>
      </c>
      <c r="S3801" t="s">
        <v>8358</v>
      </c>
    </row>
    <row r="3802" spans="1:19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>
        <f t="shared" si="177"/>
        <v>41982.737071759257</v>
      </c>
      <c r="P3802" s="10">
        <f t="shared" si="178"/>
        <v>42015.207638888889</v>
      </c>
      <c r="Q3802">
        <f t="shared" si="179"/>
        <v>2014</v>
      </c>
      <c r="R3802" s="13" t="s">
        <v>8316</v>
      </c>
      <c r="S3802" t="s">
        <v>8358</v>
      </c>
    </row>
    <row r="3803" spans="1:19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0">
        <f t="shared" si="177"/>
        <v>41975.676111111112</v>
      </c>
      <c r="P3803" s="10">
        <f t="shared" si="178"/>
        <v>42006.676111111112</v>
      </c>
      <c r="Q3803">
        <f t="shared" si="179"/>
        <v>2014</v>
      </c>
      <c r="R3803" s="13" t="s">
        <v>8316</v>
      </c>
      <c r="S3803" t="s">
        <v>8358</v>
      </c>
    </row>
    <row r="3804" spans="1:19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0">
        <f t="shared" si="177"/>
        <v>42269.126226851848</v>
      </c>
      <c r="P3804" s="10">
        <f t="shared" si="178"/>
        <v>42299.126226851848</v>
      </c>
      <c r="Q3804">
        <f t="shared" si="179"/>
        <v>2015</v>
      </c>
      <c r="R3804" s="13" t="s">
        <v>8316</v>
      </c>
      <c r="S3804" t="s">
        <v>8358</v>
      </c>
    </row>
    <row r="3805" spans="1:19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0">
        <f t="shared" si="177"/>
        <v>42403.971851851849</v>
      </c>
      <c r="P3805" s="10">
        <f t="shared" si="178"/>
        <v>42433.971851851849</v>
      </c>
      <c r="Q3805">
        <f t="shared" si="179"/>
        <v>2016</v>
      </c>
      <c r="R3805" s="13" t="s">
        <v>8316</v>
      </c>
      <c r="S3805" t="s">
        <v>8358</v>
      </c>
    </row>
    <row r="3806" spans="1:19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0">
        <f t="shared" si="177"/>
        <v>42527.00953703704</v>
      </c>
      <c r="P3806" s="10">
        <f t="shared" si="178"/>
        <v>42582.291666666672</v>
      </c>
      <c r="Q3806">
        <f t="shared" si="179"/>
        <v>2016</v>
      </c>
      <c r="R3806" s="13" t="s">
        <v>8316</v>
      </c>
      <c r="S3806" t="s">
        <v>8358</v>
      </c>
    </row>
    <row r="3807" spans="1:19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0">
        <f t="shared" si="177"/>
        <v>41849.887037037035</v>
      </c>
      <c r="P3807" s="10">
        <f t="shared" si="178"/>
        <v>41909.887037037035</v>
      </c>
      <c r="Q3807">
        <f t="shared" si="179"/>
        <v>2014</v>
      </c>
      <c r="R3807" s="13" t="s">
        <v>8316</v>
      </c>
      <c r="S3807" t="s">
        <v>8358</v>
      </c>
    </row>
    <row r="3808" spans="1:19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0">
        <f t="shared" si="177"/>
        <v>41799.259039351848</v>
      </c>
      <c r="P3808" s="10">
        <f t="shared" si="178"/>
        <v>41819.259039351848</v>
      </c>
      <c r="Q3808">
        <f t="shared" si="179"/>
        <v>2014</v>
      </c>
      <c r="R3808" s="13" t="s">
        <v>8316</v>
      </c>
      <c r="S3808" t="s">
        <v>8358</v>
      </c>
    </row>
    <row r="3809" spans="1:19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0">
        <f t="shared" si="177"/>
        <v>42090.909016203703</v>
      </c>
      <c r="P3809" s="10">
        <f t="shared" si="178"/>
        <v>42097.909016203703</v>
      </c>
      <c r="Q3809">
        <f t="shared" si="179"/>
        <v>2015</v>
      </c>
      <c r="R3809" s="13" t="s">
        <v>8316</v>
      </c>
      <c r="S3809" t="s">
        <v>8358</v>
      </c>
    </row>
    <row r="3810" spans="1:19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0">
        <f t="shared" si="177"/>
        <v>42059.453923611116</v>
      </c>
      <c r="P3810" s="10">
        <f t="shared" si="178"/>
        <v>42119.412256944444</v>
      </c>
      <c r="Q3810">
        <f t="shared" si="179"/>
        <v>2015</v>
      </c>
      <c r="R3810" s="13" t="s">
        <v>8316</v>
      </c>
      <c r="S3810" t="s">
        <v>8317</v>
      </c>
    </row>
    <row r="3811" spans="1:19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0">
        <f t="shared" si="177"/>
        <v>41800.526701388888</v>
      </c>
      <c r="P3811" s="10">
        <f t="shared" si="178"/>
        <v>41850.958333333336</v>
      </c>
      <c r="Q3811">
        <f t="shared" si="179"/>
        <v>2014</v>
      </c>
      <c r="R3811" s="13" t="s">
        <v>8316</v>
      </c>
      <c r="S3811" t="s">
        <v>8317</v>
      </c>
    </row>
    <row r="3812" spans="1:19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0">
        <f t="shared" si="177"/>
        <v>42054.849050925928</v>
      </c>
      <c r="P3812" s="10">
        <f t="shared" si="178"/>
        <v>42084.807384259257</v>
      </c>
      <c r="Q3812">
        <f t="shared" si="179"/>
        <v>2015</v>
      </c>
      <c r="R3812" s="13" t="s">
        <v>8316</v>
      </c>
      <c r="S3812" t="s">
        <v>8317</v>
      </c>
    </row>
    <row r="3813" spans="1:19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0">
        <f t="shared" si="177"/>
        <v>42487.62700231481</v>
      </c>
      <c r="P3813" s="10">
        <f t="shared" si="178"/>
        <v>42521.458333333328</v>
      </c>
      <c r="Q3813">
        <f t="shared" si="179"/>
        <v>2016</v>
      </c>
      <c r="R3813" s="13" t="s">
        <v>8316</v>
      </c>
      <c r="S3813" t="s">
        <v>8317</v>
      </c>
    </row>
    <row r="3814" spans="1:19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0">
        <f t="shared" si="177"/>
        <v>42109.751250000001</v>
      </c>
      <c r="P3814" s="10">
        <f t="shared" si="178"/>
        <v>42156.165972222225</v>
      </c>
      <c r="Q3814">
        <f t="shared" si="179"/>
        <v>2015</v>
      </c>
      <c r="R3814" s="13" t="s">
        <v>8316</v>
      </c>
      <c r="S3814" t="s">
        <v>8317</v>
      </c>
    </row>
    <row r="3815" spans="1:19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0">
        <f t="shared" si="177"/>
        <v>42497.275706018518</v>
      </c>
      <c r="P3815" s="10">
        <f t="shared" si="178"/>
        <v>42535.904861111107</v>
      </c>
      <c r="Q3815">
        <f t="shared" si="179"/>
        <v>2016</v>
      </c>
      <c r="R3815" s="13" t="s">
        <v>8316</v>
      </c>
      <c r="S3815" t="s">
        <v>8317</v>
      </c>
    </row>
    <row r="3816" spans="1:19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0">
        <f t="shared" si="177"/>
        <v>42058.904074074075</v>
      </c>
      <c r="P3816" s="10">
        <f t="shared" si="178"/>
        <v>42095.165972222225</v>
      </c>
      <c r="Q3816">
        <f t="shared" si="179"/>
        <v>2015</v>
      </c>
      <c r="R3816" s="13" t="s">
        <v>8316</v>
      </c>
      <c r="S3816" t="s">
        <v>8317</v>
      </c>
    </row>
    <row r="3817" spans="1:19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0">
        <f t="shared" si="177"/>
        <v>42207.259918981479</v>
      </c>
      <c r="P3817" s="10">
        <f t="shared" si="178"/>
        <v>42236.958333333328</v>
      </c>
      <c r="Q3817">
        <f t="shared" si="179"/>
        <v>2015</v>
      </c>
      <c r="R3817" s="13" t="s">
        <v>8316</v>
      </c>
      <c r="S3817" t="s">
        <v>8317</v>
      </c>
    </row>
    <row r="3818" spans="1:19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0">
        <f t="shared" si="177"/>
        <v>41807.690081018518</v>
      </c>
      <c r="P3818" s="10">
        <f t="shared" si="178"/>
        <v>41837.690081018518</v>
      </c>
      <c r="Q3818">
        <f t="shared" si="179"/>
        <v>2014</v>
      </c>
      <c r="R3818" s="13" t="s">
        <v>8316</v>
      </c>
      <c r="S3818" t="s">
        <v>8317</v>
      </c>
    </row>
    <row r="3819" spans="1:19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0">
        <f t="shared" si="177"/>
        <v>42284.69694444444</v>
      </c>
      <c r="P3819" s="10">
        <f t="shared" si="178"/>
        <v>42301.165972222225</v>
      </c>
      <c r="Q3819">
        <f t="shared" si="179"/>
        <v>2015</v>
      </c>
      <c r="R3819" s="13" t="s">
        <v>8316</v>
      </c>
      <c r="S3819" t="s">
        <v>8317</v>
      </c>
    </row>
    <row r="3820" spans="1:19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0">
        <f t="shared" si="177"/>
        <v>42045.84238425926</v>
      </c>
      <c r="P3820" s="10">
        <f t="shared" si="178"/>
        <v>42075.800717592589</v>
      </c>
      <c r="Q3820">
        <f t="shared" si="179"/>
        <v>2015</v>
      </c>
      <c r="R3820" s="13" t="s">
        <v>8316</v>
      </c>
      <c r="S3820" t="s">
        <v>8317</v>
      </c>
    </row>
    <row r="3821" spans="1:19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0">
        <f t="shared" si="177"/>
        <v>42184.209537037037</v>
      </c>
      <c r="P3821" s="10">
        <f t="shared" si="178"/>
        <v>42202.876388888893</v>
      </c>
      <c r="Q3821">
        <f t="shared" si="179"/>
        <v>2015</v>
      </c>
      <c r="R3821" s="13" t="s">
        <v>8316</v>
      </c>
      <c r="S3821" t="s">
        <v>8317</v>
      </c>
    </row>
    <row r="3822" spans="1:19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0">
        <f t="shared" si="177"/>
        <v>42160.651817129634</v>
      </c>
      <c r="P3822" s="10">
        <f t="shared" si="178"/>
        <v>42190.651817129634</v>
      </c>
      <c r="Q3822">
        <f t="shared" si="179"/>
        <v>2015</v>
      </c>
      <c r="R3822" s="13" t="s">
        <v>8316</v>
      </c>
      <c r="S3822" t="s">
        <v>8317</v>
      </c>
    </row>
    <row r="3823" spans="1:19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0">
        <f t="shared" si="177"/>
        <v>42341.180636574078</v>
      </c>
      <c r="P3823" s="10">
        <f t="shared" si="178"/>
        <v>42373.180636574078</v>
      </c>
      <c r="Q3823">
        <f t="shared" si="179"/>
        <v>2015</v>
      </c>
      <c r="R3823" s="13" t="s">
        <v>8316</v>
      </c>
      <c r="S3823" t="s">
        <v>8317</v>
      </c>
    </row>
    <row r="3824" spans="1:19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0">
        <f t="shared" si="177"/>
        <v>42329.838159722218</v>
      </c>
      <c r="P3824" s="10">
        <f t="shared" si="178"/>
        <v>42388.957638888889</v>
      </c>
      <c r="Q3824">
        <f t="shared" si="179"/>
        <v>2015</v>
      </c>
      <c r="R3824" s="13" t="s">
        <v>8316</v>
      </c>
      <c r="S3824" t="s">
        <v>8317</v>
      </c>
    </row>
    <row r="3825" spans="1:19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0">
        <f t="shared" si="177"/>
        <v>42170.910231481481</v>
      </c>
      <c r="P3825" s="10">
        <f t="shared" si="178"/>
        <v>42205.165972222225</v>
      </c>
      <c r="Q3825">
        <f t="shared" si="179"/>
        <v>2015</v>
      </c>
      <c r="R3825" s="13" t="s">
        <v>8316</v>
      </c>
      <c r="S3825" t="s">
        <v>8317</v>
      </c>
    </row>
    <row r="3826" spans="1:19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0">
        <f t="shared" si="177"/>
        <v>42571.626192129625</v>
      </c>
      <c r="P3826" s="10">
        <f t="shared" si="178"/>
        <v>42583.570138888885</v>
      </c>
      <c r="Q3826">
        <f t="shared" si="179"/>
        <v>2016</v>
      </c>
      <c r="R3826" s="13" t="s">
        <v>8316</v>
      </c>
      <c r="S3826" t="s">
        <v>8317</v>
      </c>
    </row>
    <row r="3827" spans="1:19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0">
        <f t="shared" si="177"/>
        <v>42151.069606481484</v>
      </c>
      <c r="P3827" s="10">
        <f t="shared" si="178"/>
        <v>42172.069606481484</v>
      </c>
      <c r="Q3827">
        <f t="shared" si="179"/>
        <v>2015</v>
      </c>
      <c r="R3827" s="13" t="s">
        <v>8316</v>
      </c>
      <c r="S3827" t="s">
        <v>8317</v>
      </c>
    </row>
    <row r="3828" spans="1:19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0">
        <f t="shared" si="177"/>
        <v>42101.423541666663</v>
      </c>
      <c r="P3828" s="10">
        <f t="shared" si="178"/>
        <v>42131.423541666663</v>
      </c>
      <c r="Q3828">
        <f t="shared" si="179"/>
        <v>2015</v>
      </c>
      <c r="R3828" s="13" t="s">
        <v>8316</v>
      </c>
      <c r="S3828" t="s">
        <v>8317</v>
      </c>
    </row>
    <row r="3829" spans="1:19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0">
        <f t="shared" si="177"/>
        <v>42034.928252314814</v>
      </c>
      <c r="P3829" s="10">
        <f t="shared" si="178"/>
        <v>42090</v>
      </c>
      <c r="Q3829">
        <f t="shared" si="179"/>
        <v>2015</v>
      </c>
      <c r="R3829" s="13" t="s">
        <v>8316</v>
      </c>
      <c r="S3829" t="s">
        <v>8317</v>
      </c>
    </row>
    <row r="3830" spans="1:19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0">
        <f t="shared" si="177"/>
        <v>41944.527627314819</v>
      </c>
      <c r="P3830" s="10">
        <f t="shared" si="178"/>
        <v>42004.569293981483</v>
      </c>
      <c r="Q3830">
        <f t="shared" si="179"/>
        <v>2014</v>
      </c>
      <c r="R3830" s="13" t="s">
        <v>8316</v>
      </c>
      <c r="S3830" t="s">
        <v>8317</v>
      </c>
    </row>
    <row r="3831" spans="1:19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0">
        <f t="shared" si="177"/>
        <v>42593.865405092598</v>
      </c>
      <c r="P3831" s="10">
        <f t="shared" si="178"/>
        <v>42613.865405092598</v>
      </c>
      <c r="Q3831">
        <f t="shared" si="179"/>
        <v>2016</v>
      </c>
      <c r="R3831" s="13" t="s">
        <v>8316</v>
      </c>
      <c r="S3831" t="s">
        <v>8317</v>
      </c>
    </row>
    <row r="3832" spans="1:19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0">
        <f t="shared" si="177"/>
        <v>42503.740868055553</v>
      </c>
      <c r="P3832" s="10">
        <f t="shared" si="178"/>
        <v>42517.740868055553</v>
      </c>
      <c r="Q3832">
        <f t="shared" si="179"/>
        <v>2016</v>
      </c>
      <c r="R3832" s="13" t="s">
        <v>8316</v>
      </c>
      <c r="S3832" t="s">
        <v>8317</v>
      </c>
    </row>
    <row r="3833" spans="1:19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0">
        <f t="shared" si="177"/>
        <v>41927.848900462966</v>
      </c>
      <c r="P3833" s="10">
        <f t="shared" si="178"/>
        <v>41948.890567129631</v>
      </c>
      <c r="Q3833">
        <f t="shared" si="179"/>
        <v>2014</v>
      </c>
      <c r="R3833" s="13" t="s">
        <v>8316</v>
      </c>
      <c r="S3833" t="s">
        <v>8317</v>
      </c>
    </row>
    <row r="3834" spans="1:19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0">
        <f t="shared" si="177"/>
        <v>42375.114988425921</v>
      </c>
      <c r="P3834" s="10">
        <f t="shared" si="178"/>
        <v>42420.114988425921</v>
      </c>
      <c r="Q3834">
        <f t="shared" si="179"/>
        <v>2016</v>
      </c>
      <c r="R3834" s="13" t="s">
        <v>8316</v>
      </c>
      <c r="S3834" t="s">
        <v>8317</v>
      </c>
    </row>
    <row r="3835" spans="1:19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0">
        <f t="shared" si="177"/>
        <v>41963.872361111105</v>
      </c>
      <c r="P3835" s="10">
        <f t="shared" si="178"/>
        <v>41974.797916666663</v>
      </c>
      <c r="Q3835">
        <f t="shared" si="179"/>
        <v>2014</v>
      </c>
      <c r="R3835" s="13" t="s">
        <v>8316</v>
      </c>
      <c r="S3835" t="s">
        <v>8317</v>
      </c>
    </row>
    <row r="3836" spans="1:19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0">
        <f t="shared" si="177"/>
        <v>42143.445219907408</v>
      </c>
      <c r="P3836" s="10">
        <f t="shared" si="178"/>
        <v>42173.445219907408</v>
      </c>
      <c r="Q3836">
        <f t="shared" si="179"/>
        <v>2015</v>
      </c>
      <c r="R3836" s="13" t="s">
        <v>8316</v>
      </c>
      <c r="S3836" t="s">
        <v>8317</v>
      </c>
    </row>
    <row r="3837" spans="1:19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0">
        <f t="shared" si="177"/>
        <v>42460.94222222222</v>
      </c>
      <c r="P3837" s="10">
        <f t="shared" si="178"/>
        <v>42481.94222222222</v>
      </c>
      <c r="Q3837">
        <f t="shared" si="179"/>
        <v>2016</v>
      </c>
      <c r="R3837" s="13" t="s">
        <v>8316</v>
      </c>
      <c r="S3837" t="s">
        <v>8317</v>
      </c>
    </row>
    <row r="3838" spans="1:19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0">
        <f t="shared" si="177"/>
        <v>42553.926527777774</v>
      </c>
      <c r="P3838" s="10">
        <f t="shared" si="178"/>
        <v>42585.172916666663</v>
      </c>
      <c r="Q3838">
        <f t="shared" si="179"/>
        <v>2016</v>
      </c>
      <c r="R3838" s="13" t="s">
        <v>8316</v>
      </c>
      <c r="S3838" t="s">
        <v>8317</v>
      </c>
    </row>
    <row r="3839" spans="1:19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0">
        <f t="shared" si="177"/>
        <v>42152.765717592592</v>
      </c>
      <c r="P3839" s="10">
        <f t="shared" si="178"/>
        <v>42188.765717592592</v>
      </c>
      <c r="Q3839">
        <f t="shared" si="179"/>
        <v>2015</v>
      </c>
      <c r="R3839" s="13" t="s">
        <v>8316</v>
      </c>
      <c r="S3839" t="s">
        <v>8317</v>
      </c>
    </row>
    <row r="3840" spans="1:19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>
        <f t="shared" si="177"/>
        <v>42116.710752314815</v>
      </c>
      <c r="P3840" s="10">
        <f t="shared" si="178"/>
        <v>42146.710752314815</v>
      </c>
      <c r="Q3840">
        <f t="shared" si="179"/>
        <v>2015</v>
      </c>
      <c r="R3840" s="13" t="s">
        <v>8316</v>
      </c>
      <c r="S3840" t="s">
        <v>8317</v>
      </c>
    </row>
    <row r="3841" spans="1:19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0">
        <f t="shared" si="177"/>
        <v>42155.142638888887</v>
      </c>
      <c r="P3841" s="10">
        <f t="shared" si="178"/>
        <v>42215.142638888887</v>
      </c>
      <c r="Q3841">
        <f t="shared" si="179"/>
        <v>2015</v>
      </c>
      <c r="R3841" s="13" t="s">
        <v>8316</v>
      </c>
      <c r="S3841" t="s">
        <v>8317</v>
      </c>
    </row>
    <row r="3842" spans="1:19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0">
        <f t="shared" si="177"/>
        <v>42432.701724537037</v>
      </c>
      <c r="P3842" s="10">
        <f t="shared" si="178"/>
        <v>42457.660057870366</v>
      </c>
      <c r="Q3842">
        <f t="shared" si="179"/>
        <v>2016</v>
      </c>
      <c r="R3842" s="13" t="s">
        <v>8316</v>
      </c>
      <c r="S3842" t="s">
        <v>8317</v>
      </c>
    </row>
    <row r="3843" spans="1:19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0">
        <f t="shared" ref="O3843:O3906" si="180">(((J3843/60)/60)/24)+DATE(1970,1,1)</f>
        <v>41780.785729166666</v>
      </c>
      <c r="P3843" s="10">
        <f t="shared" ref="P3843:P3906" si="181">(((I3843/60)/60)/24)+DATE(1970,1,1)</f>
        <v>41840.785729166666</v>
      </c>
      <c r="Q3843">
        <f t="shared" ref="Q3843:Q3906" si="182">YEAR(O3843)</f>
        <v>2014</v>
      </c>
      <c r="R3843" s="13" t="s">
        <v>8316</v>
      </c>
      <c r="S3843" t="s">
        <v>8317</v>
      </c>
    </row>
    <row r="3844" spans="1:19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0">
        <f t="shared" si="180"/>
        <v>41740.493657407409</v>
      </c>
      <c r="P3844" s="10">
        <f t="shared" si="181"/>
        <v>41770.493657407409</v>
      </c>
      <c r="Q3844">
        <f t="shared" si="182"/>
        <v>2014</v>
      </c>
      <c r="R3844" s="13" t="s">
        <v>8316</v>
      </c>
      <c r="S3844" t="s">
        <v>8317</v>
      </c>
    </row>
    <row r="3845" spans="1:19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0">
        <f t="shared" si="180"/>
        <v>41766.072500000002</v>
      </c>
      <c r="P3845" s="10">
        <f t="shared" si="181"/>
        <v>41791.072500000002</v>
      </c>
      <c r="Q3845">
        <f t="shared" si="182"/>
        <v>2014</v>
      </c>
      <c r="R3845" s="13" t="s">
        <v>8316</v>
      </c>
      <c r="S3845" t="s">
        <v>8317</v>
      </c>
    </row>
    <row r="3846" spans="1:19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0">
        <f t="shared" si="180"/>
        <v>41766.617291666669</v>
      </c>
      <c r="P3846" s="10">
        <f t="shared" si="181"/>
        <v>41793.290972222225</v>
      </c>
      <c r="Q3846">
        <f t="shared" si="182"/>
        <v>2014</v>
      </c>
      <c r="R3846" s="13" t="s">
        <v>8316</v>
      </c>
      <c r="S3846" t="s">
        <v>8317</v>
      </c>
    </row>
    <row r="3847" spans="1:19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0">
        <f t="shared" si="180"/>
        <v>42248.627013888887</v>
      </c>
      <c r="P3847" s="10">
        <f t="shared" si="181"/>
        <v>42278.627013888887</v>
      </c>
      <c r="Q3847">
        <f t="shared" si="182"/>
        <v>2015</v>
      </c>
      <c r="R3847" s="13" t="s">
        <v>8316</v>
      </c>
      <c r="S3847" t="s">
        <v>8317</v>
      </c>
    </row>
    <row r="3848" spans="1:19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0">
        <f t="shared" si="180"/>
        <v>41885.221550925926</v>
      </c>
      <c r="P3848" s="10">
        <f t="shared" si="181"/>
        <v>41916.290972222225</v>
      </c>
      <c r="Q3848">
        <f t="shared" si="182"/>
        <v>2014</v>
      </c>
      <c r="R3848" s="13" t="s">
        <v>8316</v>
      </c>
      <c r="S3848" t="s">
        <v>8317</v>
      </c>
    </row>
    <row r="3849" spans="1:19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0">
        <f t="shared" si="180"/>
        <v>42159.224432870367</v>
      </c>
      <c r="P3849" s="10">
        <f t="shared" si="181"/>
        <v>42204.224432870367</v>
      </c>
      <c r="Q3849">
        <f t="shared" si="182"/>
        <v>2015</v>
      </c>
      <c r="R3849" s="13" t="s">
        <v>8316</v>
      </c>
      <c r="S3849" t="s">
        <v>8317</v>
      </c>
    </row>
    <row r="3850" spans="1:19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0">
        <f t="shared" si="180"/>
        <v>42265.817002314812</v>
      </c>
      <c r="P3850" s="10">
        <f t="shared" si="181"/>
        <v>42295.817002314812</v>
      </c>
      <c r="Q3850">
        <f t="shared" si="182"/>
        <v>2015</v>
      </c>
      <c r="R3850" s="13" t="s">
        <v>8316</v>
      </c>
      <c r="S3850" t="s">
        <v>8317</v>
      </c>
    </row>
    <row r="3851" spans="1:19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0">
        <f t="shared" si="180"/>
        <v>42136.767175925925</v>
      </c>
      <c r="P3851" s="10">
        <f t="shared" si="181"/>
        <v>42166.767175925925</v>
      </c>
      <c r="Q3851">
        <f t="shared" si="182"/>
        <v>2015</v>
      </c>
      <c r="R3851" s="13" t="s">
        <v>8316</v>
      </c>
      <c r="S3851" t="s">
        <v>8317</v>
      </c>
    </row>
    <row r="3852" spans="1:19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>
        <f t="shared" si="180"/>
        <v>41975.124340277776</v>
      </c>
      <c r="P3852" s="10">
        <f t="shared" si="181"/>
        <v>42005.124340277776</v>
      </c>
      <c r="Q3852">
        <f t="shared" si="182"/>
        <v>2014</v>
      </c>
      <c r="R3852" s="13" t="s">
        <v>8316</v>
      </c>
      <c r="S3852" t="s">
        <v>8317</v>
      </c>
    </row>
    <row r="3853" spans="1:19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0">
        <f t="shared" si="180"/>
        <v>42172.439571759256</v>
      </c>
      <c r="P3853" s="10">
        <f t="shared" si="181"/>
        <v>42202.439571759256</v>
      </c>
      <c r="Q3853">
        <f t="shared" si="182"/>
        <v>2015</v>
      </c>
      <c r="R3853" s="13" t="s">
        <v>8316</v>
      </c>
      <c r="S3853" t="s">
        <v>8317</v>
      </c>
    </row>
    <row r="3854" spans="1:19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>
        <f t="shared" si="180"/>
        <v>42065.190694444449</v>
      </c>
      <c r="P3854" s="10">
        <f t="shared" si="181"/>
        <v>42090.149027777778</v>
      </c>
      <c r="Q3854">
        <f t="shared" si="182"/>
        <v>2015</v>
      </c>
      <c r="R3854" s="13" t="s">
        <v>8316</v>
      </c>
      <c r="S3854" t="s">
        <v>8317</v>
      </c>
    </row>
    <row r="3855" spans="1:19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>
        <f t="shared" si="180"/>
        <v>41848.84002314815</v>
      </c>
      <c r="P3855" s="10">
        <f t="shared" si="181"/>
        <v>41883.84002314815</v>
      </c>
      <c r="Q3855">
        <f t="shared" si="182"/>
        <v>2014</v>
      </c>
      <c r="R3855" s="13" t="s">
        <v>8316</v>
      </c>
      <c r="S3855" t="s">
        <v>8317</v>
      </c>
    </row>
    <row r="3856" spans="1:19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0">
        <f t="shared" si="180"/>
        <v>42103.884930555556</v>
      </c>
      <c r="P3856" s="10">
        <f t="shared" si="181"/>
        <v>42133.884930555556</v>
      </c>
      <c r="Q3856">
        <f t="shared" si="182"/>
        <v>2015</v>
      </c>
      <c r="R3856" s="13" t="s">
        <v>8316</v>
      </c>
      <c r="S3856" t="s">
        <v>8317</v>
      </c>
    </row>
    <row r="3857" spans="1:19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>
        <f t="shared" si="180"/>
        <v>42059.970729166671</v>
      </c>
      <c r="P3857" s="10">
        <f t="shared" si="181"/>
        <v>42089.929062499999</v>
      </c>
      <c r="Q3857">
        <f t="shared" si="182"/>
        <v>2015</v>
      </c>
      <c r="R3857" s="13" t="s">
        <v>8316</v>
      </c>
      <c r="S3857" t="s">
        <v>8317</v>
      </c>
    </row>
    <row r="3858" spans="1:19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>
        <f t="shared" si="180"/>
        <v>42041.743090277778</v>
      </c>
      <c r="P3858" s="10">
        <f t="shared" si="181"/>
        <v>42071.701423611114</v>
      </c>
      <c r="Q3858">
        <f t="shared" si="182"/>
        <v>2015</v>
      </c>
      <c r="R3858" s="13" t="s">
        <v>8316</v>
      </c>
      <c r="S3858" t="s">
        <v>8317</v>
      </c>
    </row>
    <row r="3859" spans="1:19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>
        <f t="shared" si="180"/>
        <v>41829.73715277778</v>
      </c>
      <c r="P3859" s="10">
        <f t="shared" si="181"/>
        <v>41852.716666666667</v>
      </c>
      <c r="Q3859">
        <f t="shared" si="182"/>
        <v>2014</v>
      </c>
      <c r="R3859" s="13" t="s">
        <v>8316</v>
      </c>
      <c r="S3859" t="s">
        <v>8317</v>
      </c>
    </row>
    <row r="3860" spans="1:19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>
        <f t="shared" si="180"/>
        <v>42128.431064814817</v>
      </c>
      <c r="P3860" s="10">
        <f t="shared" si="181"/>
        <v>42146.875</v>
      </c>
      <c r="Q3860">
        <f t="shared" si="182"/>
        <v>2015</v>
      </c>
      <c r="R3860" s="13" t="s">
        <v>8316</v>
      </c>
      <c r="S3860" t="s">
        <v>8317</v>
      </c>
    </row>
    <row r="3861" spans="1:19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>
        <f t="shared" si="180"/>
        <v>41789.893599537041</v>
      </c>
      <c r="P3861" s="10">
        <f t="shared" si="181"/>
        <v>41815.875</v>
      </c>
      <c r="Q3861">
        <f t="shared" si="182"/>
        <v>2014</v>
      </c>
      <c r="R3861" s="13" t="s">
        <v>8316</v>
      </c>
      <c r="S3861" t="s">
        <v>8317</v>
      </c>
    </row>
    <row r="3862" spans="1:19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>
        <f t="shared" si="180"/>
        <v>41833.660995370366</v>
      </c>
      <c r="P3862" s="10">
        <f t="shared" si="181"/>
        <v>41863.660995370366</v>
      </c>
      <c r="Q3862">
        <f t="shared" si="182"/>
        <v>2014</v>
      </c>
      <c r="R3862" s="13" t="s">
        <v>8316</v>
      </c>
      <c r="S3862" t="s">
        <v>8317</v>
      </c>
    </row>
    <row r="3863" spans="1:19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>
        <f t="shared" si="180"/>
        <v>41914.590011574073</v>
      </c>
      <c r="P3863" s="10">
        <f t="shared" si="181"/>
        <v>41955.907638888893</v>
      </c>
      <c r="Q3863">
        <f t="shared" si="182"/>
        <v>2014</v>
      </c>
      <c r="R3863" s="13" t="s">
        <v>8316</v>
      </c>
      <c r="S3863" t="s">
        <v>8317</v>
      </c>
    </row>
    <row r="3864" spans="1:19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>
        <f t="shared" si="180"/>
        <v>42611.261064814811</v>
      </c>
      <c r="P3864" s="10">
        <f t="shared" si="181"/>
        <v>42625.707638888889</v>
      </c>
      <c r="Q3864">
        <f t="shared" si="182"/>
        <v>2016</v>
      </c>
      <c r="R3864" s="13" t="s">
        <v>8316</v>
      </c>
      <c r="S3864" t="s">
        <v>8317</v>
      </c>
    </row>
    <row r="3865" spans="1:19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>
        <f t="shared" si="180"/>
        <v>42253.633159722223</v>
      </c>
      <c r="P3865" s="10">
        <f t="shared" si="181"/>
        <v>42313.674826388888</v>
      </c>
      <c r="Q3865">
        <f t="shared" si="182"/>
        <v>2015</v>
      </c>
      <c r="R3865" s="13" t="s">
        <v>8316</v>
      </c>
      <c r="S3865" t="s">
        <v>8317</v>
      </c>
    </row>
    <row r="3866" spans="1:19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>
        <f t="shared" si="180"/>
        <v>42295.891828703709</v>
      </c>
      <c r="P3866" s="10">
        <f t="shared" si="181"/>
        <v>42325.933495370366</v>
      </c>
      <c r="Q3866">
        <f t="shared" si="182"/>
        <v>2015</v>
      </c>
      <c r="R3866" s="13" t="s">
        <v>8316</v>
      </c>
      <c r="S3866" t="s">
        <v>8317</v>
      </c>
    </row>
    <row r="3867" spans="1:19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0">
        <f t="shared" si="180"/>
        <v>41841.651597222226</v>
      </c>
      <c r="P3867" s="10">
        <f t="shared" si="181"/>
        <v>41881.229166666664</v>
      </c>
      <c r="Q3867">
        <f t="shared" si="182"/>
        <v>2014</v>
      </c>
      <c r="R3867" s="13" t="s">
        <v>8316</v>
      </c>
      <c r="S3867" t="s">
        <v>8317</v>
      </c>
    </row>
    <row r="3868" spans="1:19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>
        <f t="shared" si="180"/>
        <v>42402.947002314817</v>
      </c>
      <c r="P3868" s="10">
        <f t="shared" si="181"/>
        <v>42452.145138888889</v>
      </c>
      <c r="Q3868">
        <f t="shared" si="182"/>
        <v>2016</v>
      </c>
      <c r="R3868" s="13" t="s">
        <v>8316</v>
      </c>
      <c r="S3868" t="s">
        <v>8317</v>
      </c>
    </row>
    <row r="3869" spans="1:19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>
        <f t="shared" si="180"/>
        <v>42509.814108796301</v>
      </c>
      <c r="P3869" s="10">
        <f t="shared" si="181"/>
        <v>42539.814108796301</v>
      </c>
      <c r="Q3869">
        <f t="shared" si="182"/>
        <v>2016</v>
      </c>
      <c r="R3869" s="13" t="s">
        <v>8316</v>
      </c>
      <c r="S3869" t="s">
        <v>8317</v>
      </c>
    </row>
    <row r="3870" spans="1:19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0">
        <f t="shared" si="180"/>
        <v>41865.659780092588</v>
      </c>
      <c r="P3870" s="10">
        <f t="shared" si="181"/>
        <v>41890.659780092588</v>
      </c>
      <c r="Q3870">
        <f t="shared" si="182"/>
        <v>2014</v>
      </c>
      <c r="R3870" s="13" t="s">
        <v>8316</v>
      </c>
      <c r="S3870" t="s">
        <v>8358</v>
      </c>
    </row>
    <row r="3871" spans="1:19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0">
        <f t="shared" si="180"/>
        <v>42047.724444444444</v>
      </c>
      <c r="P3871" s="10">
        <f t="shared" si="181"/>
        <v>42077.132638888885</v>
      </c>
      <c r="Q3871">
        <f t="shared" si="182"/>
        <v>2015</v>
      </c>
      <c r="R3871" s="13" t="s">
        <v>8316</v>
      </c>
      <c r="S3871" t="s">
        <v>8358</v>
      </c>
    </row>
    <row r="3872" spans="1:19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>
        <f t="shared" si="180"/>
        <v>41793.17219907407</v>
      </c>
      <c r="P3872" s="10">
        <f t="shared" si="181"/>
        <v>41823.17219907407</v>
      </c>
      <c r="Q3872">
        <f t="shared" si="182"/>
        <v>2014</v>
      </c>
      <c r="R3872" s="13" t="s">
        <v>8316</v>
      </c>
      <c r="S3872" t="s">
        <v>8358</v>
      </c>
    </row>
    <row r="3873" spans="1:19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0">
        <f t="shared" si="180"/>
        <v>42763.780671296292</v>
      </c>
      <c r="P3873" s="10">
        <f t="shared" si="181"/>
        <v>42823.739004629635</v>
      </c>
      <c r="Q3873">
        <f t="shared" si="182"/>
        <v>2017</v>
      </c>
      <c r="R3873" s="13" t="s">
        <v>8316</v>
      </c>
      <c r="S3873" t="s">
        <v>8358</v>
      </c>
    </row>
    <row r="3874" spans="1:19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0">
        <f t="shared" si="180"/>
        <v>42180.145787037036</v>
      </c>
      <c r="P3874" s="10">
        <f t="shared" si="181"/>
        <v>42230.145787037036</v>
      </c>
      <c r="Q3874">
        <f t="shared" si="182"/>
        <v>2015</v>
      </c>
      <c r="R3874" s="13" t="s">
        <v>8316</v>
      </c>
      <c r="S3874" t="s">
        <v>8358</v>
      </c>
    </row>
    <row r="3875" spans="1:19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0">
        <f t="shared" si="180"/>
        <v>42255.696006944447</v>
      </c>
      <c r="P3875" s="10">
        <f t="shared" si="181"/>
        <v>42285.696006944447</v>
      </c>
      <c r="Q3875">
        <f t="shared" si="182"/>
        <v>2015</v>
      </c>
      <c r="R3875" s="13" t="s">
        <v>8316</v>
      </c>
      <c r="S3875" t="s">
        <v>8358</v>
      </c>
    </row>
    <row r="3876" spans="1:19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0">
        <f t="shared" si="180"/>
        <v>42007.016458333332</v>
      </c>
      <c r="P3876" s="10">
        <f t="shared" si="181"/>
        <v>42028.041666666672</v>
      </c>
      <c r="Q3876">
        <f t="shared" si="182"/>
        <v>2015</v>
      </c>
      <c r="R3876" s="13" t="s">
        <v>8316</v>
      </c>
      <c r="S3876" t="s">
        <v>8358</v>
      </c>
    </row>
    <row r="3877" spans="1:19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0">
        <f t="shared" si="180"/>
        <v>42615.346817129626</v>
      </c>
      <c r="P3877" s="10">
        <f t="shared" si="181"/>
        <v>42616.416666666672</v>
      </c>
      <c r="Q3877">
        <f t="shared" si="182"/>
        <v>2016</v>
      </c>
      <c r="R3877" s="13" t="s">
        <v>8316</v>
      </c>
      <c r="S3877" t="s">
        <v>8358</v>
      </c>
    </row>
    <row r="3878" spans="1:19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0">
        <f t="shared" si="180"/>
        <v>42372.624166666668</v>
      </c>
      <c r="P3878" s="10">
        <f t="shared" si="181"/>
        <v>42402.624166666668</v>
      </c>
      <c r="Q3878">
        <f t="shared" si="182"/>
        <v>2016</v>
      </c>
      <c r="R3878" s="13" t="s">
        <v>8316</v>
      </c>
      <c r="S3878" t="s">
        <v>8358</v>
      </c>
    </row>
    <row r="3879" spans="1:19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0">
        <f t="shared" si="180"/>
        <v>42682.67768518519</v>
      </c>
      <c r="P3879" s="10">
        <f t="shared" si="181"/>
        <v>42712.67768518519</v>
      </c>
      <c r="Q3879">
        <f t="shared" si="182"/>
        <v>2016</v>
      </c>
      <c r="R3879" s="13" t="s">
        <v>8316</v>
      </c>
      <c r="S3879" t="s">
        <v>8358</v>
      </c>
    </row>
    <row r="3880" spans="1:19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0">
        <f t="shared" si="180"/>
        <v>42154.818819444445</v>
      </c>
      <c r="P3880" s="10">
        <f t="shared" si="181"/>
        <v>42185.165972222225</v>
      </c>
      <c r="Q3880">
        <f t="shared" si="182"/>
        <v>2015</v>
      </c>
      <c r="R3880" s="13" t="s">
        <v>8316</v>
      </c>
      <c r="S3880" t="s">
        <v>8358</v>
      </c>
    </row>
    <row r="3881" spans="1:19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0">
        <f t="shared" si="180"/>
        <v>41999.861064814817</v>
      </c>
      <c r="P3881" s="10">
        <f t="shared" si="181"/>
        <v>42029.861064814817</v>
      </c>
      <c r="Q3881">
        <f t="shared" si="182"/>
        <v>2014</v>
      </c>
      <c r="R3881" s="13" t="s">
        <v>8316</v>
      </c>
      <c r="S3881" t="s">
        <v>8358</v>
      </c>
    </row>
    <row r="3882" spans="1:19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0">
        <f t="shared" si="180"/>
        <v>41815.815046296295</v>
      </c>
      <c r="P3882" s="10">
        <f t="shared" si="181"/>
        <v>41850.958333333336</v>
      </c>
      <c r="Q3882">
        <f t="shared" si="182"/>
        <v>2014</v>
      </c>
      <c r="R3882" s="13" t="s">
        <v>8316</v>
      </c>
      <c r="S3882" t="s">
        <v>8358</v>
      </c>
    </row>
    <row r="3883" spans="1:19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0">
        <f t="shared" si="180"/>
        <v>42756.018506944441</v>
      </c>
      <c r="P3883" s="10">
        <f t="shared" si="181"/>
        <v>42786.018506944441</v>
      </c>
      <c r="Q3883">
        <f t="shared" si="182"/>
        <v>2017</v>
      </c>
      <c r="R3883" s="13" t="s">
        <v>8316</v>
      </c>
      <c r="S3883" t="s">
        <v>8358</v>
      </c>
    </row>
    <row r="3884" spans="1:19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0">
        <f t="shared" si="180"/>
        <v>42373.983449074076</v>
      </c>
      <c r="P3884" s="10">
        <f t="shared" si="181"/>
        <v>42400.960416666669</v>
      </c>
      <c r="Q3884">
        <f t="shared" si="182"/>
        <v>2016</v>
      </c>
      <c r="R3884" s="13" t="s">
        <v>8316</v>
      </c>
      <c r="S3884" t="s">
        <v>8358</v>
      </c>
    </row>
    <row r="3885" spans="1:19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0">
        <f t="shared" si="180"/>
        <v>41854.602650462963</v>
      </c>
      <c r="P3885" s="10">
        <f t="shared" si="181"/>
        <v>41884.602650462963</v>
      </c>
      <c r="Q3885">
        <f t="shared" si="182"/>
        <v>2014</v>
      </c>
      <c r="R3885" s="13" t="s">
        <v>8316</v>
      </c>
      <c r="S3885" t="s">
        <v>8358</v>
      </c>
    </row>
    <row r="3886" spans="1:19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0">
        <f t="shared" si="180"/>
        <v>42065.791574074072</v>
      </c>
      <c r="P3886" s="10">
        <f t="shared" si="181"/>
        <v>42090.749907407408</v>
      </c>
      <c r="Q3886">
        <f t="shared" si="182"/>
        <v>2015</v>
      </c>
      <c r="R3886" s="13" t="s">
        <v>8316</v>
      </c>
      <c r="S3886" t="s">
        <v>8358</v>
      </c>
    </row>
    <row r="3887" spans="1:19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0">
        <f t="shared" si="180"/>
        <v>42469.951284722221</v>
      </c>
      <c r="P3887" s="10">
        <f t="shared" si="181"/>
        <v>42499.951284722221</v>
      </c>
      <c r="Q3887">
        <f t="shared" si="182"/>
        <v>2016</v>
      </c>
      <c r="R3887" s="13" t="s">
        <v>8316</v>
      </c>
      <c r="S3887" t="s">
        <v>8358</v>
      </c>
    </row>
    <row r="3888" spans="1:19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0">
        <f t="shared" si="180"/>
        <v>41954.228032407409</v>
      </c>
      <c r="P3888" s="10">
        <f t="shared" si="181"/>
        <v>41984.228032407409</v>
      </c>
      <c r="Q3888">
        <f t="shared" si="182"/>
        <v>2014</v>
      </c>
      <c r="R3888" s="13" t="s">
        <v>8316</v>
      </c>
      <c r="S3888" t="s">
        <v>8358</v>
      </c>
    </row>
    <row r="3889" spans="1:19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0">
        <f t="shared" si="180"/>
        <v>42079.857974537037</v>
      </c>
      <c r="P3889" s="10">
        <f t="shared" si="181"/>
        <v>42125.916666666672</v>
      </c>
      <c r="Q3889">
        <f t="shared" si="182"/>
        <v>2015</v>
      </c>
      <c r="R3889" s="13" t="s">
        <v>8316</v>
      </c>
      <c r="S3889" t="s">
        <v>8358</v>
      </c>
    </row>
    <row r="3890" spans="1:19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0">
        <f t="shared" si="180"/>
        <v>42762.545810185184</v>
      </c>
      <c r="P3890" s="10">
        <f t="shared" si="181"/>
        <v>42792.545810185184</v>
      </c>
      <c r="Q3890">
        <f t="shared" si="182"/>
        <v>2017</v>
      </c>
      <c r="R3890" s="13" t="s">
        <v>8316</v>
      </c>
      <c r="S3890" t="s">
        <v>8317</v>
      </c>
    </row>
    <row r="3891" spans="1:19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0">
        <f t="shared" si="180"/>
        <v>41977.004976851851</v>
      </c>
      <c r="P3891" s="10">
        <f t="shared" si="181"/>
        <v>42008.976388888885</v>
      </c>
      <c r="Q3891">
        <f t="shared" si="182"/>
        <v>2014</v>
      </c>
      <c r="R3891" s="13" t="s">
        <v>8316</v>
      </c>
      <c r="S3891" t="s">
        <v>8317</v>
      </c>
    </row>
    <row r="3892" spans="1:19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0">
        <f t="shared" si="180"/>
        <v>42171.758611111116</v>
      </c>
      <c r="P3892" s="10">
        <f t="shared" si="181"/>
        <v>42231.758611111116</v>
      </c>
      <c r="Q3892">
        <f t="shared" si="182"/>
        <v>2015</v>
      </c>
      <c r="R3892" s="13" t="s">
        <v>8316</v>
      </c>
      <c r="S3892" t="s">
        <v>8317</v>
      </c>
    </row>
    <row r="3893" spans="1:19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>
        <f t="shared" si="180"/>
        <v>42056.1324537037</v>
      </c>
      <c r="P3893" s="10">
        <f t="shared" si="181"/>
        <v>42086.207638888889</v>
      </c>
      <c r="Q3893">
        <f t="shared" si="182"/>
        <v>2015</v>
      </c>
      <c r="R3893" s="13" t="s">
        <v>8316</v>
      </c>
      <c r="S3893" t="s">
        <v>8317</v>
      </c>
    </row>
    <row r="3894" spans="1:19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>
        <f t="shared" si="180"/>
        <v>41867.652280092596</v>
      </c>
      <c r="P3894" s="10">
        <f t="shared" si="181"/>
        <v>41875.291666666664</v>
      </c>
      <c r="Q3894">
        <f t="shared" si="182"/>
        <v>2014</v>
      </c>
      <c r="R3894" s="13" t="s">
        <v>8316</v>
      </c>
      <c r="S3894" t="s">
        <v>8317</v>
      </c>
    </row>
    <row r="3895" spans="1:19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0">
        <f t="shared" si="180"/>
        <v>41779.657870370371</v>
      </c>
      <c r="P3895" s="10">
        <f t="shared" si="181"/>
        <v>41821.25</v>
      </c>
      <c r="Q3895">
        <f t="shared" si="182"/>
        <v>2014</v>
      </c>
      <c r="R3895" s="13" t="s">
        <v>8316</v>
      </c>
      <c r="S3895" t="s">
        <v>8317</v>
      </c>
    </row>
    <row r="3896" spans="1:19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0">
        <f t="shared" si="180"/>
        <v>42679.958472222221</v>
      </c>
      <c r="P3896" s="10">
        <f t="shared" si="181"/>
        <v>42710.207638888889</v>
      </c>
      <c r="Q3896">
        <f t="shared" si="182"/>
        <v>2016</v>
      </c>
      <c r="R3896" s="13" t="s">
        <v>8316</v>
      </c>
      <c r="S3896" t="s">
        <v>8317</v>
      </c>
    </row>
    <row r="3897" spans="1:19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>
        <f t="shared" si="180"/>
        <v>42032.250208333338</v>
      </c>
      <c r="P3897" s="10">
        <f t="shared" si="181"/>
        <v>42063.250208333338</v>
      </c>
      <c r="Q3897">
        <f t="shared" si="182"/>
        <v>2015</v>
      </c>
      <c r="R3897" s="13" t="s">
        <v>8316</v>
      </c>
      <c r="S3897" t="s">
        <v>8317</v>
      </c>
    </row>
    <row r="3898" spans="1:19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0">
        <f t="shared" si="180"/>
        <v>41793.191875000004</v>
      </c>
      <c r="P3898" s="10">
        <f t="shared" si="181"/>
        <v>41807.191875000004</v>
      </c>
      <c r="Q3898">
        <f t="shared" si="182"/>
        <v>2014</v>
      </c>
      <c r="R3898" s="13" t="s">
        <v>8316</v>
      </c>
      <c r="S3898" t="s">
        <v>8317</v>
      </c>
    </row>
    <row r="3899" spans="1:19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0">
        <f t="shared" si="180"/>
        <v>41982.87364583333</v>
      </c>
      <c r="P3899" s="10">
        <f t="shared" si="181"/>
        <v>42012.87364583333</v>
      </c>
      <c r="Q3899">
        <f t="shared" si="182"/>
        <v>2014</v>
      </c>
      <c r="R3899" s="13" t="s">
        <v>8316</v>
      </c>
      <c r="S3899" t="s">
        <v>8317</v>
      </c>
    </row>
    <row r="3900" spans="1:19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0">
        <f t="shared" si="180"/>
        <v>42193.482291666667</v>
      </c>
      <c r="P3900" s="10">
        <f t="shared" si="181"/>
        <v>42233.666666666672</v>
      </c>
      <c r="Q3900">
        <f t="shared" si="182"/>
        <v>2015</v>
      </c>
      <c r="R3900" s="13" t="s">
        <v>8316</v>
      </c>
      <c r="S3900" t="s">
        <v>8317</v>
      </c>
    </row>
    <row r="3901" spans="1:19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0">
        <f t="shared" si="180"/>
        <v>41843.775011574071</v>
      </c>
      <c r="P3901" s="10">
        <f t="shared" si="181"/>
        <v>41863.775011574071</v>
      </c>
      <c r="Q3901">
        <f t="shared" si="182"/>
        <v>2014</v>
      </c>
      <c r="R3901" s="13" t="s">
        <v>8316</v>
      </c>
      <c r="S3901" t="s">
        <v>8317</v>
      </c>
    </row>
    <row r="3902" spans="1:19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0">
        <f t="shared" si="180"/>
        <v>42136.092488425929</v>
      </c>
      <c r="P3902" s="10">
        <f t="shared" si="181"/>
        <v>42166.092488425929</v>
      </c>
      <c r="Q3902">
        <f t="shared" si="182"/>
        <v>2015</v>
      </c>
      <c r="R3902" s="13" t="s">
        <v>8316</v>
      </c>
      <c r="S3902" t="s">
        <v>8317</v>
      </c>
    </row>
    <row r="3903" spans="1:19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>
        <f t="shared" si="180"/>
        <v>42317.826377314821</v>
      </c>
      <c r="P3903" s="10">
        <f t="shared" si="181"/>
        <v>42357.826377314821</v>
      </c>
      <c r="Q3903">
        <f t="shared" si="182"/>
        <v>2015</v>
      </c>
      <c r="R3903" s="13" t="s">
        <v>8316</v>
      </c>
      <c r="S3903" t="s">
        <v>8317</v>
      </c>
    </row>
    <row r="3904" spans="1:19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0">
        <f t="shared" si="180"/>
        <v>42663.468078703707</v>
      </c>
      <c r="P3904" s="10">
        <f t="shared" si="181"/>
        <v>42688.509745370371</v>
      </c>
      <c r="Q3904">
        <f t="shared" si="182"/>
        <v>2016</v>
      </c>
      <c r="R3904" s="13" t="s">
        <v>8316</v>
      </c>
      <c r="S3904" t="s">
        <v>8317</v>
      </c>
    </row>
    <row r="3905" spans="1:19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>
        <f t="shared" si="180"/>
        <v>42186.01116898148</v>
      </c>
      <c r="P3905" s="10">
        <f t="shared" si="181"/>
        <v>42230.818055555559</v>
      </c>
      <c r="Q3905">
        <f t="shared" si="182"/>
        <v>2015</v>
      </c>
      <c r="R3905" s="13" t="s">
        <v>8316</v>
      </c>
      <c r="S3905" t="s">
        <v>8317</v>
      </c>
    </row>
    <row r="3906" spans="1:19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>
        <f t="shared" si="180"/>
        <v>42095.229166666672</v>
      </c>
      <c r="P3906" s="10">
        <f t="shared" si="181"/>
        <v>42109.211111111115</v>
      </c>
      <c r="Q3906">
        <f t="shared" si="182"/>
        <v>2015</v>
      </c>
      <c r="R3906" s="13" t="s">
        <v>8316</v>
      </c>
      <c r="S3906" t="s">
        <v>8317</v>
      </c>
    </row>
    <row r="3907" spans="1:19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0">
        <f t="shared" ref="O3907:O3970" si="183">(((J3907/60)/60)/24)+DATE(1970,1,1)</f>
        <v>42124.623877314814</v>
      </c>
      <c r="P3907" s="10">
        <f t="shared" ref="P3907:P3970" si="184">(((I3907/60)/60)/24)+DATE(1970,1,1)</f>
        <v>42166.958333333328</v>
      </c>
      <c r="Q3907">
        <f t="shared" ref="Q3907:Q3970" si="185">YEAR(O3907)</f>
        <v>2015</v>
      </c>
      <c r="R3907" s="13" t="s">
        <v>8316</v>
      </c>
      <c r="S3907" t="s">
        <v>8317</v>
      </c>
    </row>
    <row r="3908" spans="1:19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0">
        <f t="shared" si="183"/>
        <v>42143.917743055557</v>
      </c>
      <c r="P3908" s="10">
        <f t="shared" si="184"/>
        <v>42181.559027777781</v>
      </c>
      <c r="Q3908">
        <f t="shared" si="185"/>
        <v>2015</v>
      </c>
      <c r="R3908" s="13" t="s">
        <v>8316</v>
      </c>
      <c r="S3908" t="s">
        <v>8317</v>
      </c>
    </row>
    <row r="3909" spans="1:19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0">
        <f t="shared" si="183"/>
        <v>41906.819513888891</v>
      </c>
      <c r="P3909" s="10">
        <f t="shared" si="184"/>
        <v>41938.838888888888</v>
      </c>
      <c r="Q3909">
        <f t="shared" si="185"/>
        <v>2014</v>
      </c>
      <c r="R3909" s="13" t="s">
        <v>8316</v>
      </c>
      <c r="S3909" t="s">
        <v>8317</v>
      </c>
    </row>
    <row r="3910" spans="1:19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>
        <f t="shared" si="183"/>
        <v>41834.135370370372</v>
      </c>
      <c r="P3910" s="10">
        <f t="shared" si="184"/>
        <v>41849.135370370372</v>
      </c>
      <c r="Q3910">
        <f t="shared" si="185"/>
        <v>2014</v>
      </c>
      <c r="R3910" s="13" t="s">
        <v>8316</v>
      </c>
      <c r="S3910" t="s">
        <v>8317</v>
      </c>
    </row>
    <row r="3911" spans="1:19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0">
        <f t="shared" si="183"/>
        <v>41863.359282407408</v>
      </c>
      <c r="P3911" s="10">
        <f t="shared" si="184"/>
        <v>41893.359282407408</v>
      </c>
      <c r="Q3911">
        <f t="shared" si="185"/>
        <v>2014</v>
      </c>
      <c r="R3911" s="13" t="s">
        <v>8316</v>
      </c>
      <c r="S3911" t="s">
        <v>8317</v>
      </c>
    </row>
    <row r="3912" spans="1:19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>
        <f t="shared" si="183"/>
        <v>42224.756909722222</v>
      </c>
      <c r="P3912" s="10">
        <f t="shared" si="184"/>
        <v>42254.756909722222</v>
      </c>
      <c r="Q3912">
        <f t="shared" si="185"/>
        <v>2015</v>
      </c>
      <c r="R3912" s="13" t="s">
        <v>8316</v>
      </c>
      <c r="S3912" t="s">
        <v>8317</v>
      </c>
    </row>
    <row r="3913" spans="1:19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0">
        <f t="shared" si="183"/>
        <v>41939.8122337963</v>
      </c>
      <c r="P3913" s="10">
        <f t="shared" si="184"/>
        <v>41969.853900462964</v>
      </c>
      <c r="Q3913">
        <f t="shared" si="185"/>
        <v>2014</v>
      </c>
      <c r="R3913" s="13" t="s">
        <v>8316</v>
      </c>
      <c r="S3913" t="s">
        <v>8317</v>
      </c>
    </row>
    <row r="3914" spans="1:19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>
        <f t="shared" si="183"/>
        <v>42059.270023148143</v>
      </c>
      <c r="P3914" s="10">
        <f t="shared" si="184"/>
        <v>42119.190972222219</v>
      </c>
      <c r="Q3914">
        <f t="shared" si="185"/>
        <v>2015</v>
      </c>
      <c r="R3914" s="13" t="s">
        <v>8316</v>
      </c>
      <c r="S3914" t="s">
        <v>8317</v>
      </c>
    </row>
    <row r="3915" spans="1:19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0">
        <f t="shared" si="183"/>
        <v>42308.211215277777</v>
      </c>
      <c r="P3915" s="10">
        <f t="shared" si="184"/>
        <v>42338.252881944441</v>
      </c>
      <c r="Q3915">
        <f t="shared" si="185"/>
        <v>2015</v>
      </c>
      <c r="R3915" s="13" t="s">
        <v>8316</v>
      </c>
      <c r="S3915" t="s">
        <v>8317</v>
      </c>
    </row>
    <row r="3916" spans="1:19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0">
        <f t="shared" si="183"/>
        <v>42114.818935185183</v>
      </c>
      <c r="P3916" s="10">
        <f t="shared" si="184"/>
        <v>42134.957638888889</v>
      </c>
      <c r="Q3916">
        <f t="shared" si="185"/>
        <v>2015</v>
      </c>
      <c r="R3916" s="13" t="s">
        <v>8316</v>
      </c>
      <c r="S3916" t="s">
        <v>8317</v>
      </c>
    </row>
    <row r="3917" spans="1:19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>
        <f t="shared" si="183"/>
        <v>42492.98505787037</v>
      </c>
      <c r="P3917" s="10">
        <f t="shared" si="184"/>
        <v>42522.98505787037</v>
      </c>
      <c r="Q3917">
        <f t="shared" si="185"/>
        <v>2016</v>
      </c>
      <c r="R3917" s="13" t="s">
        <v>8316</v>
      </c>
      <c r="S3917" t="s">
        <v>8317</v>
      </c>
    </row>
    <row r="3918" spans="1:19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>
        <f t="shared" si="183"/>
        <v>42494.471666666665</v>
      </c>
      <c r="P3918" s="10">
        <f t="shared" si="184"/>
        <v>42524.471666666665</v>
      </c>
      <c r="Q3918">
        <f t="shared" si="185"/>
        <v>2016</v>
      </c>
      <c r="R3918" s="13" t="s">
        <v>8316</v>
      </c>
      <c r="S3918" t="s">
        <v>8317</v>
      </c>
    </row>
    <row r="3919" spans="1:19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>
        <f t="shared" si="183"/>
        <v>41863.527326388888</v>
      </c>
      <c r="P3919" s="10">
        <f t="shared" si="184"/>
        <v>41893.527326388888</v>
      </c>
      <c r="Q3919">
        <f t="shared" si="185"/>
        <v>2014</v>
      </c>
      <c r="R3919" s="13" t="s">
        <v>8316</v>
      </c>
      <c r="S3919" t="s">
        <v>8317</v>
      </c>
    </row>
    <row r="3920" spans="1:19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0">
        <f t="shared" si="183"/>
        <v>41843.664618055554</v>
      </c>
      <c r="P3920" s="10">
        <f t="shared" si="184"/>
        <v>41855.666666666664</v>
      </c>
      <c r="Q3920">
        <f t="shared" si="185"/>
        <v>2014</v>
      </c>
      <c r="R3920" s="13" t="s">
        <v>8316</v>
      </c>
      <c r="S3920" t="s">
        <v>8317</v>
      </c>
    </row>
    <row r="3921" spans="1:19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>
        <f t="shared" si="183"/>
        <v>42358.684872685189</v>
      </c>
      <c r="P3921" s="10">
        <f t="shared" si="184"/>
        <v>42387</v>
      </c>
      <c r="Q3921">
        <f t="shared" si="185"/>
        <v>2015</v>
      </c>
      <c r="R3921" s="13" t="s">
        <v>8316</v>
      </c>
      <c r="S3921" t="s">
        <v>8317</v>
      </c>
    </row>
    <row r="3922" spans="1:19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0">
        <f t="shared" si="183"/>
        <v>42657.38726851852</v>
      </c>
      <c r="P3922" s="10">
        <f t="shared" si="184"/>
        <v>42687.428935185191</v>
      </c>
      <c r="Q3922">
        <f t="shared" si="185"/>
        <v>2016</v>
      </c>
      <c r="R3922" s="13" t="s">
        <v>8316</v>
      </c>
      <c r="S3922" t="s">
        <v>8317</v>
      </c>
    </row>
    <row r="3923" spans="1:19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>
        <f t="shared" si="183"/>
        <v>41926.542303240742</v>
      </c>
      <c r="P3923" s="10">
        <f t="shared" si="184"/>
        <v>41938.75</v>
      </c>
      <c r="Q3923">
        <f t="shared" si="185"/>
        <v>2014</v>
      </c>
      <c r="R3923" s="13" t="s">
        <v>8316</v>
      </c>
      <c r="S3923" t="s">
        <v>8317</v>
      </c>
    </row>
    <row r="3924" spans="1:19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>
        <f t="shared" si="183"/>
        <v>42020.768634259264</v>
      </c>
      <c r="P3924" s="10">
        <f t="shared" si="184"/>
        <v>42065.958333333328</v>
      </c>
      <c r="Q3924">
        <f t="shared" si="185"/>
        <v>2015</v>
      </c>
      <c r="R3924" s="13" t="s">
        <v>8316</v>
      </c>
      <c r="S3924" t="s">
        <v>8317</v>
      </c>
    </row>
    <row r="3925" spans="1:19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0">
        <f t="shared" si="183"/>
        <v>42075.979988425926</v>
      </c>
      <c r="P3925" s="10">
        <f t="shared" si="184"/>
        <v>42103.979988425926</v>
      </c>
      <c r="Q3925">
        <f t="shared" si="185"/>
        <v>2015</v>
      </c>
      <c r="R3925" s="13" t="s">
        <v>8316</v>
      </c>
      <c r="S3925" t="s">
        <v>8317</v>
      </c>
    </row>
    <row r="3926" spans="1:19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0">
        <f t="shared" si="183"/>
        <v>41786.959745370368</v>
      </c>
      <c r="P3926" s="10">
        <f t="shared" si="184"/>
        <v>41816.959745370368</v>
      </c>
      <c r="Q3926">
        <f t="shared" si="185"/>
        <v>2014</v>
      </c>
      <c r="R3926" s="13" t="s">
        <v>8316</v>
      </c>
      <c r="S3926" t="s">
        <v>8317</v>
      </c>
    </row>
    <row r="3927" spans="1:19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>
        <f t="shared" si="183"/>
        <v>41820.870821759258</v>
      </c>
      <c r="P3927" s="10">
        <f t="shared" si="184"/>
        <v>41850.870821759258</v>
      </c>
      <c r="Q3927">
        <f t="shared" si="185"/>
        <v>2014</v>
      </c>
      <c r="R3927" s="13" t="s">
        <v>8316</v>
      </c>
      <c r="S3927" t="s">
        <v>8317</v>
      </c>
    </row>
    <row r="3928" spans="1:19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>
        <f t="shared" si="183"/>
        <v>41970.085046296299</v>
      </c>
      <c r="P3928" s="10">
        <f t="shared" si="184"/>
        <v>42000.085046296299</v>
      </c>
      <c r="Q3928">
        <f t="shared" si="185"/>
        <v>2014</v>
      </c>
      <c r="R3928" s="13" t="s">
        <v>8316</v>
      </c>
      <c r="S3928" t="s">
        <v>8317</v>
      </c>
    </row>
    <row r="3929" spans="1:19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>
        <f t="shared" si="183"/>
        <v>41830.267407407409</v>
      </c>
      <c r="P3929" s="10">
        <f t="shared" si="184"/>
        <v>41860.267407407409</v>
      </c>
      <c r="Q3929">
        <f t="shared" si="185"/>
        <v>2014</v>
      </c>
      <c r="R3929" s="13" t="s">
        <v>8316</v>
      </c>
      <c r="S3929" t="s">
        <v>8317</v>
      </c>
    </row>
    <row r="3930" spans="1:19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0">
        <f t="shared" si="183"/>
        <v>42265.683182870373</v>
      </c>
      <c r="P3930" s="10">
        <f t="shared" si="184"/>
        <v>42293.207638888889</v>
      </c>
      <c r="Q3930">
        <f t="shared" si="185"/>
        <v>2015</v>
      </c>
      <c r="R3930" s="13" t="s">
        <v>8316</v>
      </c>
      <c r="S3930" t="s">
        <v>8317</v>
      </c>
    </row>
    <row r="3931" spans="1:19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0">
        <f t="shared" si="183"/>
        <v>42601.827141203699</v>
      </c>
      <c r="P3931" s="10">
        <f t="shared" si="184"/>
        <v>42631.827141203699</v>
      </c>
      <c r="Q3931">
        <f t="shared" si="185"/>
        <v>2016</v>
      </c>
      <c r="R3931" s="13" t="s">
        <v>8316</v>
      </c>
      <c r="S3931" t="s">
        <v>8317</v>
      </c>
    </row>
    <row r="3932" spans="1:19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>
        <f t="shared" si="183"/>
        <v>42433.338749999995</v>
      </c>
      <c r="P3932" s="10">
        <f t="shared" si="184"/>
        <v>42461.25</v>
      </c>
      <c r="Q3932">
        <f t="shared" si="185"/>
        <v>2016</v>
      </c>
      <c r="R3932" s="13" t="s">
        <v>8316</v>
      </c>
      <c r="S3932" t="s">
        <v>8317</v>
      </c>
    </row>
    <row r="3933" spans="1:19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>
        <f t="shared" si="183"/>
        <v>42228.151701388888</v>
      </c>
      <c r="P3933" s="10">
        <f t="shared" si="184"/>
        <v>42253.151701388888</v>
      </c>
      <c r="Q3933">
        <f t="shared" si="185"/>
        <v>2015</v>
      </c>
      <c r="R3933" s="13" t="s">
        <v>8316</v>
      </c>
      <c r="S3933" t="s">
        <v>8317</v>
      </c>
    </row>
    <row r="3934" spans="1:19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>
        <f t="shared" si="183"/>
        <v>42415.168564814812</v>
      </c>
      <c r="P3934" s="10">
        <f t="shared" si="184"/>
        <v>42445.126898148148</v>
      </c>
      <c r="Q3934">
        <f t="shared" si="185"/>
        <v>2016</v>
      </c>
      <c r="R3934" s="13" t="s">
        <v>8316</v>
      </c>
      <c r="S3934" t="s">
        <v>8317</v>
      </c>
    </row>
    <row r="3935" spans="1:19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0">
        <f t="shared" si="183"/>
        <v>42538.968310185184</v>
      </c>
      <c r="P3935" s="10">
        <f t="shared" si="184"/>
        <v>42568.029861111107</v>
      </c>
      <c r="Q3935">
        <f t="shared" si="185"/>
        <v>2016</v>
      </c>
      <c r="R3935" s="13" t="s">
        <v>8316</v>
      </c>
      <c r="S3935" t="s">
        <v>8317</v>
      </c>
    </row>
    <row r="3936" spans="1:19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0">
        <f t="shared" si="183"/>
        <v>42233.671747685185</v>
      </c>
      <c r="P3936" s="10">
        <f t="shared" si="184"/>
        <v>42278.541666666672</v>
      </c>
      <c r="Q3936">
        <f t="shared" si="185"/>
        <v>2015</v>
      </c>
      <c r="R3936" s="13" t="s">
        <v>8316</v>
      </c>
      <c r="S3936" t="s">
        <v>8317</v>
      </c>
    </row>
    <row r="3937" spans="1:19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0">
        <f t="shared" si="183"/>
        <v>42221.656782407401</v>
      </c>
      <c r="P3937" s="10">
        <f t="shared" si="184"/>
        <v>42281.656782407401</v>
      </c>
      <c r="Q3937">
        <f t="shared" si="185"/>
        <v>2015</v>
      </c>
      <c r="R3937" s="13" t="s">
        <v>8316</v>
      </c>
      <c r="S3937" t="s">
        <v>8317</v>
      </c>
    </row>
    <row r="3938" spans="1:19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>
        <f t="shared" si="183"/>
        <v>42675.262962962966</v>
      </c>
      <c r="P3938" s="10">
        <f t="shared" si="184"/>
        <v>42705.304629629631</v>
      </c>
      <c r="Q3938">
        <f t="shared" si="185"/>
        <v>2016</v>
      </c>
      <c r="R3938" s="13" t="s">
        <v>8316</v>
      </c>
      <c r="S3938" t="s">
        <v>8317</v>
      </c>
    </row>
    <row r="3939" spans="1:19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0">
        <f t="shared" si="183"/>
        <v>42534.631481481483</v>
      </c>
      <c r="P3939" s="10">
        <f t="shared" si="184"/>
        <v>42562.631481481483</v>
      </c>
      <c r="Q3939">
        <f t="shared" si="185"/>
        <v>2016</v>
      </c>
      <c r="R3939" s="13" t="s">
        <v>8316</v>
      </c>
      <c r="S3939" t="s">
        <v>8317</v>
      </c>
    </row>
    <row r="3940" spans="1:19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0">
        <f t="shared" si="183"/>
        <v>42151.905717592599</v>
      </c>
      <c r="P3940" s="10">
        <f t="shared" si="184"/>
        <v>42182.905717592599</v>
      </c>
      <c r="Q3940">
        <f t="shared" si="185"/>
        <v>2015</v>
      </c>
      <c r="R3940" s="13" t="s">
        <v>8316</v>
      </c>
      <c r="S3940" t="s">
        <v>8317</v>
      </c>
    </row>
    <row r="3941" spans="1:19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>
        <f t="shared" si="183"/>
        <v>41915.400219907409</v>
      </c>
      <c r="P3941" s="10">
        <f t="shared" si="184"/>
        <v>41919.1875</v>
      </c>
      <c r="Q3941">
        <f t="shared" si="185"/>
        <v>2014</v>
      </c>
      <c r="R3941" s="13" t="s">
        <v>8316</v>
      </c>
      <c r="S3941" t="s">
        <v>8317</v>
      </c>
    </row>
    <row r="3942" spans="1:19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>
        <f t="shared" si="183"/>
        <v>41961.492488425924</v>
      </c>
      <c r="P3942" s="10">
        <f t="shared" si="184"/>
        <v>42006.492488425924</v>
      </c>
      <c r="Q3942">
        <f t="shared" si="185"/>
        <v>2014</v>
      </c>
      <c r="R3942" s="13" t="s">
        <v>8316</v>
      </c>
      <c r="S3942" t="s">
        <v>8317</v>
      </c>
    </row>
    <row r="3943" spans="1:19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>
        <f t="shared" si="183"/>
        <v>41940.587233796294</v>
      </c>
      <c r="P3943" s="10">
        <f t="shared" si="184"/>
        <v>41968.041666666672</v>
      </c>
      <c r="Q3943">
        <f t="shared" si="185"/>
        <v>2014</v>
      </c>
      <c r="R3943" s="13" t="s">
        <v>8316</v>
      </c>
      <c r="S3943" t="s">
        <v>8317</v>
      </c>
    </row>
    <row r="3944" spans="1:19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>
        <f t="shared" si="183"/>
        <v>42111.904097222221</v>
      </c>
      <c r="P3944" s="10">
        <f t="shared" si="184"/>
        <v>42171.904097222221</v>
      </c>
      <c r="Q3944">
        <f t="shared" si="185"/>
        <v>2015</v>
      </c>
      <c r="R3944" s="13" t="s">
        <v>8316</v>
      </c>
      <c r="S3944" t="s">
        <v>8317</v>
      </c>
    </row>
    <row r="3945" spans="1:19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0">
        <f t="shared" si="183"/>
        <v>42279.778564814813</v>
      </c>
      <c r="P3945" s="10">
        <f t="shared" si="184"/>
        <v>42310.701388888891</v>
      </c>
      <c r="Q3945">
        <f t="shared" si="185"/>
        <v>2015</v>
      </c>
      <c r="R3945" s="13" t="s">
        <v>8316</v>
      </c>
      <c r="S3945" t="s">
        <v>8317</v>
      </c>
    </row>
    <row r="3946" spans="1:19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>
        <f t="shared" si="183"/>
        <v>42213.662905092591</v>
      </c>
      <c r="P3946" s="10">
        <f t="shared" si="184"/>
        <v>42243.662905092591</v>
      </c>
      <c r="Q3946">
        <f t="shared" si="185"/>
        <v>2015</v>
      </c>
      <c r="R3946" s="13" t="s">
        <v>8316</v>
      </c>
      <c r="S3946" t="s">
        <v>8317</v>
      </c>
    </row>
    <row r="3947" spans="1:19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>
        <f t="shared" si="183"/>
        <v>42109.801712962959</v>
      </c>
      <c r="P3947" s="10">
        <f t="shared" si="184"/>
        <v>42139.801712962959</v>
      </c>
      <c r="Q3947">
        <f t="shared" si="185"/>
        <v>2015</v>
      </c>
      <c r="R3947" s="13" t="s">
        <v>8316</v>
      </c>
      <c r="S3947" t="s">
        <v>8317</v>
      </c>
    </row>
    <row r="3948" spans="1:19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0">
        <f t="shared" si="183"/>
        <v>42031.833587962959</v>
      </c>
      <c r="P3948" s="10">
        <f t="shared" si="184"/>
        <v>42063.333333333328</v>
      </c>
      <c r="Q3948">
        <f t="shared" si="185"/>
        <v>2015</v>
      </c>
      <c r="R3948" s="13" t="s">
        <v>8316</v>
      </c>
      <c r="S3948" t="s">
        <v>8317</v>
      </c>
    </row>
    <row r="3949" spans="1:19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0">
        <f t="shared" si="183"/>
        <v>42615.142870370371</v>
      </c>
      <c r="P3949" s="10">
        <f t="shared" si="184"/>
        <v>42645.142870370371</v>
      </c>
      <c r="Q3949">
        <f t="shared" si="185"/>
        <v>2016</v>
      </c>
      <c r="R3949" s="13" t="s">
        <v>8316</v>
      </c>
      <c r="S3949" t="s">
        <v>8317</v>
      </c>
    </row>
    <row r="3950" spans="1:19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>
        <f t="shared" si="183"/>
        <v>41829.325497685182</v>
      </c>
      <c r="P3950" s="10">
        <f t="shared" si="184"/>
        <v>41889.325497685182</v>
      </c>
      <c r="Q3950">
        <f t="shared" si="185"/>
        <v>2014</v>
      </c>
      <c r="R3950" s="13" t="s">
        <v>8316</v>
      </c>
      <c r="S3950" t="s">
        <v>8317</v>
      </c>
    </row>
    <row r="3951" spans="1:19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0">
        <f t="shared" si="183"/>
        <v>42016.120613425926</v>
      </c>
      <c r="P3951" s="10">
        <f t="shared" si="184"/>
        <v>42046.120613425926</v>
      </c>
      <c r="Q3951">
        <f t="shared" si="185"/>
        <v>2015</v>
      </c>
      <c r="R3951" s="13" t="s">
        <v>8316</v>
      </c>
      <c r="S3951" t="s">
        <v>8317</v>
      </c>
    </row>
    <row r="3952" spans="1:19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>
        <f t="shared" si="183"/>
        <v>42439.702314814815</v>
      </c>
      <c r="P3952" s="10">
        <f t="shared" si="184"/>
        <v>42468.774305555555</v>
      </c>
      <c r="Q3952">
        <f t="shared" si="185"/>
        <v>2016</v>
      </c>
      <c r="R3952" s="13" t="s">
        <v>8316</v>
      </c>
      <c r="S3952" t="s">
        <v>8317</v>
      </c>
    </row>
    <row r="3953" spans="1:19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>
        <f t="shared" si="183"/>
        <v>42433.825717592597</v>
      </c>
      <c r="P3953" s="10">
        <f t="shared" si="184"/>
        <v>42493.784050925926</v>
      </c>
      <c r="Q3953">
        <f t="shared" si="185"/>
        <v>2016</v>
      </c>
      <c r="R3953" s="13" t="s">
        <v>8316</v>
      </c>
      <c r="S3953" t="s">
        <v>8317</v>
      </c>
    </row>
    <row r="3954" spans="1:19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>
        <f t="shared" si="183"/>
        <v>42243.790393518517</v>
      </c>
      <c r="P3954" s="10">
        <f t="shared" si="184"/>
        <v>42303.790393518517</v>
      </c>
      <c r="Q3954">
        <f t="shared" si="185"/>
        <v>2015</v>
      </c>
      <c r="R3954" s="13" t="s">
        <v>8316</v>
      </c>
      <c r="S3954" t="s">
        <v>8317</v>
      </c>
    </row>
    <row r="3955" spans="1:19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>
        <f t="shared" si="183"/>
        <v>42550.048449074078</v>
      </c>
      <c r="P3955" s="10">
        <f t="shared" si="184"/>
        <v>42580.978472222225</v>
      </c>
      <c r="Q3955">
        <f t="shared" si="185"/>
        <v>2016</v>
      </c>
      <c r="R3955" s="13" t="s">
        <v>8316</v>
      </c>
      <c r="S3955" t="s">
        <v>8317</v>
      </c>
    </row>
    <row r="3956" spans="1:19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>
        <f t="shared" si="183"/>
        <v>41774.651203703703</v>
      </c>
      <c r="P3956" s="10">
        <f t="shared" si="184"/>
        <v>41834.651203703703</v>
      </c>
      <c r="Q3956">
        <f t="shared" si="185"/>
        <v>2014</v>
      </c>
      <c r="R3956" s="13" t="s">
        <v>8316</v>
      </c>
      <c r="S3956" t="s">
        <v>8317</v>
      </c>
    </row>
    <row r="3957" spans="1:19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0">
        <f t="shared" si="183"/>
        <v>42306.848854166667</v>
      </c>
      <c r="P3957" s="10">
        <f t="shared" si="184"/>
        <v>42336.890520833331</v>
      </c>
      <c r="Q3957">
        <f t="shared" si="185"/>
        <v>2015</v>
      </c>
      <c r="R3957" s="13" t="s">
        <v>8316</v>
      </c>
      <c r="S3957" t="s">
        <v>8317</v>
      </c>
    </row>
    <row r="3958" spans="1:19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>
        <f t="shared" si="183"/>
        <v>42457.932025462964</v>
      </c>
      <c r="P3958" s="10">
        <f t="shared" si="184"/>
        <v>42485.013888888891</v>
      </c>
      <c r="Q3958">
        <f t="shared" si="185"/>
        <v>2016</v>
      </c>
      <c r="R3958" s="13" t="s">
        <v>8316</v>
      </c>
      <c r="S3958" t="s">
        <v>8317</v>
      </c>
    </row>
    <row r="3959" spans="1:19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>
        <f t="shared" si="183"/>
        <v>42513.976319444439</v>
      </c>
      <c r="P3959" s="10">
        <f t="shared" si="184"/>
        <v>42559.976319444439</v>
      </c>
      <c r="Q3959">
        <f t="shared" si="185"/>
        <v>2016</v>
      </c>
      <c r="R3959" s="13" t="s">
        <v>8316</v>
      </c>
      <c r="S3959" t="s">
        <v>8317</v>
      </c>
    </row>
    <row r="3960" spans="1:19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0">
        <f t="shared" si="183"/>
        <v>41816.950370370374</v>
      </c>
      <c r="P3960" s="10">
        <f t="shared" si="184"/>
        <v>41853.583333333336</v>
      </c>
      <c r="Q3960">
        <f t="shared" si="185"/>
        <v>2014</v>
      </c>
      <c r="R3960" s="13" t="s">
        <v>8316</v>
      </c>
      <c r="S3960" t="s">
        <v>8317</v>
      </c>
    </row>
    <row r="3961" spans="1:19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>
        <f t="shared" si="183"/>
        <v>41880.788842592592</v>
      </c>
      <c r="P3961" s="10">
        <f t="shared" si="184"/>
        <v>41910.788842592592</v>
      </c>
      <c r="Q3961">
        <f t="shared" si="185"/>
        <v>2014</v>
      </c>
      <c r="R3961" s="13" t="s">
        <v>8316</v>
      </c>
      <c r="S3961" t="s">
        <v>8317</v>
      </c>
    </row>
    <row r="3962" spans="1:19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>
        <f t="shared" si="183"/>
        <v>42342.845555555556</v>
      </c>
      <c r="P3962" s="10">
        <f t="shared" si="184"/>
        <v>42372.845555555556</v>
      </c>
      <c r="Q3962">
        <f t="shared" si="185"/>
        <v>2015</v>
      </c>
      <c r="R3962" s="13" t="s">
        <v>8316</v>
      </c>
      <c r="S3962" t="s">
        <v>8317</v>
      </c>
    </row>
    <row r="3963" spans="1:19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>
        <f t="shared" si="183"/>
        <v>41745.891319444447</v>
      </c>
      <c r="P3963" s="10">
        <f t="shared" si="184"/>
        <v>41767.891319444447</v>
      </c>
      <c r="Q3963">
        <f t="shared" si="185"/>
        <v>2014</v>
      </c>
      <c r="R3963" s="13" t="s">
        <v>8316</v>
      </c>
      <c r="S3963" t="s">
        <v>8317</v>
      </c>
    </row>
    <row r="3964" spans="1:19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>
        <f t="shared" si="183"/>
        <v>42311.621458333335</v>
      </c>
      <c r="P3964" s="10">
        <f t="shared" si="184"/>
        <v>42336.621458333335</v>
      </c>
      <c r="Q3964">
        <f t="shared" si="185"/>
        <v>2015</v>
      </c>
      <c r="R3964" s="13" t="s">
        <v>8316</v>
      </c>
      <c r="S3964" t="s">
        <v>8317</v>
      </c>
    </row>
    <row r="3965" spans="1:19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>
        <f t="shared" si="183"/>
        <v>42296.154131944444</v>
      </c>
      <c r="P3965" s="10">
        <f t="shared" si="184"/>
        <v>42326.195798611108</v>
      </c>
      <c r="Q3965">
        <f t="shared" si="185"/>
        <v>2015</v>
      </c>
      <c r="R3965" s="13" t="s">
        <v>8316</v>
      </c>
      <c r="S3965" t="s">
        <v>8317</v>
      </c>
    </row>
    <row r="3966" spans="1:19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0">
        <f t="shared" si="183"/>
        <v>42053.722060185188</v>
      </c>
      <c r="P3966" s="10">
        <f t="shared" si="184"/>
        <v>42113.680393518516</v>
      </c>
      <c r="Q3966">
        <f t="shared" si="185"/>
        <v>2015</v>
      </c>
      <c r="R3966" s="13" t="s">
        <v>8316</v>
      </c>
      <c r="S3966" t="s">
        <v>8317</v>
      </c>
    </row>
    <row r="3967" spans="1:19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>
        <f t="shared" si="183"/>
        <v>42414.235879629632</v>
      </c>
      <c r="P3967" s="10">
        <f t="shared" si="184"/>
        <v>42474.194212962961</v>
      </c>
      <c r="Q3967">
        <f t="shared" si="185"/>
        <v>2016</v>
      </c>
      <c r="R3967" s="13" t="s">
        <v>8316</v>
      </c>
      <c r="S3967" t="s">
        <v>8317</v>
      </c>
    </row>
    <row r="3968" spans="1:19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>
        <f t="shared" si="183"/>
        <v>41801.711550925924</v>
      </c>
      <c r="P3968" s="10">
        <f t="shared" si="184"/>
        <v>41844.124305555553</v>
      </c>
      <c r="Q3968">
        <f t="shared" si="185"/>
        <v>2014</v>
      </c>
      <c r="R3968" s="13" t="s">
        <v>8316</v>
      </c>
      <c r="S3968" t="s">
        <v>8317</v>
      </c>
    </row>
    <row r="3969" spans="1:19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0">
        <f t="shared" si="183"/>
        <v>42770.290590277778</v>
      </c>
      <c r="P3969" s="10">
        <f t="shared" si="184"/>
        <v>42800.290590277778</v>
      </c>
      <c r="Q3969">
        <f t="shared" si="185"/>
        <v>2017</v>
      </c>
      <c r="R3969" s="13" t="s">
        <v>8316</v>
      </c>
      <c r="S3969" t="s">
        <v>8317</v>
      </c>
    </row>
    <row r="3970" spans="1:19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0">
        <f t="shared" si="183"/>
        <v>42452.815659722226</v>
      </c>
      <c r="P3970" s="10">
        <f t="shared" si="184"/>
        <v>42512.815659722226</v>
      </c>
      <c r="Q3970">
        <f t="shared" si="185"/>
        <v>2016</v>
      </c>
      <c r="R3970" s="13" t="s">
        <v>8316</v>
      </c>
      <c r="S3970" t="s">
        <v>8317</v>
      </c>
    </row>
    <row r="3971" spans="1:19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0">
        <f t="shared" ref="O3971:O4034" si="186">(((J3971/60)/60)/24)+DATE(1970,1,1)</f>
        <v>42601.854699074072</v>
      </c>
      <c r="P3971" s="10">
        <f t="shared" ref="P3971:P4034" si="187">(((I3971/60)/60)/24)+DATE(1970,1,1)</f>
        <v>42611.163194444445</v>
      </c>
      <c r="Q3971">
        <f t="shared" ref="Q3971:Q4034" si="188">YEAR(O3971)</f>
        <v>2016</v>
      </c>
      <c r="R3971" s="13" t="s">
        <v>8316</v>
      </c>
      <c r="S3971" t="s">
        <v>8317</v>
      </c>
    </row>
    <row r="3972" spans="1:19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>
        <f t="shared" si="186"/>
        <v>42447.863553240735</v>
      </c>
      <c r="P3972" s="10">
        <f t="shared" si="187"/>
        <v>42477.863553240735</v>
      </c>
      <c r="Q3972">
        <f t="shared" si="188"/>
        <v>2016</v>
      </c>
      <c r="R3972" s="13" t="s">
        <v>8316</v>
      </c>
      <c r="S3972" t="s">
        <v>8317</v>
      </c>
    </row>
    <row r="3973" spans="1:19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0">
        <f t="shared" si="186"/>
        <v>41811.536180555559</v>
      </c>
      <c r="P3973" s="10">
        <f t="shared" si="187"/>
        <v>41841.536180555559</v>
      </c>
      <c r="Q3973">
        <f t="shared" si="188"/>
        <v>2014</v>
      </c>
      <c r="R3973" s="13" t="s">
        <v>8316</v>
      </c>
      <c r="S3973" t="s">
        <v>8317</v>
      </c>
    </row>
    <row r="3974" spans="1:19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0">
        <f t="shared" si="186"/>
        <v>41981.067523148144</v>
      </c>
      <c r="P3974" s="10">
        <f t="shared" si="187"/>
        <v>42041.067523148144</v>
      </c>
      <c r="Q3974">
        <f t="shared" si="188"/>
        <v>2014</v>
      </c>
      <c r="R3974" s="13" t="s">
        <v>8316</v>
      </c>
      <c r="S3974" t="s">
        <v>8317</v>
      </c>
    </row>
    <row r="3975" spans="1:19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0">
        <f t="shared" si="186"/>
        <v>42469.68414351852</v>
      </c>
      <c r="P3975" s="10">
        <f t="shared" si="187"/>
        <v>42499.166666666672</v>
      </c>
      <c r="Q3975">
        <f t="shared" si="188"/>
        <v>2016</v>
      </c>
      <c r="R3975" s="13" t="s">
        <v>8316</v>
      </c>
      <c r="S3975" t="s">
        <v>8317</v>
      </c>
    </row>
    <row r="3976" spans="1:19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>
        <f t="shared" si="186"/>
        <v>42493.546851851846</v>
      </c>
      <c r="P3976" s="10">
        <f t="shared" si="187"/>
        <v>42523.546851851846</v>
      </c>
      <c r="Q3976">
        <f t="shared" si="188"/>
        <v>2016</v>
      </c>
      <c r="R3976" s="13" t="s">
        <v>8316</v>
      </c>
      <c r="S3976" t="s">
        <v>8317</v>
      </c>
    </row>
    <row r="3977" spans="1:19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>
        <f t="shared" si="186"/>
        <v>42534.866875</v>
      </c>
      <c r="P3977" s="10">
        <f t="shared" si="187"/>
        <v>42564.866875</v>
      </c>
      <c r="Q3977">
        <f t="shared" si="188"/>
        <v>2016</v>
      </c>
      <c r="R3977" s="13" t="s">
        <v>8316</v>
      </c>
      <c r="S3977" t="s">
        <v>8317</v>
      </c>
    </row>
    <row r="3978" spans="1:19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0">
        <f t="shared" si="186"/>
        <v>41830.858344907407</v>
      </c>
      <c r="P3978" s="10">
        <f t="shared" si="187"/>
        <v>41852.291666666664</v>
      </c>
      <c r="Q3978">
        <f t="shared" si="188"/>
        <v>2014</v>
      </c>
      <c r="R3978" s="13" t="s">
        <v>8316</v>
      </c>
      <c r="S3978" t="s">
        <v>8317</v>
      </c>
    </row>
    <row r="3979" spans="1:19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0">
        <f t="shared" si="186"/>
        <v>42543.788564814815</v>
      </c>
      <c r="P3979" s="10">
        <f t="shared" si="187"/>
        <v>42573.788564814815</v>
      </c>
      <c r="Q3979">
        <f t="shared" si="188"/>
        <v>2016</v>
      </c>
      <c r="R3979" s="13" t="s">
        <v>8316</v>
      </c>
      <c r="S3979" t="s">
        <v>8317</v>
      </c>
    </row>
    <row r="3980" spans="1:19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0">
        <f t="shared" si="186"/>
        <v>41975.642974537041</v>
      </c>
      <c r="P3980" s="10">
        <f t="shared" si="187"/>
        <v>42035.642974537041</v>
      </c>
      <c r="Q3980">
        <f t="shared" si="188"/>
        <v>2014</v>
      </c>
      <c r="R3980" s="13" t="s">
        <v>8316</v>
      </c>
      <c r="S3980" t="s">
        <v>8317</v>
      </c>
    </row>
    <row r="3981" spans="1:19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0">
        <f t="shared" si="186"/>
        <v>42069.903437500005</v>
      </c>
      <c r="P3981" s="10">
        <f t="shared" si="187"/>
        <v>42092.833333333328</v>
      </c>
      <c r="Q3981">
        <f t="shared" si="188"/>
        <v>2015</v>
      </c>
      <c r="R3981" s="13" t="s">
        <v>8316</v>
      </c>
      <c r="S3981" t="s">
        <v>8317</v>
      </c>
    </row>
    <row r="3982" spans="1:19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0">
        <f t="shared" si="186"/>
        <v>41795.598923611113</v>
      </c>
      <c r="P3982" s="10">
        <f t="shared" si="187"/>
        <v>41825.598923611113</v>
      </c>
      <c r="Q3982">
        <f t="shared" si="188"/>
        <v>2014</v>
      </c>
      <c r="R3982" s="13" t="s">
        <v>8316</v>
      </c>
      <c r="S3982" t="s">
        <v>8317</v>
      </c>
    </row>
    <row r="3983" spans="1:19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0">
        <f t="shared" si="186"/>
        <v>42508.179965277777</v>
      </c>
      <c r="P3983" s="10">
        <f t="shared" si="187"/>
        <v>42568.179965277777</v>
      </c>
      <c r="Q3983">
        <f t="shared" si="188"/>
        <v>2016</v>
      </c>
      <c r="R3983" s="13" t="s">
        <v>8316</v>
      </c>
      <c r="S3983" t="s">
        <v>8317</v>
      </c>
    </row>
    <row r="3984" spans="1:19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0">
        <f t="shared" si="186"/>
        <v>42132.809953703705</v>
      </c>
      <c r="P3984" s="10">
        <f t="shared" si="187"/>
        <v>42192.809953703705</v>
      </c>
      <c r="Q3984">
        <f t="shared" si="188"/>
        <v>2015</v>
      </c>
      <c r="R3984" s="13" t="s">
        <v>8316</v>
      </c>
      <c r="S3984" t="s">
        <v>8317</v>
      </c>
    </row>
    <row r="3985" spans="1:19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0">
        <f t="shared" si="186"/>
        <v>41747.86986111111</v>
      </c>
      <c r="P3985" s="10">
        <f t="shared" si="187"/>
        <v>41779.290972222225</v>
      </c>
      <c r="Q3985">
        <f t="shared" si="188"/>
        <v>2014</v>
      </c>
      <c r="R3985" s="13" t="s">
        <v>8316</v>
      </c>
      <c r="S3985" t="s">
        <v>8317</v>
      </c>
    </row>
    <row r="3986" spans="1:19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>
        <f t="shared" si="186"/>
        <v>41920.963472222218</v>
      </c>
      <c r="P3986" s="10">
        <f t="shared" si="187"/>
        <v>41951</v>
      </c>
      <c r="Q3986">
        <f t="shared" si="188"/>
        <v>2014</v>
      </c>
      <c r="R3986" s="13" t="s">
        <v>8316</v>
      </c>
      <c r="S3986" t="s">
        <v>8317</v>
      </c>
    </row>
    <row r="3987" spans="1:19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0">
        <f t="shared" si="186"/>
        <v>42399.707407407404</v>
      </c>
      <c r="P3987" s="10">
        <f t="shared" si="187"/>
        <v>42420.878472222219</v>
      </c>
      <c r="Q3987">
        <f t="shared" si="188"/>
        <v>2016</v>
      </c>
      <c r="R3987" s="13" t="s">
        <v>8316</v>
      </c>
      <c r="S3987" t="s">
        <v>8317</v>
      </c>
    </row>
    <row r="3988" spans="1:19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0">
        <f t="shared" si="186"/>
        <v>42467.548541666663</v>
      </c>
      <c r="P3988" s="10">
        <f t="shared" si="187"/>
        <v>42496.544444444444</v>
      </c>
      <c r="Q3988">
        <f t="shared" si="188"/>
        <v>2016</v>
      </c>
      <c r="R3988" s="13" t="s">
        <v>8316</v>
      </c>
      <c r="S3988" t="s">
        <v>8317</v>
      </c>
    </row>
    <row r="3989" spans="1:19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0">
        <f t="shared" si="186"/>
        <v>41765.92465277778</v>
      </c>
      <c r="P3989" s="10">
        <f t="shared" si="187"/>
        <v>41775.92465277778</v>
      </c>
      <c r="Q3989">
        <f t="shared" si="188"/>
        <v>2014</v>
      </c>
      <c r="R3989" s="13" t="s">
        <v>8316</v>
      </c>
      <c r="S3989" t="s">
        <v>8317</v>
      </c>
    </row>
    <row r="3990" spans="1:19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>
        <f t="shared" si="186"/>
        <v>42230.08116898148</v>
      </c>
      <c r="P3990" s="10">
        <f t="shared" si="187"/>
        <v>42245.08116898148</v>
      </c>
      <c r="Q3990">
        <f t="shared" si="188"/>
        <v>2015</v>
      </c>
      <c r="R3990" s="13" t="s">
        <v>8316</v>
      </c>
      <c r="S3990" t="s">
        <v>8317</v>
      </c>
    </row>
    <row r="3991" spans="1:19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>
        <f t="shared" si="186"/>
        <v>42286.749780092592</v>
      </c>
      <c r="P3991" s="10">
        <f t="shared" si="187"/>
        <v>42316.791446759264</v>
      </c>
      <c r="Q3991">
        <f t="shared" si="188"/>
        <v>2015</v>
      </c>
      <c r="R3991" s="13" t="s">
        <v>8316</v>
      </c>
      <c r="S3991" t="s">
        <v>8317</v>
      </c>
    </row>
    <row r="3992" spans="1:19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>
        <f t="shared" si="186"/>
        <v>42401.672372685185</v>
      </c>
      <c r="P3992" s="10">
        <f t="shared" si="187"/>
        <v>42431.672372685185</v>
      </c>
      <c r="Q3992">
        <f t="shared" si="188"/>
        <v>2016</v>
      </c>
      <c r="R3992" s="13" t="s">
        <v>8316</v>
      </c>
      <c r="S3992" t="s">
        <v>8317</v>
      </c>
    </row>
    <row r="3993" spans="1:19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>
        <f t="shared" si="186"/>
        <v>42125.644467592589</v>
      </c>
      <c r="P3993" s="10">
        <f t="shared" si="187"/>
        <v>42155.644467592589</v>
      </c>
      <c r="Q3993">
        <f t="shared" si="188"/>
        <v>2015</v>
      </c>
      <c r="R3993" s="13" t="s">
        <v>8316</v>
      </c>
      <c r="S3993" t="s">
        <v>8317</v>
      </c>
    </row>
    <row r="3994" spans="1:19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0">
        <f t="shared" si="186"/>
        <v>42289.94049768518</v>
      </c>
      <c r="P3994" s="10">
        <f t="shared" si="187"/>
        <v>42349.982164351852</v>
      </c>
      <c r="Q3994">
        <f t="shared" si="188"/>
        <v>2015</v>
      </c>
      <c r="R3994" s="13" t="s">
        <v>8316</v>
      </c>
      <c r="S3994" t="s">
        <v>8317</v>
      </c>
    </row>
    <row r="3995" spans="1:19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>
        <f t="shared" si="186"/>
        <v>42107.864722222221</v>
      </c>
      <c r="P3995" s="10">
        <f t="shared" si="187"/>
        <v>42137.864722222221</v>
      </c>
      <c r="Q3995">
        <f t="shared" si="188"/>
        <v>2015</v>
      </c>
      <c r="R3995" s="13" t="s">
        <v>8316</v>
      </c>
      <c r="S3995" t="s">
        <v>8317</v>
      </c>
    </row>
    <row r="3996" spans="1:19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>
        <f t="shared" si="186"/>
        <v>41809.389930555553</v>
      </c>
      <c r="P3996" s="10">
        <f t="shared" si="187"/>
        <v>41839.389930555553</v>
      </c>
      <c r="Q3996">
        <f t="shared" si="188"/>
        <v>2014</v>
      </c>
      <c r="R3996" s="13" t="s">
        <v>8316</v>
      </c>
      <c r="S3996" t="s">
        <v>8317</v>
      </c>
    </row>
    <row r="3997" spans="1:19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>
        <f t="shared" si="186"/>
        <v>42019.683761574073</v>
      </c>
      <c r="P3997" s="10">
        <f t="shared" si="187"/>
        <v>42049.477083333331</v>
      </c>
      <c r="Q3997">
        <f t="shared" si="188"/>
        <v>2015</v>
      </c>
      <c r="R3997" s="13" t="s">
        <v>8316</v>
      </c>
      <c r="S3997" t="s">
        <v>8317</v>
      </c>
    </row>
    <row r="3998" spans="1:19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0">
        <f t="shared" si="186"/>
        <v>41950.26694444444</v>
      </c>
      <c r="P3998" s="10">
        <f t="shared" si="187"/>
        <v>41963.669444444444</v>
      </c>
      <c r="Q3998">
        <f t="shared" si="188"/>
        <v>2014</v>
      </c>
      <c r="R3998" s="13" t="s">
        <v>8316</v>
      </c>
      <c r="S3998" t="s">
        <v>8317</v>
      </c>
    </row>
    <row r="3999" spans="1:19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>
        <f t="shared" si="186"/>
        <v>42069.391446759255</v>
      </c>
      <c r="P3999" s="10">
        <f t="shared" si="187"/>
        <v>42099.349780092598</v>
      </c>
      <c r="Q3999">
        <f t="shared" si="188"/>
        <v>2015</v>
      </c>
      <c r="R3999" s="13" t="s">
        <v>8316</v>
      </c>
      <c r="S3999" t="s">
        <v>8317</v>
      </c>
    </row>
    <row r="4000" spans="1:19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0">
        <f t="shared" si="186"/>
        <v>42061.963263888887</v>
      </c>
      <c r="P4000" s="10">
        <f t="shared" si="187"/>
        <v>42091.921597222223</v>
      </c>
      <c r="Q4000">
        <f t="shared" si="188"/>
        <v>2015</v>
      </c>
      <c r="R4000" s="13" t="s">
        <v>8316</v>
      </c>
      <c r="S4000" t="s">
        <v>8317</v>
      </c>
    </row>
    <row r="4001" spans="1:19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0">
        <f t="shared" si="186"/>
        <v>41842.828680555554</v>
      </c>
      <c r="P4001" s="10">
        <f t="shared" si="187"/>
        <v>41882.827650462961</v>
      </c>
      <c r="Q4001">
        <f t="shared" si="188"/>
        <v>2014</v>
      </c>
      <c r="R4001" s="13" t="s">
        <v>8316</v>
      </c>
      <c r="S4001" t="s">
        <v>8317</v>
      </c>
    </row>
    <row r="4002" spans="1:19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>
        <f t="shared" si="186"/>
        <v>42437.64534722222</v>
      </c>
      <c r="P4002" s="10">
        <f t="shared" si="187"/>
        <v>42497.603680555556</v>
      </c>
      <c r="Q4002">
        <f t="shared" si="188"/>
        <v>2016</v>
      </c>
      <c r="R4002" s="13" t="s">
        <v>8316</v>
      </c>
      <c r="S4002" t="s">
        <v>8317</v>
      </c>
    </row>
    <row r="4003" spans="1:19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0">
        <f t="shared" si="186"/>
        <v>42775.964212962965</v>
      </c>
      <c r="P4003" s="10">
        <f t="shared" si="187"/>
        <v>42795.791666666672</v>
      </c>
      <c r="Q4003">
        <f t="shared" si="188"/>
        <v>2017</v>
      </c>
      <c r="R4003" s="13" t="s">
        <v>8316</v>
      </c>
      <c r="S4003" t="s">
        <v>8317</v>
      </c>
    </row>
    <row r="4004" spans="1:19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>
        <f t="shared" si="186"/>
        <v>41879.043530092589</v>
      </c>
      <c r="P4004" s="10">
        <f t="shared" si="187"/>
        <v>41909.043530092589</v>
      </c>
      <c r="Q4004">
        <f t="shared" si="188"/>
        <v>2014</v>
      </c>
      <c r="R4004" s="13" t="s">
        <v>8316</v>
      </c>
      <c r="S4004" t="s">
        <v>8317</v>
      </c>
    </row>
    <row r="4005" spans="1:19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>
        <f t="shared" si="186"/>
        <v>42020.587349537032</v>
      </c>
      <c r="P4005" s="10">
        <f t="shared" si="187"/>
        <v>42050.587349537032</v>
      </c>
      <c r="Q4005">
        <f t="shared" si="188"/>
        <v>2015</v>
      </c>
      <c r="R4005" s="13" t="s">
        <v>8316</v>
      </c>
      <c r="S4005" t="s">
        <v>8317</v>
      </c>
    </row>
    <row r="4006" spans="1:19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>
        <f t="shared" si="186"/>
        <v>41890.16269675926</v>
      </c>
      <c r="P4006" s="10">
        <f t="shared" si="187"/>
        <v>41920.16269675926</v>
      </c>
      <c r="Q4006">
        <f t="shared" si="188"/>
        <v>2014</v>
      </c>
      <c r="R4006" s="13" t="s">
        <v>8316</v>
      </c>
      <c r="S4006" t="s">
        <v>8317</v>
      </c>
    </row>
    <row r="4007" spans="1:19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>
        <f t="shared" si="186"/>
        <v>41872.807696759257</v>
      </c>
      <c r="P4007" s="10">
        <f t="shared" si="187"/>
        <v>41932.807696759257</v>
      </c>
      <c r="Q4007">
        <f t="shared" si="188"/>
        <v>2014</v>
      </c>
      <c r="R4007" s="13" t="s">
        <v>8316</v>
      </c>
      <c r="S4007" t="s">
        <v>8317</v>
      </c>
    </row>
    <row r="4008" spans="1:19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0">
        <f t="shared" si="186"/>
        <v>42391.772997685184</v>
      </c>
      <c r="P4008" s="10">
        <f t="shared" si="187"/>
        <v>42416.772997685184</v>
      </c>
      <c r="Q4008">
        <f t="shared" si="188"/>
        <v>2016</v>
      </c>
      <c r="R4008" s="13" t="s">
        <v>8316</v>
      </c>
      <c r="S4008" t="s">
        <v>8317</v>
      </c>
    </row>
    <row r="4009" spans="1:19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>
        <f t="shared" si="186"/>
        <v>41848.772928240738</v>
      </c>
      <c r="P4009" s="10">
        <f t="shared" si="187"/>
        <v>41877.686111111114</v>
      </c>
      <c r="Q4009">
        <f t="shared" si="188"/>
        <v>2014</v>
      </c>
      <c r="R4009" s="13" t="s">
        <v>8316</v>
      </c>
      <c r="S4009" t="s">
        <v>8317</v>
      </c>
    </row>
    <row r="4010" spans="1:19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>
        <f t="shared" si="186"/>
        <v>42177.964201388888</v>
      </c>
      <c r="P4010" s="10">
        <f t="shared" si="187"/>
        <v>42207.964201388888</v>
      </c>
      <c r="Q4010">
        <f t="shared" si="188"/>
        <v>2015</v>
      </c>
      <c r="R4010" s="13" t="s">
        <v>8316</v>
      </c>
      <c r="S4010" t="s">
        <v>8317</v>
      </c>
    </row>
    <row r="4011" spans="1:19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0">
        <f t="shared" si="186"/>
        <v>41851.700925925928</v>
      </c>
      <c r="P4011" s="10">
        <f t="shared" si="187"/>
        <v>41891.700925925928</v>
      </c>
      <c r="Q4011">
        <f t="shared" si="188"/>
        <v>2014</v>
      </c>
      <c r="R4011" s="13" t="s">
        <v>8316</v>
      </c>
      <c r="S4011" t="s">
        <v>8317</v>
      </c>
    </row>
    <row r="4012" spans="1:19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>
        <f t="shared" si="186"/>
        <v>41921.770439814813</v>
      </c>
      <c r="P4012" s="10">
        <f t="shared" si="187"/>
        <v>41938.770439814813</v>
      </c>
      <c r="Q4012">
        <f t="shared" si="188"/>
        <v>2014</v>
      </c>
      <c r="R4012" s="13" t="s">
        <v>8316</v>
      </c>
      <c r="S4012" t="s">
        <v>8317</v>
      </c>
    </row>
    <row r="4013" spans="1:19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>
        <f t="shared" si="186"/>
        <v>42002.54488425926</v>
      </c>
      <c r="P4013" s="10">
        <f t="shared" si="187"/>
        <v>42032.54488425926</v>
      </c>
      <c r="Q4013">
        <f t="shared" si="188"/>
        <v>2014</v>
      </c>
      <c r="R4013" s="13" t="s">
        <v>8316</v>
      </c>
      <c r="S4013" t="s">
        <v>8317</v>
      </c>
    </row>
    <row r="4014" spans="1:19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>
        <f t="shared" si="186"/>
        <v>42096.544548611113</v>
      </c>
      <c r="P4014" s="10">
        <f t="shared" si="187"/>
        <v>42126.544548611113</v>
      </c>
      <c r="Q4014">
        <f t="shared" si="188"/>
        <v>2015</v>
      </c>
      <c r="R4014" s="13" t="s">
        <v>8316</v>
      </c>
      <c r="S4014" t="s">
        <v>8317</v>
      </c>
    </row>
    <row r="4015" spans="1:19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>
        <f t="shared" si="186"/>
        <v>42021.301192129627</v>
      </c>
      <c r="P4015" s="10">
        <f t="shared" si="187"/>
        <v>42051.301192129627</v>
      </c>
      <c r="Q4015">
        <f t="shared" si="188"/>
        <v>2015</v>
      </c>
      <c r="R4015" s="13" t="s">
        <v>8316</v>
      </c>
      <c r="S4015" t="s">
        <v>8317</v>
      </c>
    </row>
    <row r="4016" spans="1:19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>
        <f t="shared" si="186"/>
        <v>42419.246168981481</v>
      </c>
      <c r="P4016" s="10">
        <f t="shared" si="187"/>
        <v>42434.246168981481</v>
      </c>
      <c r="Q4016">
        <f t="shared" si="188"/>
        <v>2016</v>
      </c>
      <c r="R4016" s="13" t="s">
        <v>8316</v>
      </c>
      <c r="S4016" t="s">
        <v>8317</v>
      </c>
    </row>
    <row r="4017" spans="1:19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>
        <f t="shared" si="186"/>
        <v>42174.780821759254</v>
      </c>
      <c r="P4017" s="10">
        <f t="shared" si="187"/>
        <v>42204.780821759254</v>
      </c>
      <c r="Q4017">
        <f t="shared" si="188"/>
        <v>2015</v>
      </c>
      <c r="R4017" s="13" t="s">
        <v>8316</v>
      </c>
      <c r="S4017" t="s">
        <v>8317</v>
      </c>
    </row>
    <row r="4018" spans="1:19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>
        <f t="shared" si="186"/>
        <v>41869.872685185182</v>
      </c>
      <c r="P4018" s="10">
        <f t="shared" si="187"/>
        <v>41899.872685185182</v>
      </c>
      <c r="Q4018">
        <f t="shared" si="188"/>
        <v>2014</v>
      </c>
      <c r="R4018" s="13" t="s">
        <v>8316</v>
      </c>
      <c r="S4018" t="s">
        <v>8317</v>
      </c>
    </row>
    <row r="4019" spans="1:19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0">
        <f t="shared" si="186"/>
        <v>41856.672152777777</v>
      </c>
      <c r="P4019" s="10">
        <f t="shared" si="187"/>
        <v>41886.672152777777</v>
      </c>
      <c r="Q4019">
        <f t="shared" si="188"/>
        <v>2014</v>
      </c>
      <c r="R4019" s="13" t="s">
        <v>8316</v>
      </c>
      <c r="S4019" t="s">
        <v>8317</v>
      </c>
    </row>
    <row r="4020" spans="1:19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0">
        <f t="shared" si="186"/>
        <v>42620.91097222222</v>
      </c>
      <c r="P4020" s="10">
        <f t="shared" si="187"/>
        <v>42650.91097222222</v>
      </c>
      <c r="Q4020">
        <f t="shared" si="188"/>
        <v>2016</v>
      </c>
      <c r="R4020" s="13" t="s">
        <v>8316</v>
      </c>
      <c r="S4020" t="s">
        <v>8317</v>
      </c>
    </row>
    <row r="4021" spans="1:19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>
        <f t="shared" si="186"/>
        <v>42417.675879629634</v>
      </c>
      <c r="P4021" s="10">
        <f t="shared" si="187"/>
        <v>42475.686111111107</v>
      </c>
      <c r="Q4021">
        <f t="shared" si="188"/>
        <v>2016</v>
      </c>
      <c r="R4021" s="13" t="s">
        <v>8316</v>
      </c>
      <c r="S4021" t="s">
        <v>8317</v>
      </c>
    </row>
    <row r="4022" spans="1:19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>
        <f t="shared" si="186"/>
        <v>42057.190960648149</v>
      </c>
      <c r="P4022" s="10">
        <f t="shared" si="187"/>
        <v>42087.149293981478</v>
      </c>
      <c r="Q4022">
        <f t="shared" si="188"/>
        <v>2015</v>
      </c>
      <c r="R4022" s="13" t="s">
        <v>8316</v>
      </c>
      <c r="S4022" t="s">
        <v>8317</v>
      </c>
    </row>
    <row r="4023" spans="1:19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0">
        <f t="shared" si="186"/>
        <v>41878.911550925928</v>
      </c>
      <c r="P4023" s="10">
        <f t="shared" si="187"/>
        <v>41938.911550925928</v>
      </c>
      <c r="Q4023">
        <f t="shared" si="188"/>
        <v>2014</v>
      </c>
      <c r="R4023" s="13" t="s">
        <v>8316</v>
      </c>
      <c r="S4023" t="s">
        <v>8317</v>
      </c>
    </row>
    <row r="4024" spans="1:19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>
        <f t="shared" si="186"/>
        <v>41990.584108796291</v>
      </c>
      <c r="P4024" s="10">
        <f t="shared" si="187"/>
        <v>42036.120833333334</v>
      </c>
      <c r="Q4024">
        <f t="shared" si="188"/>
        <v>2014</v>
      </c>
      <c r="R4024" s="13" t="s">
        <v>8316</v>
      </c>
      <c r="S4024" t="s">
        <v>8317</v>
      </c>
    </row>
    <row r="4025" spans="1:19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>
        <f t="shared" si="186"/>
        <v>42408.999571759254</v>
      </c>
      <c r="P4025" s="10">
        <f t="shared" si="187"/>
        <v>42453.957905092597</v>
      </c>
      <c r="Q4025">
        <f t="shared" si="188"/>
        <v>2016</v>
      </c>
      <c r="R4025" s="13" t="s">
        <v>8316</v>
      </c>
      <c r="S4025" t="s">
        <v>8317</v>
      </c>
    </row>
    <row r="4026" spans="1:19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>
        <f t="shared" si="186"/>
        <v>42217.670104166667</v>
      </c>
      <c r="P4026" s="10">
        <f t="shared" si="187"/>
        <v>42247.670104166667</v>
      </c>
      <c r="Q4026">
        <f t="shared" si="188"/>
        <v>2015</v>
      </c>
      <c r="R4026" s="13" t="s">
        <v>8316</v>
      </c>
      <c r="S4026" t="s">
        <v>8317</v>
      </c>
    </row>
    <row r="4027" spans="1:19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>
        <f t="shared" si="186"/>
        <v>42151.237685185188</v>
      </c>
      <c r="P4027" s="10">
        <f t="shared" si="187"/>
        <v>42211.237685185188</v>
      </c>
      <c r="Q4027">
        <f t="shared" si="188"/>
        <v>2015</v>
      </c>
      <c r="R4027" s="13" t="s">
        <v>8316</v>
      </c>
      <c r="S4027" t="s">
        <v>8317</v>
      </c>
    </row>
    <row r="4028" spans="1:19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>
        <f t="shared" si="186"/>
        <v>42282.655543981484</v>
      </c>
      <c r="P4028" s="10">
        <f t="shared" si="187"/>
        <v>42342.697210648148</v>
      </c>
      <c r="Q4028">
        <f t="shared" si="188"/>
        <v>2015</v>
      </c>
      <c r="R4028" s="13" t="s">
        <v>8316</v>
      </c>
      <c r="S4028" t="s">
        <v>8317</v>
      </c>
    </row>
    <row r="4029" spans="1:19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0">
        <f t="shared" si="186"/>
        <v>42768.97084490741</v>
      </c>
      <c r="P4029" s="10">
        <f t="shared" si="187"/>
        <v>42789.041666666672</v>
      </c>
      <c r="Q4029">
        <f t="shared" si="188"/>
        <v>2017</v>
      </c>
      <c r="R4029" s="13" t="s">
        <v>8316</v>
      </c>
      <c r="S4029" t="s">
        <v>8317</v>
      </c>
    </row>
    <row r="4030" spans="1:19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0">
        <f t="shared" si="186"/>
        <v>41765.938657407409</v>
      </c>
      <c r="P4030" s="10">
        <f t="shared" si="187"/>
        <v>41795.938657407409</v>
      </c>
      <c r="Q4030">
        <f t="shared" si="188"/>
        <v>2014</v>
      </c>
      <c r="R4030" s="13" t="s">
        <v>8316</v>
      </c>
      <c r="S4030" t="s">
        <v>8317</v>
      </c>
    </row>
    <row r="4031" spans="1:19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>
        <f t="shared" si="186"/>
        <v>42322.025115740747</v>
      </c>
      <c r="P4031" s="10">
        <f t="shared" si="187"/>
        <v>42352.025115740747</v>
      </c>
      <c r="Q4031">
        <f t="shared" si="188"/>
        <v>2015</v>
      </c>
      <c r="R4031" s="13" t="s">
        <v>8316</v>
      </c>
      <c r="S4031" t="s">
        <v>8317</v>
      </c>
    </row>
    <row r="4032" spans="1:19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0">
        <f t="shared" si="186"/>
        <v>42374.655081018514</v>
      </c>
      <c r="P4032" s="10">
        <f t="shared" si="187"/>
        <v>42403.784027777772</v>
      </c>
      <c r="Q4032">
        <f t="shared" si="188"/>
        <v>2016</v>
      </c>
      <c r="R4032" s="13" t="s">
        <v>8316</v>
      </c>
      <c r="S4032" t="s">
        <v>8317</v>
      </c>
    </row>
    <row r="4033" spans="1:19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>
        <f t="shared" si="186"/>
        <v>41941.585231481484</v>
      </c>
      <c r="P4033" s="10">
        <f t="shared" si="187"/>
        <v>41991.626898148148</v>
      </c>
      <c r="Q4033">
        <f t="shared" si="188"/>
        <v>2014</v>
      </c>
      <c r="R4033" s="13" t="s">
        <v>8316</v>
      </c>
      <c r="S4033" t="s">
        <v>8317</v>
      </c>
    </row>
    <row r="4034" spans="1:19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0">
        <f t="shared" si="186"/>
        <v>42293.809212962966</v>
      </c>
      <c r="P4034" s="10">
        <f t="shared" si="187"/>
        <v>42353.85087962963</v>
      </c>
      <c r="Q4034">
        <f t="shared" si="188"/>
        <v>2015</v>
      </c>
      <c r="R4034" s="13" t="s">
        <v>8316</v>
      </c>
      <c r="S4034" t="s">
        <v>8317</v>
      </c>
    </row>
    <row r="4035" spans="1:19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0">
        <f t="shared" ref="O4035:O4098" si="189">(((J4035/60)/60)/24)+DATE(1970,1,1)</f>
        <v>42614.268796296295</v>
      </c>
      <c r="P4035" s="10">
        <f t="shared" ref="P4035:P4098" si="190">(((I4035/60)/60)/24)+DATE(1970,1,1)</f>
        <v>42645.375</v>
      </c>
      <c r="Q4035">
        <f t="shared" ref="Q4035:Q4098" si="191">YEAR(O4035)</f>
        <v>2016</v>
      </c>
      <c r="R4035" s="13" t="s">
        <v>8316</v>
      </c>
      <c r="S4035" t="s">
        <v>8317</v>
      </c>
    </row>
    <row r="4036" spans="1:19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>
        <f t="shared" si="189"/>
        <v>42067.947337962964</v>
      </c>
      <c r="P4036" s="10">
        <f t="shared" si="190"/>
        <v>42097.905671296292</v>
      </c>
      <c r="Q4036">
        <f t="shared" si="191"/>
        <v>2015</v>
      </c>
      <c r="R4036" s="13" t="s">
        <v>8316</v>
      </c>
      <c r="S4036" t="s">
        <v>8317</v>
      </c>
    </row>
    <row r="4037" spans="1:19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0">
        <f t="shared" si="189"/>
        <v>41903.882951388885</v>
      </c>
      <c r="P4037" s="10">
        <f t="shared" si="190"/>
        <v>41933.882951388885</v>
      </c>
      <c r="Q4037">
        <f t="shared" si="191"/>
        <v>2014</v>
      </c>
      <c r="R4037" s="13" t="s">
        <v>8316</v>
      </c>
      <c r="S4037" t="s">
        <v>8317</v>
      </c>
    </row>
    <row r="4038" spans="1:19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0">
        <f t="shared" si="189"/>
        <v>41804.937083333331</v>
      </c>
      <c r="P4038" s="10">
        <f t="shared" si="190"/>
        <v>41821.9375</v>
      </c>
      <c r="Q4038">
        <f t="shared" si="191"/>
        <v>2014</v>
      </c>
      <c r="R4038" s="13" t="s">
        <v>8316</v>
      </c>
      <c r="S4038" t="s">
        <v>8317</v>
      </c>
    </row>
    <row r="4039" spans="1:19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>
        <f t="shared" si="189"/>
        <v>42497.070775462969</v>
      </c>
      <c r="P4039" s="10">
        <f t="shared" si="190"/>
        <v>42514.600694444445</v>
      </c>
      <c r="Q4039">
        <f t="shared" si="191"/>
        <v>2016</v>
      </c>
      <c r="R4039" s="13" t="s">
        <v>8316</v>
      </c>
      <c r="S4039" t="s">
        <v>8317</v>
      </c>
    </row>
    <row r="4040" spans="1:19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>
        <f t="shared" si="189"/>
        <v>41869.798726851855</v>
      </c>
      <c r="P4040" s="10">
        <f t="shared" si="190"/>
        <v>41929.798726851855</v>
      </c>
      <c r="Q4040">
        <f t="shared" si="191"/>
        <v>2014</v>
      </c>
      <c r="R4040" s="13" t="s">
        <v>8316</v>
      </c>
      <c r="S4040" t="s">
        <v>8317</v>
      </c>
    </row>
    <row r="4041" spans="1:19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>
        <f t="shared" si="189"/>
        <v>42305.670914351853</v>
      </c>
      <c r="P4041" s="10">
        <f t="shared" si="190"/>
        <v>42339.249305555553</v>
      </c>
      <c r="Q4041">
        <f t="shared" si="191"/>
        <v>2015</v>
      </c>
      <c r="R4041" s="13" t="s">
        <v>8316</v>
      </c>
      <c r="S4041" t="s">
        <v>8317</v>
      </c>
    </row>
    <row r="4042" spans="1:19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0">
        <f t="shared" si="189"/>
        <v>42144.231527777782</v>
      </c>
      <c r="P4042" s="10">
        <f t="shared" si="190"/>
        <v>42203.125</v>
      </c>
      <c r="Q4042">
        <f t="shared" si="191"/>
        <v>2015</v>
      </c>
      <c r="R4042" s="13" t="s">
        <v>8316</v>
      </c>
      <c r="S4042" t="s">
        <v>8317</v>
      </c>
    </row>
    <row r="4043" spans="1:19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>
        <f t="shared" si="189"/>
        <v>42559.474004629628</v>
      </c>
      <c r="P4043" s="10">
        <f t="shared" si="190"/>
        <v>42619.474004629628</v>
      </c>
      <c r="Q4043">
        <f t="shared" si="191"/>
        <v>2016</v>
      </c>
      <c r="R4043" s="13" t="s">
        <v>8316</v>
      </c>
      <c r="S4043" t="s">
        <v>8317</v>
      </c>
    </row>
    <row r="4044" spans="1:19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>
        <f t="shared" si="189"/>
        <v>41995.084074074075</v>
      </c>
      <c r="P4044" s="10">
        <f t="shared" si="190"/>
        <v>42024.802777777775</v>
      </c>
      <c r="Q4044">
        <f t="shared" si="191"/>
        <v>2014</v>
      </c>
      <c r="R4044" s="13" t="s">
        <v>8316</v>
      </c>
      <c r="S4044" t="s">
        <v>8317</v>
      </c>
    </row>
    <row r="4045" spans="1:19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>
        <f t="shared" si="189"/>
        <v>41948.957465277781</v>
      </c>
      <c r="P4045" s="10">
        <f t="shared" si="190"/>
        <v>41963.957465277781</v>
      </c>
      <c r="Q4045">
        <f t="shared" si="191"/>
        <v>2014</v>
      </c>
      <c r="R4045" s="13" t="s">
        <v>8316</v>
      </c>
      <c r="S4045" t="s">
        <v>8317</v>
      </c>
    </row>
    <row r="4046" spans="1:19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0">
        <f t="shared" si="189"/>
        <v>42074.219699074078</v>
      </c>
      <c r="P4046" s="10">
        <f t="shared" si="190"/>
        <v>42104.208333333328</v>
      </c>
      <c r="Q4046">
        <f t="shared" si="191"/>
        <v>2015</v>
      </c>
      <c r="R4046" s="13" t="s">
        <v>8316</v>
      </c>
      <c r="S4046" t="s">
        <v>8317</v>
      </c>
    </row>
    <row r="4047" spans="1:19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>
        <f t="shared" si="189"/>
        <v>41842.201261574075</v>
      </c>
      <c r="P4047" s="10">
        <f t="shared" si="190"/>
        <v>41872.201261574075</v>
      </c>
      <c r="Q4047">
        <f t="shared" si="191"/>
        <v>2014</v>
      </c>
      <c r="R4047" s="13" t="s">
        <v>8316</v>
      </c>
      <c r="S4047" t="s">
        <v>8317</v>
      </c>
    </row>
    <row r="4048" spans="1:19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0">
        <f t="shared" si="189"/>
        <v>41904.650578703702</v>
      </c>
      <c r="P4048" s="10">
        <f t="shared" si="190"/>
        <v>41934.650578703702</v>
      </c>
      <c r="Q4048">
        <f t="shared" si="191"/>
        <v>2014</v>
      </c>
      <c r="R4048" s="13" t="s">
        <v>8316</v>
      </c>
      <c r="S4048" t="s">
        <v>8317</v>
      </c>
    </row>
    <row r="4049" spans="1:19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0">
        <f t="shared" si="189"/>
        <v>41991.022488425922</v>
      </c>
      <c r="P4049" s="10">
        <f t="shared" si="190"/>
        <v>42015.041666666672</v>
      </c>
      <c r="Q4049">
        <f t="shared" si="191"/>
        <v>2014</v>
      </c>
      <c r="R4049" s="13" t="s">
        <v>8316</v>
      </c>
      <c r="S4049" t="s">
        <v>8317</v>
      </c>
    </row>
    <row r="4050" spans="1:19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0">
        <f t="shared" si="189"/>
        <v>42436.509108796294</v>
      </c>
      <c r="P4050" s="10">
        <f t="shared" si="190"/>
        <v>42471.467442129629</v>
      </c>
      <c r="Q4050">
        <f t="shared" si="191"/>
        <v>2016</v>
      </c>
      <c r="R4050" s="13" t="s">
        <v>8316</v>
      </c>
      <c r="S4050" t="s">
        <v>8317</v>
      </c>
    </row>
    <row r="4051" spans="1:19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>
        <f t="shared" si="189"/>
        <v>42169.958506944444</v>
      </c>
      <c r="P4051" s="10">
        <f t="shared" si="190"/>
        <v>42199.958506944444</v>
      </c>
      <c r="Q4051">
        <f t="shared" si="191"/>
        <v>2015</v>
      </c>
      <c r="R4051" s="13" t="s">
        <v>8316</v>
      </c>
      <c r="S4051" t="s">
        <v>8317</v>
      </c>
    </row>
    <row r="4052" spans="1:19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>
        <f t="shared" si="189"/>
        <v>41905.636469907404</v>
      </c>
      <c r="P4052" s="10">
        <f t="shared" si="190"/>
        <v>41935.636469907404</v>
      </c>
      <c r="Q4052">
        <f t="shared" si="191"/>
        <v>2014</v>
      </c>
      <c r="R4052" s="13" t="s">
        <v>8316</v>
      </c>
      <c r="S4052" t="s">
        <v>8317</v>
      </c>
    </row>
    <row r="4053" spans="1:19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>
        <f t="shared" si="189"/>
        <v>41761.810150462967</v>
      </c>
      <c r="P4053" s="10">
        <f t="shared" si="190"/>
        <v>41768.286805555559</v>
      </c>
      <c r="Q4053">
        <f t="shared" si="191"/>
        <v>2014</v>
      </c>
      <c r="R4053" s="13" t="s">
        <v>8316</v>
      </c>
      <c r="S4053" t="s">
        <v>8317</v>
      </c>
    </row>
    <row r="4054" spans="1:19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0">
        <f t="shared" si="189"/>
        <v>41865.878657407404</v>
      </c>
      <c r="P4054" s="10">
        <f t="shared" si="190"/>
        <v>41925.878657407404</v>
      </c>
      <c r="Q4054">
        <f t="shared" si="191"/>
        <v>2014</v>
      </c>
      <c r="R4054" s="13" t="s">
        <v>8316</v>
      </c>
      <c r="S4054" t="s">
        <v>8317</v>
      </c>
    </row>
    <row r="4055" spans="1:19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0">
        <f t="shared" si="189"/>
        <v>41928.690138888887</v>
      </c>
      <c r="P4055" s="10">
        <f t="shared" si="190"/>
        <v>41958.833333333328</v>
      </c>
      <c r="Q4055">
        <f t="shared" si="191"/>
        <v>2014</v>
      </c>
      <c r="R4055" s="13" t="s">
        <v>8316</v>
      </c>
      <c r="S4055" t="s">
        <v>8317</v>
      </c>
    </row>
    <row r="4056" spans="1:19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>
        <f t="shared" si="189"/>
        <v>42613.841261574074</v>
      </c>
      <c r="P4056" s="10">
        <f t="shared" si="190"/>
        <v>42644.166666666672</v>
      </c>
      <c r="Q4056">
        <f t="shared" si="191"/>
        <v>2016</v>
      </c>
      <c r="R4056" s="13" t="s">
        <v>8316</v>
      </c>
      <c r="S4056" t="s">
        <v>8317</v>
      </c>
    </row>
    <row r="4057" spans="1:19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0">
        <f t="shared" si="189"/>
        <v>41779.648506944446</v>
      </c>
      <c r="P4057" s="10">
        <f t="shared" si="190"/>
        <v>41809.648506944446</v>
      </c>
      <c r="Q4057">
        <f t="shared" si="191"/>
        <v>2014</v>
      </c>
      <c r="R4057" s="13" t="s">
        <v>8316</v>
      </c>
      <c r="S4057" t="s">
        <v>8317</v>
      </c>
    </row>
    <row r="4058" spans="1:19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0">
        <f t="shared" si="189"/>
        <v>42534.933321759265</v>
      </c>
      <c r="P4058" s="10">
        <f t="shared" si="190"/>
        <v>42554.832638888889</v>
      </c>
      <c r="Q4058">
        <f t="shared" si="191"/>
        <v>2016</v>
      </c>
      <c r="R4058" s="13" t="s">
        <v>8316</v>
      </c>
      <c r="S4058" t="s">
        <v>8317</v>
      </c>
    </row>
    <row r="4059" spans="1:19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0">
        <f t="shared" si="189"/>
        <v>42310.968518518523</v>
      </c>
      <c r="P4059" s="10">
        <f t="shared" si="190"/>
        <v>42333.958333333328</v>
      </c>
      <c r="Q4059">
        <f t="shared" si="191"/>
        <v>2015</v>
      </c>
      <c r="R4059" s="13" t="s">
        <v>8316</v>
      </c>
      <c r="S4059" t="s">
        <v>8317</v>
      </c>
    </row>
    <row r="4060" spans="1:19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>
        <f t="shared" si="189"/>
        <v>42446.060694444444</v>
      </c>
      <c r="P4060" s="10">
        <f t="shared" si="190"/>
        <v>42461.165972222225</v>
      </c>
      <c r="Q4060">
        <f t="shared" si="191"/>
        <v>2016</v>
      </c>
      <c r="R4060" s="13" t="s">
        <v>8316</v>
      </c>
      <c r="S4060" t="s">
        <v>8317</v>
      </c>
    </row>
    <row r="4061" spans="1:19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>
        <f t="shared" si="189"/>
        <v>41866.640648148146</v>
      </c>
      <c r="P4061" s="10">
        <f t="shared" si="190"/>
        <v>41898.125</v>
      </c>
      <c r="Q4061">
        <f t="shared" si="191"/>
        <v>2014</v>
      </c>
      <c r="R4061" s="13" t="s">
        <v>8316</v>
      </c>
      <c r="S4061" t="s">
        <v>8317</v>
      </c>
    </row>
    <row r="4062" spans="1:19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>
        <f t="shared" si="189"/>
        <v>41779.695092592592</v>
      </c>
      <c r="P4062" s="10">
        <f t="shared" si="190"/>
        <v>41813.666666666664</v>
      </c>
      <c r="Q4062">
        <f t="shared" si="191"/>
        <v>2014</v>
      </c>
      <c r="R4062" s="13" t="s">
        <v>8316</v>
      </c>
      <c r="S4062" t="s">
        <v>8317</v>
      </c>
    </row>
    <row r="4063" spans="1:19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>
        <f t="shared" si="189"/>
        <v>42421.141469907408</v>
      </c>
      <c r="P4063" s="10">
        <f t="shared" si="190"/>
        <v>42481.099803240737</v>
      </c>
      <c r="Q4063">
        <f t="shared" si="191"/>
        <v>2016</v>
      </c>
      <c r="R4063" s="13" t="s">
        <v>8316</v>
      </c>
      <c r="S4063" t="s">
        <v>8317</v>
      </c>
    </row>
    <row r="4064" spans="1:19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0">
        <f t="shared" si="189"/>
        <v>42523.739212962959</v>
      </c>
      <c r="P4064" s="10">
        <f t="shared" si="190"/>
        <v>42553.739212962959</v>
      </c>
      <c r="Q4064">
        <f t="shared" si="191"/>
        <v>2016</v>
      </c>
      <c r="R4064" s="13" t="s">
        <v>8316</v>
      </c>
      <c r="S4064" t="s">
        <v>8317</v>
      </c>
    </row>
    <row r="4065" spans="1:19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0">
        <f t="shared" si="189"/>
        <v>41787.681527777779</v>
      </c>
      <c r="P4065" s="10">
        <f t="shared" si="190"/>
        <v>41817.681527777779</v>
      </c>
      <c r="Q4065">
        <f t="shared" si="191"/>
        <v>2014</v>
      </c>
      <c r="R4065" s="13" t="s">
        <v>8316</v>
      </c>
      <c r="S4065" t="s">
        <v>8317</v>
      </c>
    </row>
    <row r="4066" spans="1:19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0">
        <f t="shared" si="189"/>
        <v>42093.588263888887</v>
      </c>
      <c r="P4066" s="10">
        <f t="shared" si="190"/>
        <v>42123.588263888887</v>
      </c>
      <c r="Q4066">
        <f t="shared" si="191"/>
        <v>2015</v>
      </c>
      <c r="R4066" s="13" t="s">
        <v>8316</v>
      </c>
      <c r="S4066" t="s">
        <v>8317</v>
      </c>
    </row>
    <row r="4067" spans="1:19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>
        <f t="shared" si="189"/>
        <v>41833.951516203706</v>
      </c>
      <c r="P4067" s="10">
        <f t="shared" si="190"/>
        <v>41863.951516203706</v>
      </c>
      <c r="Q4067">
        <f t="shared" si="191"/>
        <v>2014</v>
      </c>
      <c r="R4067" s="13" t="s">
        <v>8316</v>
      </c>
      <c r="S4067" t="s">
        <v>8317</v>
      </c>
    </row>
    <row r="4068" spans="1:19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>
        <f t="shared" si="189"/>
        <v>42479.039212962962</v>
      </c>
      <c r="P4068" s="10">
        <f t="shared" si="190"/>
        <v>42509.039212962962</v>
      </c>
      <c r="Q4068">
        <f t="shared" si="191"/>
        <v>2016</v>
      </c>
      <c r="R4068" s="13" t="s">
        <v>8316</v>
      </c>
      <c r="S4068" t="s">
        <v>8317</v>
      </c>
    </row>
    <row r="4069" spans="1:19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0">
        <f t="shared" si="189"/>
        <v>42235.117476851854</v>
      </c>
      <c r="P4069" s="10">
        <f t="shared" si="190"/>
        <v>42275.117476851854</v>
      </c>
      <c r="Q4069">
        <f t="shared" si="191"/>
        <v>2015</v>
      </c>
      <c r="R4069" s="13" t="s">
        <v>8316</v>
      </c>
      <c r="S4069" t="s">
        <v>8317</v>
      </c>
    </row>
    <row r="4070" spans="1:19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>
        <f t="shared" si="189"/>
        <v>42718.963599537034</v>
      </c>
      <c r="P4070" s="10">
        <f t="shared" si="190"/>
        <v>42748.961805555555</v>
      </c>
      <c r="Q4070">
        <f t="shared" si="191"/>
        <v>2016</v>
      </c>
      <c r="R4070" s="13" t="s">
        <v>8316</v>
      </c>
      <c r="S4070" t="s">
        <v>8317</v>
      </c>
    </row>
    <row r="4071" spans="1:19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0">
        <f t="shared" si="189"/>
        <v>42022.661527777775</v>
      </c>
      <c r="P4071" s="10">
        <f t="shared" si="190"/>
        <v>42063.5</v>
      </c>
      <c r="Q4071">
        <f t="shared" si="191"/>
        <v>2015</v>
      </c>
      <c r="R4071" s="13" t="s">
        <v>8316</v>
      </c>
      <c r="S4071" t="s">
        <v>8317</v>
      </c>
    </row>
    <row r="4072" spans="1:19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0">
        <f t="shared" si="189"/>
        <v>42031.666898148149</v>
      </c>
      <c r="P4072" s="10">
        <f t="shared" si="190"/>
        <v>42064.125</v>
      </c>
      <c r="Q4072">
        <f t="shared" si="191"/>
        <v>2015</v>
      </c>
      <c r="R4072" s="13" t="s">
        <v>8316</v>
      </c>
      <c r="S4072" t="s">
        <v>8317</v>
      </c>
    </row>
    <row r="4073" spans="1:19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>
        <f t="shared" si="189"/>
        <v>42700.804756944446</v>
      </c>
      <c r="P4073" s="10">
        <f t="shared" si="190"/>
        <v>42730.804756944446</v>
      </c>
      <c r="Q4073">
        <f t="shared" si="191"/>
        <v>2016</v>
      </c>
      <c r="R4073" s="13" t="s">
        <v>8316</v>
      </c>
      <c r="S4073" t="s">
        <v>8317</v>
      </c>
    </row>
    <row r="4074" spans="1:19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>
        <f t="shared" si="189"/>
        <v>41812.77443287037</v>
      </c>
      <c r="P4074" s="10">
        <f t="shared" si="190"/>
        <v>41872.77443287037</v>
      </c>
      <c r="Q4074">
        <f t="shared" si="191"/>
        <v>2014</v>
      </c>
      <c r="R4074" s="13" t="s">
        <v>8316</v>
      </c>
      <c r="S4074" t="s">
        <v>8317</v>
      </c>
    </row>
    <row r="4075" spans="1:19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>
        <f t="shared" si="189"/>
        <v>42078.34520833334</v>
      </c>
      <c r="P4075" s="10">
        <f t="shared" si="190"/>
        <v>42133.166666666672</v>
      </c>
      <c r="Q4075">
        <f t="shared" si="191"/>
        <v>2015</v>
      </c>
      <c r="R4075" s="13" t="s">
        <v>8316</v>
      </c>
      <c r="S4075" t="s">
        <v>8317</v>
      </c>
    </row>
    <row r="4076" spans="1:19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0">
        <f t="shared" si="189"/>
        <v>42283.552951388891</v>
      </c>
      <c r="P4076" s="10">
        <f t="shared" si="190"/>
        <v>42313.594618055555</v>
      </c>
      <c r="Q4076">
        <f t="shared" si="191"/>
        <v>2015</v>
      </c>
      <c r="R4076" s="13" t="s">
        <v>8316</v>
      </c>
      <c r="S4076" t="s">
        <v>8317</v>
      </c>
    </row>
    <row r="4077" spans="1:19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0">
        <f t="shared" si="189"/>
        <v>41779.045937499999</v>
      </c>
      <c r="P4077" s="10">
        <f t="shared" si="190"/>
        <v>41820.727777777778</v>
      </c>
      <c r="Q4077">
        <f t="shared" si="191"/>
        <v>2014</v>
      </c>
      <c r="R4077" s="13" t="s">
        <v>8316</v>
      </c>
      <c r="S4077" t="s">
        <v>8317</v>
      </c>
    </row>
    <row r="4078" spans="1:19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>
        <f t="shared" si="189"/>
        <v>41905.795706018522</v>
      </c>
      <c r="P4078" s="10">
        <f t="shared" si="190"/>
        <v>41933.82708333333</v>
      </c>
      <c r="Q4078">
        <f t="shared" si="191"/>
        <v>2014</v>
      </c>
      <c r="R4078" s="13" t="s">
        <v>8316</v>
      </c>
      <c r="S4078" t="s">
        <v>8317</v>
      </c>
    </row>
    <row r="4079" spans="1:19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0">
        <f t="shared" si="189"/>
        <v>42695.7105787037</v>
      </c>
      <c r="P4079" s="10">
        <f t="shared" si="190"/>
        <v>42725.7105787037</v>
      </c>
      <c r="Q4079">
        <f t="shared" si="191"/>
        <v>2016</v>
      </c>
      <c r="R4079" s="13" t="s">
        <v>8316</v>
      </c>
      <c r="S4079" t="s">
        <v>8317</v>
      </c>
    </row>
    <row r="4080" spans="1:19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>
        <f t="shared" si="189"/>
        <v>42732.787523148145</v>
      </c>
      <c r="P4080" s="10">
        <f t="shared" si="190"/>
        <v>42762.787523148145</v>
      </c>
      <c r="Q4080">
        <f t="shared" si="191"/>
        <v>2016</v>
      </c>
      <c r="R4080" s="13" t="s">
        <v>8316</v>
      </c>
      <c r="S4080" t="s">
        <v>8317</v>
      </c>
    </row>
    <row r="4081" spans="1:19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>
        <f t="shared" si="189"/>
        <v>42510.938900462963</v>
      </c>
      <c r="P4081" s="10">
        <f t="shared" si="190"/>
        <v>42540.938900462963</v>
      </c>
      <c r="Q4081">
        <f t="shared" si="191"/>
        <v>2016</v>
      </c>
      <c r="R4081" s="13" t="s">
        <v>8316</v>
      </c>
      <c r="S4081" t="s">
        <v>8317</v>
      </c>
    </row>
    <row r="4082" spans="1:19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>
        <f t="shared" si="189"/>
        <v>42511.698101851856</v>
      </c>
      <c r="P4082" s="10">
        <f t="shared" si="190"/>
        <v>42535.787500000006</v>
      </c>
      <c r="Q4082">
        <f t="shared" si="191"/>
        <v>2016</v>
      </c>
      <c r="R4082" s="13" t="s">
        <v>8316</v>
      </c>
      <c r="S4082" t="s">
        <v>8317</v>
      </c>
    </row>
    <row r="4083" spans="1:19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>
        <f t="shared" si="189"/>
        <v>42041.581307870365</v>
      </c>
      <c r="P4083" s="10">
        <f t="shared" si="190"/>
        <v>42071.539641203708</v>
      </c>
      <c r="Q4083">
        <f t="shared" si="191"/>
        <v>2015</v>
      </c>
      <c r="R4083" s="13" t="s">
        <v>8316</v>
      </c>
      <c r="S4083" t="s">
        <v>8317</v>
      </c>
    </row>
    <row r="4084" spans="1:19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>
        <f t="shared" si="189"/>
        <v>42307.189270833333</v>
      </c>
      <c r="P4084" s="10">
        <f t="shared" si="190"/>
        <v>42322.958333333328</v>
      </c>
      <c r="Q4084">
        <f t="shared" si="191"/>
        <v>2015</v>
      </c>
      <c r="R4084" s="13" t="s">
        <v>8316</v>
      </c>
      <c r="S4084" t="s">
        <v>8317</v>
      </c>
    </row>
    <row r="4085" spans="1:19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0">
        <f t="shared" si="189"/>
        <v>42353.761759259258</v>
      </c>
      <c r="P4085" s="10">
        <f t="shared" si="190"/>
        <v>42383.761759259258</v>
      </c>
      <c r="Q4085">
        <f t="shared" si="191"/>
        <v>2015</v>
      </c>
      <c r="R4085" s="13" t="s">
        <v>8316</v>
      </c>
      <c r="S4085" t="s">
        <v>8317</v>
      </c>
    </row>
    <row r="4086" spans="1:19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>
        <f t="shared" si="189"/>
        <v>42622.436412037037</v>
      </c>
      <c r="P4086" s="10">
        <f t="shared" si="190"/>
        <v>42652.436412037037</v>
      </c>
      <c r="Q4086">
        <f t="shared" si="191"/>
        <v>2016</v>
      </c>
      <c r="R4086" s="13" t="s">
        <v>8316</v>
      </c>
      <c r="S4086" t="s">
        <v>8317</v>
      </c>
    </row>
    <row r="4087" spans="1:19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>
        <f t="shared" si="189"/>
        <v>42058.603877314818</v>
      </c>
      <c r="P4087" s="10">
        <f t="shared" si="190"/>
        <v>42087.165972222225</v>
      </c>
      <c r="Q4087">
        <f t="shared" si="191"/>
        <v>2015</v>
      </c>
      <c r="R4087" s="13" t="s">
        <v>8316</v>
      </c>
      <c r="S4087" t="s">
        <v>8317</v>
      </c>
    </row>
    <row r="4088" spans="1:19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>
        <f t="shared" si="189"/>
        <v>42304.940960648149</v>
      </c>
      <c r="P4088" s="10">
        <f t="shared" si="190"/>
        <v>42329.166666666672</v>
      </c>
      <c r="Q4088">
        <f t="shared" si="191"/>
        <v>2015</v>
      </c>
      <c r="R4088" s="13" t="s">
        <v>8316</v>
      </c>
      <c r="S4088" t="s">
        <v>8317</v>
      </c>
    </row>
    <row r="4089" spans="1:19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>
        <f t="shared" si="189"/>
        <v>42538.742893518516</v>
      </c>
      <c r="P4089" s="10">
        <f t="shared" si="190"/>
        <v>42568.742893518516</v>
      </c>
      <c r="Q4089">
        <f t="shared" si="191"/>
        <v>2016</v>
      </c>
      <c r="R4089" s="13" t="s">
        <v>8316</v>
      </c>
      <c r="S4089" t="s">
        <v>8317</v>
      </c>
    </row>
    <row r="4090" spans="1:19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0">
        <f t="shared" si="189"/>
        <v>41990.612546296295</v>
      </c>
      <c r="P4090" s="10">
        <f t="shared" si="190"/>
        <v>42020.434722222228</v>
      </c>
      <c r="Q4090">
        <f t="shared" si="191"/>
        <v>2014</v>
      </c>
      <c r="R4090" s="13" t="s">
        <v>8316</v>
      </c>
      <c r="S4090" t="s">
        <v>8317</v>
      </c>
    </row>
    <row r="4091" spans="1:19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0">
        <f t="shared" si="189"/>
        <v>42122.732499999998</v>
      </c>
      <c r="P4091" s="10">
        <f t="shared" si="190"/>
        <v>42155.732638888891</v>
      </c>
      <c r="Q4091">
        <f t="shared" si="191"/>
        <v>2015</v>
      </c>
      <c r="R4091" s="13" t="s">
        <v>8316</v>
      </c>
      <c r="S4091" t="s">
        <v>8317</v>
      </c>
    </row>
    <row r="4092" spans="1:19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>
        <f t="shared" si="189"/>
        <v>42209.67288194444</v>
      </c>
      <c r="P4092" s="10">
        <f t="shared" si="190"/>
        <v>42223.625</v>
      </c>
      <c r="Q4092">
        <f t="shared" si="191"/>
        <v>2015</v>
      </c>
      <c r="R4092" s="13" t="s">
        <v>8316</v>
      </c>
      <c r="S4092" t="s">
        <v>8317</v>
      </c>
    </row>
    <row r="4093" spans="1:19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>
        <f t="shared" si="189"/>
        <v>41990.506377314814</v>
      </c>
      <c r="P4093" s="10">
        <f t="shared" si="190"/>
        <v>42020.506377314814</v>
      </c>
      <c r="Q4093">
        <f t="shared" si="191"/>
        <v>2014</v>
      </c>
      <c r="R4093" s="13" t="s">
        <v>8316</v>
      </c>
      <c r="S4093" t="s">
        <v>8317</v>
      </c>
    </row>
    <row r="4094" spans="1:19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>
        <f t="shared" si="189"/>
        <v>42039.194988425923</v>
      </c>
      <c r="P4094" s="10">
        <f t="shared" si="190"/>
        <v>42099.153321759266</v>
      </c>
      <c r="Q4094">
        <f t="shared" si="191"/>
        <v>2015</v>
      </c>
      <c r="R4094" s="13" t="s">
        <v>8316</v>
      </c>
      <c r="S4094" t="s">
        <v>8317</v>
      </c>
    </row>
    <row r="4095" spans="1:19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>
        <f t="shared" si="189"/>
        <v>42178.815891203703</v>
      </c>
      <c r="P4095" s="10">
        <f t="shared" si="190"/>
        <v>42238.815891203703</v>
      </c>
      <c r="Q4095">
        <f t="shared" si="191"/>
        <v>2015</v>
      </c>
      <c r="R4095" s="13" t="s">
        <v>8316</v>
      </c>
      <c r="S4095" t="s">
        <v>8317</v>
      </c>
    </row>
    <row r="4096" spans="1:19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0">
        <f t="shared" si="189"/>
        <v>41890.086805555555</v>
      </c>
      <c r="P4096" s="10">
        <f t="shared" si="190"/>
        <v>41934.207638888889</v>
      </c>
      <c r="Q4096">
        <f t="shared" si="191"/>
        <v>2014</v>
      </c>
      <c r="R4096" s="13" t="s">
        <v>8316</v>
      </c>
      <c r="S4096" t="s">
        <v>8317</v>
      </c>
    </row>
    <row r="4097" spans="1:19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0">
        <f t="shared" si="189"/>
        <v>42693.031828703708</v>
      </c>
      <c r="P4097" s="10">
        <f t="shared" si="190"/>
        <v>42723.031828703708</v>
      </c>
      <c r="Q4097">
        <f t="shared" si="191"/>
        <v>2016</v>
      </c>
      <c r="R4097" s="13" t="s">
        <v>8316</v>
      </c>
      <c r="S4097" t="s">
        <v>8317</v>
      </c>
    </row>
    <row r="4098" spans="1:19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0">
        <f t="shared" si="189"/>
        <v>42750.530312499999</v>
      </c>
      <c r="P4098" s="10">
        <f t="shared" si="190"/>
        <v>42794.368749999994</v>
      </c>
      <c r="Q4098">
        <f t="shared" si="191"/>
        <v>2017</v>
      </c>
      <c r="R4098" s="13" t="s">
        <v>8316</v>
      </c>
      <c r="S4098" t="s">
        <v>8317</v>
      </c>
    </row>
    <row r="4099" spans="1:19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>
        <f t="shared" ref="O4099:O4115" si="192">(((J4099/60)/60)/24)+DATE(1970,1,1)</f>
        <v>42344.824502314819</v>
      </c>
      <c r="P4099" s="10">
        <f t="shared" ref="P4099:P4115" si="193">(((I4099/60)/60)/24)+DATE(1970,1,1)</f>
        <v>42400.996527777781</v>
      </c>
      <c r="Q4099">
        <f t="shared" ref="Q4099:Q4115" si="194">YEAR(O4099)</f>
        <v>2015</v>
      </c>
      <c r="R4099" s="13" t="s">
        <v>8316</v>
      </c>
      <c r="S4099" t="s">
        <v>8317</v>
      </c>
    </row>
    <row r="4100" spans="1:19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>
        <f t="shared" si="192"/>
        <v>42495.722187499996</v>
      </c>
      <c r="P4100" s="10">
        <f t="shared" si="193"/>
        <v>42525.722187499996</v>
      </c>
      <c r="Q4100">
        <f t="shared" si="194"/>
        <v>2016</v>
      </c>
      <c r="R4100" s="13" t="s">
        <v>8316</v>
      </c>
      <c r="S4100" t="s">
        <v>8317</v>
      </c>
    </row>
    <row r="4101" spans="1:19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>
        <f t="shared" si="192"/>
        <v>42570.850381944445</v>
      </c>
      <c r="P4101" s="10">
        <f t="shared" si="193"/>
        <v>42615.850381944445</v>
      </c>
      <c r="Q4101">
        <f t="shared" si="194"/>
        <v>2016</v>
      </c>
      <c r="R4101" s="13" t="s">
        <v>8316</v>
      </c>
      <c r="S4101" t="s">
        <v>8317</v>
      </c>
    </row>
    <row r="4102" spans="1:19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>
        <f t="shared" si="192"/>
        <v>41927.124884259261</v>
      </c>
      <c r="P4102" s="10">
        <f t="shared" si="193"/>
        <v>41937.124884259261</v>
      </c>
      <c r="Q4102">
        <f t="shared" si="194"/>
        <v>2014</v>
      </c>
      <c r="R4102" s="13" t="s">
        <v>8316</v>
      </c>
      <c r="S4102" t="s">
        <v>8317</v>
      </c>
    </row>
    <row r="4103" spans="1:19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>
        <f t="shared" si="192"/>
        <v>42730.903726851851</v>
      </c>
      <c r="P4103" s="10">
        <f t="shared" si="193"/>
        <v>42760.903726851851</v>
      </c>
      <c r="Q4103">
        <f t="shared" si="194"/>
        <v>2016</v>
      </c>
      <c r="R4103" s="13" t="s">
        <v>8316</v>
      </c>
      <c r="S4103" t="s">
        <v>8317</v>
      </c>
    </row>
    <row r="4104" spans="1:19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0">
        <f t="shared" si="192"/>
        <v>42475.848067129627</v>
      </c>
      <c r="P4104" s="10">
        <f t="shared" si="193"/>
        <v>42505.848067129627</v>
      </c>
      <c r="Q4104">
        <f t="shared" si="194"/>
        <v>2016</v>
      </c>
      <c r="R4104" s="13" t="s">
        <v>8316</v>
      </c>
      <c r="S4104" t="s">
        <v>8317</v>
      </c>
    </row>
    <row r="4105" spans="1:19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>
        <f t="shared" si="192"/>
        <v>42188.83293981482</v>
      </c>
      <c r="P4105" s="10">
        <f t="shared" si="193"/>
        <v>42242.772222222222</v>
      </c>
      <c r="Q4105">
        <f t="shared" si="194"/>
        <v>2015</v>
      </c>
      <c r="R4105" s="13" t="s">
        <v>8316</v>
      </c>
      <c r="S4105" t="s">
        <v>8317</v>
      </c>
    </row>
    <row r="4106" spans="1:19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0">
        <f t="shared" si="192"/>
        <v>42640.278171296297</v>
      </c>
      <c r="P4106" s="10">
        <f t="shared" si="193"/>
        <v>42670.278171296297</v>
      </c>
      <c r="Q4106">
        <f t="shared" si="194"/>
        <v>2016</v>
      </c>
      <c r="R4106" s="13" t="s">
        <v>8316</v>
      </c>
      <c r="S4106" t="s">
        <v>8317</v>
      </c>
    </row>
    <row r="4107" spans="1:19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0">
        <f t="shared" si="192"/>
        <v>42697.010520833333</v>
      </c>
      <c r="P4107" s="10">
        <f t="shared" si="193"/>
        <v>42730.010520833333</v>
      </c>
      <c r="Q4107">
        <f t="shared" si="194"/>
        <v>2016</v>
      </c>
      <c r="R4107" s="13" t="s">
        <v>8316</v>
      </c>
      <c r="S4107" t="s">
        <v>8317</v>
      </c>
    </row>
    <row r="4108" spans="1:19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0">
        <f t="shared" si="192"/>
        <v>42053.049375000002</v>
      </c>
      <c r="P4108" s="10">
        <f t="shared" si="193"/>
        <v>42096.041666666672</v>
      </c>
      <c r="Q4108">
        <f t="shared" si="194"/>
        <v>2015</v>
      </c>
      <c r="R4108" s="13" t="s">
        <v>8316</v>
      </c>
      <c r="S4108" t="s">
        <v>8317</v>
      </c>
    </row>
    <row r="4109" spans="1:19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>
        <f t="shared" si="192"/>
        <v>41883.916678240741</v>
      </c>
      <c r="P4109" s="10">
        <f t="shared" si="193"/>
        <v>41906.916678240741</v>
      </c>
      <c r="Q4109">
        <f t="shared" si="194"/>
        <v>2014</v>
      </c>
      <c r="R4109" s="13" t="s">
        <v>8316</v>
      </c>
      <c r="S4109" t="s">
        <v>8317</v>
      </c>
    </row>
    <row r="4110" spans="1:19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>
        <f t="shared" si="192"/>
        <v>42767.031678240746</v>
      </c>
      <c r="P4110" s="10">
        <f t="shared" si="193"/>
        <v>42797.208333333328</v>
      </c>
      <c r="Q4110">
        <f t="shared" si="194"/>
        <v>2017</v>
      </c>
      <c r="R4110" s="13" t="s">
        <v>8316</v>
      </c>
      <c r="S4110" t="s">
        <v>8317</v>
      </c>
    </row>
    <row r="4111" spans="1:19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>
        <f t="shared" si="192"/>
        <v>42307.539398148147</v>
      </c>
      <c r="P4111" s="10">
        <f t="shared" si="193"/>
        <v>42337.581064814818</v>
      </c>
      <c r="Q4111">
        <f t="shared" si="194"/>
        <v>2015</v>
      </c>
      <c r="R4111" s="13" t="s">
        <v>8316</v>
      </c>
      <c r="S4111" t="s">
        <v>8317</v>
      </c>
    </row>
    <row r="4112" spans="1:19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>
        <f t="shared" si="192"/>
        <v>42512.626747685179</v>
      </c>
      <c r="P4112" s="10">
        <f t="shared" si="193"/>
        <v>42572.626747685179</v>
      </c>
      <c r="Q4112">
        <f t="shared" si="194"/>
        <v>2016</v>
      </c>
      <c r="R4112" s="13" t="s">
        <v>8316</v>
      </c>
      <c r="S4112" t="s">
        <v>8317</v>
      </c>
    </row>
    <row r="4113" spans="1:19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>
        <f t="shared" si="192"/>
        <v>42029.135879629626</v>
      </c>
      <c r="P4113" s="10">
        <f t="shared" si="193"/>
        <v>42059.135879629626</v>
      </c>
      <c r="Q4113">
        <f t="shared" si="194"/>
        <v>2015</v>
      </c>
      <c r="R4113" s="13" t="s">
        <v>8316</v>
      </c>
      <c r="S4113" t="s">
        <v>8317</v>
      </c>
    </row>
    <row r="4114" spans="1:19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>
        <f t="shared" si="192"/>
        <v>42400.946597222224</v>
      </c>
      <c r="P4114" s="10">
        <f t="shared" si="193"/>
        <v>42428</v>
      </c>
      <c r="Q4114">
        <f t="shared" si="194"/>
        <v>2016</v>
      </c>
      <c r="R4114" s="13" t="s">
        <v>8316</v>
      </c>
      <c r="S4114" t="s">
        <v>8317</v>
      </c>
    </row>
    <row r="4115" spans="1:19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>
        <f t="shared" si="192"/>
        <v>42358.573182870372</v>
      </c>
      <c r="P4115" s="10">
        <f t="shared" si="193"/>
        <v>42377.273611111115</v>
      </c>
      <c r="Q4115">
        <f t="shared" si="194"/>
        <v>2015</v>
      </c>
      <c r="R4115" s="13" t="s">
        <v>8316</v>
      </c>
      <c r="S4115" t="s">
        <v>8317</v>
      </c>
    </row>
  </sheetData>
  <autoFilter ref="A1:S411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A7E4A-617E-4B58-A573-EF0AD4B66719}">
  <dimension ref="A1:H13"/>
  <sheetViews>
    <sheetView tabSelected="1" workbookViewId="0">
      <selection activeCell="L7" sqref="L7"/>
    </sheetView>
  </sheetViews>
  <sheetFormatPr defaultRowHeight="15" x14ac:dyDescent="0.25"/>
  <cols>
    <col min="1" max="1" width="13.85546875" bestFit="1" customWidth="1"/>
    <col min="2" max="2" width="18.140625" bestFit="1" customWidth="1"/>
    <col min="3" max="3" width="14.28515625" bestFit="1" customWidth="1"/>
    <col min="4" max="4" width="17.7109375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s="1" customFormat="1" x14ac:dyDescent="0.25">
      <c r="A1" s="1" t="s">
        <v>8378</v>
      </c>
      <c r="B1" s="1" t="s">
        <v>8379</v>
      </c>
      <c r="C1" s="1" t="s">
        <v>8380</v>
      </c>
      <c r="D1" s="1" t="s">
        <v>8381</v>
      </c>
      <c r="E1" s="1" t="s">
        <v>8382</v>
      </c>
      <c r="F1" s="1" t="s">
        <v>8383</v>
      </c>
      <c r="G1" s="1" t="s">
        <v>8384</v>
      </c>
      <c r="H1" s="1" t="s">
        <v>8385</v>
      </c>
    </row>
    <row r="2" spans="1:8" x14ac:dyDescent="0.25">
      <c r="A2" t="s">
        <v>8386</v>
      </c>
      <c r="B2">
        <f>COUNTIFS(Kickstarter!$D:$D,"&lt;1000",Kickstarter!$F:$F,"successful",Kickstarter!$S:$S,"plays")</f>
        <v>141</v>
      </c>
      <c r="C2">
        <f>COUNTIFS(Kickstarter!$D:$D,"&lt;1000",Kickstarter!$F:$F,"failed",Kickstarter!$S:$S,"plays")</f>
        <v>45</v>
      </c>
      <c r="D2">
        <f>COUNTIFS(Kickstarter!$D:$D,"&gt;1000",Kickstarter!$F:$F,"cancelled",Kickstarter!$S:$S,"plays")</f>
        <v>0</v>
      </c>
      <c r="E2">
        <f>SUM(B2:D2)</f>
        <v>186</v>
      </c>
      <c r="F2" s="16">
        <f>B2/E2</f>
        <v>0.75806451612903225</v>
      </c>
      <c r="G2" s="16">
        <f>C2/E2</f>
        <v>0.24193548387096775</v>
      </c>
      <c r="H2" s="16">
        <f>D2/E2</f>
        <v>0</v>
      </c>
    </row>
    <row r="3" spans="1:8" x14ac:dyDescent="0.25">
      <c r="A3" t="s">
        <v>8387</v>
      </c>
      <c r="B3">
        <f>COUNTIFS(Kickstarter!$D:$D,"&gt;=1000",Kickstarter!$F:$F,"successful",Kickstarter!$S:$S,"plays",Kickstarter!$D:$D,"&lt;=4999")</f>
        <v>388</v>
      </c>
      <c r="C3">
        <f>COUNTIFS(Kickstarter!$D:$D,"&gt;=1000",Kickstarter!$F:$F,"failed",Kickstarter!$S:$S,"plays",Kickstarter!$D:$D,"&lt;=4999")</f>
        <v>146</v>
      </c>
      <c r="D3">
        <f>COUNTIFS(Kickstarter!$D:$D,"&gt;=1000",Kickstarter!$F:$F,"cancelled",Kickstarter!$S:$S,"plays",Kickstarter!$D:$D,"&lt;=4999")</f>
        <v>0</v>
      </c>
      <c r="E3">
        <f t="shared" ref="E3:E13" si="0">SUM(B3:D3)</f>
        <v>534</v>
      </c>
      <c r="F3" s="16">
        <f t="shared" ref="F3:F13" si="1">B3/E3</f>
        <v>0.72659176029962547</v>
      </c>
      <c r="G3" s="16">
        <f t="shared" ref="G3:G13" si="2">C3/E3</f>
        <v>0.27340823970037453</v>
      </c>
      <c r="H3" s="16">
        <f t="shared" ref="H3:H13" si="3">D3/E3</f>
        <v>0</v>
      </c>
    </row>
    <row r="4" spans="1:8" x14ac:dyDescent="0.25">
      <c r="A4" t="s">
        <v>8388</v>
      </c>
      <c r="B4">
        <f>COUNTIFS(Kickstarter!$D:$D,"&gt;=5000",Kickstarter!$F:$F,"successful",Kickstarter!$S:$S,"plays",Kickstarter!$D:$D,"&lt;=9999")</f>
        <v>93</v>
      </c>
      <c r="C4">
        <f>COUNTIFS(Kickstarter!$D:$D,"&gt;=5000",Kickstarter!$F:$F,"failed",Kickstarter!$S:$S,"plays",Kickstarter!$D:$D,"&lt;=9999")</f>
        <v>76</v>
      </c>
      <c r="D4">
        <f>COUNTIFS(Kickstarter!$D:$D,"&gt;=5000",Kickstarter!$F:$F,"cancelled",Kickstarter!$S:$S,"plays",Kickstarter!$D:$D,"&lt;=9999")</f>
        <v>0</v>
      </c>
      <c r="E4">
        <f t="shared" si="0"/>
        <v>169</v>
      </c>
      <c r="F4" s="16">
        <f t="shared" si="1"/>
        <v>0.55029585798816572</v>
      </c>
      <c r="G4" s="16">
        <f t="shared" si="2"/>
        <v>0.44970414201183434</v>
      </c>
      <c r="H4" s="16">
        <f t="shared" si="3"/>
        <v>0</v>
      </c>
    </row>
    <row r="5" spans="1:8" x14ac:dyDescent="0.25">
      <c r="A5" t="s">
        <v>8389</v>
      </c>
      <c r="B5">
        <f>COUNTIFS(Kickstarter!$D:$D,"&gt;=10000",Kickstarter!$F:$F,"successful",Kickstarter!$S:$S,"plays",Kickstarter!$D:$D,"&lt;=14999")</f>
        <v>39</v>
      </c>
      <c r="C5">
        <f>COUNTIFS(Kickstarter!$D:$D,"&gt;=10000",Kickstarter!$F:$F,"failed",Kickstarter!$S:$S,"plays",Kickstarter!$D:$D,"&lt;=14999")</f>
        <v>33</v>
      </c>
      <c r="D5">
        <f>COUNTIFS(Kickstarter!$D:$D,"&gt;=10000",Kickstarter!$F:$F,"cancelled",Kickstarter!$S:$S,"plays",Kickstarter!$D:$D,"&lt;=14999")</f>
        <v>0</v>
      </c>
      <c r="E5">
        <f t="shared" si="0"/>
        <v>72</v>
      </c>
      <c r="F5" s="16">
        <f t="shared" si="1"/>
        <v>0.54166666666666663</v>
      </c>
      <c r="G5" s="16">
        <f t="shared" si="2"/>
        <v>0.45833333333333331</v>
      </c>
      <c r="H5" s="16">
        <f t="shared" si="3"/>
        <v>0</v>
      </c>
    </row>
    <row r="6" spans="1:8" x14ac:dyDescent="0.25">
      <c r="A6" t="s">
        <v>8390</v>
      </c>
      <c r="B6">
        <f>COUNTIFS(Kickstarter!$D:$D,"&gt;=15000",Kickstarter!$F:$F,"successful",Kickstarter!$S:$S,"plays",Kickstarter!$D:$D,"&lt;=19999")</f>
        <v>12</v>
      </c>
      <c r="C6">
        <f>COUNTIFS(Kickstarter!$D:$D,"&gt;=15000",Kickstarter!$F:$F,"failed",Kickstarter!$S:$S,"plays",Kickstarter!$D:$D,"&lt;=19999")</f>
        <v>12</v>
      </c>
      <c r="D6">
        <f>COUNTIFS(Kickstarter!$D:$D,"&gt;=15000",Kickstarter!$F:$F,"cancelled",Kickstarter!$S:$S,"plays",Kickstarter!$D:$D,"&lt;=19999")</f>
        <v>0</v>
      </c>
      <c r="E6">
        <f t="shared" si="0"/>
        <v>24</v>
      </c>
      <c r="F6" s="16">
        <f t="shared" si="1"/>
        <v>0.5</v>
      </c>
      <c r="G6" s="16">
        <f t="shared" si="2"/>
        <v>0.5</v>
      </c>
      <c r="H6" s="16">
        <f t="shared" si="3"/>
        <v>0</v>
      </c>
    </row>
    <row r="7" spans="1:8" x14ac:dyDescent="0.25">
      <c r="A7" t="s">
        <v>8391</v>
      </c>
      <c r="B7">
        <f>COUNTIFS(Kickstarter!$D:$D,"&gt;=20000",Kickstarter!$F:$F,"successful",Kickstarter!$S:$S,"plays",Kickstarter!$D:$D,"&lt;=24999")</f>
        <v>9</v>
      </c>
      <c r="C7">
        <f>COUNTIFS(Kickstarter!$D:$D,"&gt;=20000",Kickstarter!$F:$F,"failed",Kickstarter!$S:$S,"plays",Kickstarter!$D:$D,"&lt;=24999")</f>
        <v>11</v>
      </c>
      <c r="D7">
        <f>COUNTIFS(Kickstarter!$D:$D,"&gt;=20000",Kickstarter!$F:$F,"cancelled",Kickstarter!$S:$S,"plays",Kickstarter!$D:$D,"&lt;=24999")</f>
        <v>0</v>
      </c>
      <c r="E7">
        <f t="shared" si="0"/>
        <v>20</v>
      </c>
      <c r="F7" s="16">
        <f t="shared" si="1"/>
        <v>0.45</v>
      </c>
      <c r="G7" s="16">
        <f t="shared" si="2"/>
        <v>0.55000000000000004</v>
      </c>
      <c r="H7" s="16">
        <f t="shared" si="3"/>
        <v>0</v>
      </c>
    </row>
    <row r="8" spans="1:8" x14ac:dyDescent="0.25">
      <c r="A8" t="s">
        <v>8392</v>
      </c>
      <c r="B8">
        <f>COUNTIFS(Kickstarter!$D:$D,"&gt;=25000",Kickstarter!$F:$F,"successful",Kickstarter!$S:$S,"plays",Kickstarter!$D:$D,"&lt;=29999")</f>
        <v>1</v>
      </c>
      <c r="C8">
        <f>COUNTIFS(Kickstarter!$D:$D,"&gt;=25000",Kickstarter!$F:$F,"failed",Kickstarter!$S:$S,"plays",Kickstarter!$D:$D,"&lt;=29999")</f>
        <v>4</v>
      </c>
      <c r="D8">
        <f>COUNTIFS(Kickstarter!$D:$D,"&gt;=25000",Kickstarter!$F:$F,"cancelled",Kickstarter!$S:$S,"plays",Kickstarter!$D:$D,"&lt;=29999")</f>
        <v>0</v>
      </c>
      <c r="E8">
        <f t="shared" si="0"/>
        <v>5</v>
      </c>
      <c r="F8" s="16">
        <f t="shared" si="1"/>
        <v>0.2</v>
      </c>
      <c r="G8" s="16">
        <f t="shared" si="2"/>
        <v>0.8</v>
      </c>
      <c r="H8" s="16">
        <f t="shared" si="3"/>
        <v>0</v>
      </c>
    </row>
    <row r="9" spans="1:8" x14ac:dyDescent="0.25">
      <c r="A9" t="s">
        <v>8393</v>
      </c>
      <c r="B9">
        <f>COUNTIFS(Kickstarter!$D:$D,"&gt;=30000",Kickstarter!$F:$F,"successful",Kickstarter!$S:$S,"plays",Kickstarter!$D:$D,"&lt;=34999")</f>
        <v>3</v>
      </c>
      <c r="C9">
        <f>COUNTIFS(Kickstarter!$D:$D,"&gt;=30000",Kickstarter!$F:$F,"failed",Kickstarter!$S:$S,"plays",Kickstarter!$D:$D,"&lt;=34999")</f>
        <v>8</v>
      </c>
      <c r="D9">
        <f>COUNTIFS(Kickstarter!$D:$D,"&gt;=30000",Kickstarter!$F:$F,"cancelled",Kickstarter!$S:$S,"plays",Kickstarter!$D:$D,"&lt;=34999")</f>
        <v>0</v>
      </c>
      <c r="E9">
        <f t="shared" si="0"/>
        <v>11</v>
      </c>
      <c r="F9" s="16">
        <f t="shared" si="1"/>
        <v>0.27272727272727271</v>
      </c>
      <c r="G9" s="16">
        <f t="shared" si="2"/>
        <v>0.72727272727272729</v>
      </c>
      <c r="H9" s="16">
        <f t="shared" si="3"/>
        <v>0</v>
      </c>
    </row>
    <row r="10" spans="1:8" x14ac:dyDescent="0.25">
      <c r="A10" t="s">
        <v>8394</v>
      </c>
      <c r="B10">
        <f>COUNTIFS(Kickstarter!$D:$D,"&gt;=35000",Kickstarter!$F:$F,"successful",Kickstarter!$S:$S,"plays",Kickstarter!$D:$D,"&lt;=39999")</f>
        <v>4</v>
      </c>
      <c r="C10">
        <f>COUNTIFS(Kickstarter!$D:$D,"&gt;=35000",Kickstarter!$F:$F,"failed",Kickstarter!$S:$S,"plays",Kickstarter!$D:$D,"&lt;=39999")</f>
        <v>2</v>
      </c>
      <c r="D10">
        <f>COUNTIFS(Kickstarter!$D:$D,"&gt;=35000",Kickstarter!$F:$F,"cancelled",Kickstarter!$S:$S,"plays",Kickstarter!$D:$D,"&lt;=39999")</f>
        <v>0</v>
      </c>
      <c r="E10">
        <f t="shared" si="0"/>
        <v>6</v>
      </c>
      <c r="F10" s="16">
        <f t="shared" si="1"/>
        <v>0.66666666666666663</v>
      </c>
      <c r="G10" s="16">
        <f t="shared" si="2"/>
        <v>0.33333333333333331</v>
      </c>
      <c r="H10" s="16">
        <f t="shared" si="3"/>
        <v>0</v>
      </c>
    </row>
    <row r="11" spans="1:8" x14ac:dyDescent="0.25">
      <c r="A11" t="s">
        <v>8395</v>
      </c>
      <c r="B11">
        <f>COUNTIFS(Kickstarter!$D:$D,"&gt;=40000",Kickstarter!$F:$F,"successful",Kickstarter!$S:$S,"plays",Kickstarter!$D:$D,"&lt;=44999")</f>
        <v>2</v>
      </c>
      <c r="C11">
        <f>COUNTIFS(Kickstarter!$D:$D,"&gt;=40000",Kickstarter!$F:$F,"failed",Kickstarter!$S:$S,"plays",Kickstarter!$D:$D,"&lt;=44999")</f>
        <v>1</v>
      </c>
      <c r="D11">
        <f>COUNTIFS(Kickstarter!$D:$D,"&gt;=40000",Kickstarter!$F:$F,"cancelled",Kickstarter!$S:$S,"plays",Kickstarter!$D:$D,"&lt;=44999")</f>
        <v>0</v>
      </c>
      <c r="E11">
        <f t="shared" si="0"/>
        <v>3</v>
      </c>
      <c r="F11" s="16">
        <f t="shared" si="1"/>
        <v>0.66666666666666663</v>
      </c>
      <c r="G11" s="16">
        <f t="shared" si="2"/>
        <v>0.33333333333333331</v>
      </c>
      <c r="H11" s="16">
        <f t="shared" si="3"/>
        <v>0</v>
      </c>
    </row>
    <row r="12" spans="1:8" x14ac:dyDescent="0.25">
      <c r="A12" t="s">
        <v>8396</v>
      </c>
      <c r="B12">
        <f>COUNTIFS(Kickstarter!$D:$D,"&gt;=45000",Kickstarter!$F:$F,"successful",Kickstarter!$S:$S,"plays",Kickstarter!$D:$D,"&lt;=49999")</f>
        <v>0</v>
      </c>
      <c r="C12">
        <f>COUNTIFS(Kickstarter!$D:$D,"&gt;=45000",Kickstarter!$F:$F,"failed",Kickstarter!$S:$S,"plays",Kickstarter!$D:$D,"&lt;=49999")</f>
        <v>1</v>
      </c>
      <c r="D12">
        <f>COUNTIFS(Kickstarter!$D:$D,"&gt;=45000",Kickstarter!$F:$F,"cancelled",Kickstarter!$S:$S,"plays",Kickstarter!$D:$D,"&lt;=49999")</f>
        <v>0</v>
      </c>
      <c r="E12">
        <f t="shared" si="0"/>
        <v>1</v>
      </c>
      <c r="F12" s="16">
        <f t="shared" si="1"/>
        <v>0</v>
      </c>
      <c r="G12" s="16">
        <f t="shared" si="2"/>
        <v>1</v>
      </c>
      <c r="H12" s="16">
        <f t="shared" si="3"/>
        <v>0</v>
      </c>
    </row>
    <row r="13" spans="1:8" x14ac:dyDescent="0.25">
      <c r="A13" t="s">
        <v>8397</v>
      </c>
      <c r="B13">
        <f>COUNTIFS(Kickstarter!$D:$D,"&gt;=50000",Kickstarter!$F:$F,"successful",Kickstarter!$S:$S,"plays")</f>
        <v>2</v>
      </c>
      <c r="C13">
        <f>COUNTIFS(Kickstarter!$D:$D,"&gt;=50000",Kickstarter!$F:$F,"failed",Kickstarter!$S:$S,"plays")</f>
        <v>14</v>
      </c>
      <c r="D13">
        <f>COUNTIFS(Kickstarter!$D:$D,"&gt;=50000",Kickstarter!$F:$F,"cancelled",Kickstarter!$S:$S,"plays")</f>
        <v>0</v>
      </c>
      <c r="E13">
        <f t="shared" si="0"/>
        <v>16</v>
      </c>
      <c r="F13" s="16">
        <f t="shared" si="1"/>
        <v>0.125</v>
      </c>
      <c r="G13" s="16">
        <f t="shared" si="2"/>
        <v>0.875</v>
      </c>
      <c r="H13" s="16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ED1A2-9330-4A43-AED8-3E1030302B61}">
  <dimension ref="A1:E18"/>
  <sheetViews>
    <sheetView zoomScale="130" zoomScaleNormal="130" workbookViewId="0">
      <selection activeCell="J3" sqref="J3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7" width="11.28515625" bestFit="1" customWidth="1"/>
  </cols>
  <sheetData>
    <row r="1" spans="1:5" x14ac:dyDescent="0.25">
      <c r="A1" s="11" t="s">
        <v>8359</v>
      </c>
      <c r="B1" t="s">
        <v>8316</v>
      </c>
    </row>
    <row r="2" spans="1:5" x14ac:dyDescent="0.25">
      <c r="A2" s="11" t="s">
        <v>8306</v>
      </c>
      <c r="B2" t="s">
        <v>8308</v>
      </c>
    </row>
    <row r="4" spans="1:5" x14ac:dyDescent="0.25">
      <c r="A4" s="11" t="s">
        <v>8365</v>
      </c>
      <c r="B4" s="11" t="s">
        <v>8364</v>
      </c>
    </row>
    <row r="5" spans="1:5" x14ac:dyDescent="0.25">
      <c r="A5" s="11" t="s">
        <v>8362</v>
      </c>
      <c r="B5" t="s">
        <v>8218</v>
      </c>
      <c r="C5" t="s">
        <v>8220</v>
      </c>
      <c r="D5" t="s">
        <v>8219</v>
      </c>
      <c r="E5" t="s">
        <v>8363</v>
      </c>
    </row>
    <row r="6" spans="1:5" x14ac:dyDescent="0.25">
      <c r="A6" s="14" t="s">
        <v>8372</v>
      </c>
      <c r="B6" s="15">
        <v>56</v>
      </c>
      <c r="C6" s="15">
        <v>33</v>
      </c>
      <c r="D6" s="15">
        <v>7</v>
      </c>
      <c r="E6" s="15">
        <v>96</v>
      </c>
    </row>
    <row r="7" spans="1:5" x14ac:dyDescent="0.25">
      <c r="A7" s="14" t="s">
        <v>8373</v>
      </c>
      <c r="B7" s="15">
        <v>71</v>
      </c>
      <c r="C7" s="15">
        <v>39</v>
      </c>
      <c r="D7" s="15">
        <v>3</v>
      </c>
      <c r="E7" s="15">
        <v>113</v>
      </c>
    </row>
    <row r="8" spans="1:5" x14ac:dyDescent="0.25">
      <c r="A8" s="14" t="s">
        <v>8374</v>
      </c>
      <c r="B8" s="15">
        <v>56</v>
      </c>
      <c r="C8" s="15">
        <v>33</v>
      </c>
      <c r="D8" s="15">
        <v>3</v>
      </c>
      <c r="E8" s="15">
        <v>92</v>
      </c>
    </row>
    <row r="9" spans="1:5" x14ac:dyDescent="0.25">
      <c r="A9" s="14" t="s">
        <v>8375</v>
      </c>
      <c r="B9" s="15">
        <v>71</v>
      </c>
      <c r="C9" s="15">
        <v>40</v>
      </c>
      <c r="D9" s="15">
        <v>2</v>
      </c>
      <c r="E9" s="15">
        <v>113</v>
      </c>
    </row>
    <row r="10" spans="1:5" x14ac:dyDescent="0.25">
      <c r="A10" s="14" t="s">
        <v>8366</v>
      </c>
      <c r="B10" s="15">
        <v>111</v>
      </c>
      <c r="C10" s="15">
        <v>52</v>
      </c>
      <c r="D10" s="15">
        <v>3</v>
      </c>
      <c r="E10" s="15">
        <v>166</v>
      </c>
    </row>
    <row r="11" spans="1:5" x14ac:dyDescent="0.25">
      <c r="A11" s="14" t="s">
        <v>8376</v>
      </c>
      <c r="B11" s="15">
        <v>100</v>
      </c>
      <c r="C11" s="15">
        <v>49</v>
      </c>
      <c r="D11" s="15">
        <v>4</v>
      </c>
      <c r="E11" s="15">
        <v>153</v>
      </c>
    </row>
    <row r="12" spans="1:5" x14ac:dyDescent="0.25">
      <c r="A12" s="14" t="s">
        <v>8367</v>
      </c>
      <c r="B12" s="15">
        <v>87</v>
      </c>
      <c r="C12" s="15">
        <v>50</v>
      </c>
      <c r="D12" s="15">
        <v>1</v>
      </c>
      <c r="E12" s="15">
        <v>138</v>
      </c>
    </row>
    <row r="13" spans="1:5" x14ac:dyDescent="0.25">
      <c r="A13" s="14" t="s">
        <v>8368</v>
      </c>
      <c r="B13" s="15">
        <v>72</v>
      </c>
      <c r="C13" s="15">
        <v>47</v>
      </c>
      <c r="D13" s="15">
        <v>4</v>
      </c>
      <c r="E13" s="15">
        <v>123</v>
      </c>
    </row>
    <row r="14" spans="1:5" x14ac:dyDescent="0.25">
      <c r="A14" s="14" t="s">
        <v>8369</v>
      </c>
      <c r="B14" s="15">
        <v>59</v>
      </c>
      <c r="C14" s="15">
        <v>34</v>
      </c>
      <c r="D14" s="15">
        <v>4</v>
      </c>
      <c r="E14" s="15">
        <v>97</v>
      </c>
    </row>
    <row r="15" spans="1:5" x14ac:dyDescent="0.25">
      <c r="A15" s="14" t="s">
        <v>8370</v>
      </c>
      <c r="B15" s="15">
        <v>65</v>
      </c>
      <c r="C15" s="15">
        <v>50</v>
      </c>
      <c r="D15" s="15"/>
      <c r="E15" s="15">
        <v>115</v>
      </c>
    </row>
    <row r="16" spans="1:5" x14ac:dyDescent="0.25">
      <c r="A16" s="14" t="s">
        <v>8371</v>
      </c>
      <c r="B16" s="15">
        <v>54</v>
      </c>
      <c r="C16" s="15">
        <v>31</v>
      </c>
      <c r="D16" s="15">
        <v>3</v>
      </c>
      <c r="E16" s="15">
        <v>88</v>
      </c>
    </row>
    <row r="17" spans="1:5" x14ac:dyDescent="0.25">
      <c r="A17" s="14" t="s">
        <v>8377</v>
      </c>
      <c r="B17" s="15">
        <v>37</v>
      </c>
      <c r="C17" s="15">
        <v>35</v>
      </c>
      <c r="D17" s="15">
        <v>3</v>
      </c>
      <c r="E17" s="15">
        <v>75</v>
      </c>
    </row>
    <row r="18" spans="1:5" x14ac:dyDescent="0.25">
      <c r="A18" s="14" t="s">
        <v>8363</v>
      </c>
      <c r="B18" s="15">
        <v>839</v>
      </c>
      <c r="C18" s="15">
        <v>493</v>
      </c>
      <c r="D18" s="15">
        <v>37</v>
      </c>
      <c r="E18" s="15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Goals</vt:lpstr>
      <vt:lpstr>Theater Outcomes by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Holden Lauer</cp:lastModifiedBy>
  <dcterms:created xsi:type="dcterms:W3CDTF">2017-04-20T15:17:24Z</dcterms:created>
  <dcterms:modified xsi:type="dcterms:W3CDTF">2022-08-15T19:47:00Z</dcterms:modified>
</cp:coreProperties>
</file>