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g16\OneDrive\Документы\Лабы\"/>
    </mc:Choice>
  </mc:AlternateContent>
  <bookViews>
    <workbookView xWindow="0" yWindow="0" windowWidth="19200" windowHeight="6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5" i="1"/>
  <c r="U6" i="1"/>
  <c r="U4" i="1"/>
  <c r="U3" i="1"/>
  <c r="E19" i="1"/>
  <c r="F19" i="1" s="1"/>
  <c r="F20" i="1"/>
  <c r="F21" i="1"/>
  <c r="E18" i="1"/>
  <c r="F18" i="1" s="1"/>
  <c r="E20" i="1"/>
  <c r="E21" i="1"/>
  <c r="C18" i="1"/>
  <c r="C19" i="1"/>
  <c r="C20" i="1"/>
  <c r="C21" i="1"/>
  <c r="B17" i="1"/>
  <c r="C15" i="1"/>
  <c r="C16" i="1"/>
  <c r="C17" i="1"/>
  <c r="B16" i="1"/>
  <c r="B15" i="1"/>
  <c r="B14" i="1"/>
  <c r="C14" i="1" s="1"/>
  <c r="E14" i="1"/>
  <c r="F14" i="1" s="1"/>
  <c r="E15" i="1"/>
  <c r="F15" i="1" s="1"/>
  <c r="E16" i="1"/>
  <c r="F16" i="1" s="1"/>
  <c r="E17" i="1"/>
  <c r="F17" i="1" s="1"/>
  <c r="B13" i="1"/>
  <c r="C13" i="1" s="1"/>
  <c r="B12" i="1"/>
  <c r="B11" i="1"/>
  <c r="C11" i="1" s="1"/>
  <c r="E11" i="1"/>
  <c r="F11" i="1" s="1"/>
  <c r="E12" i="1"/>
  <c r="F12" i="1" s="1"/>
  <c r="E13" i="1"/>
  <c r="F13" i="1" s="1"/>
  <c r="E9" i="1"/>
  <c r="F9" i="1" s="1"/>
  <c r="E10" i="1"/>
  <c r="F10" i="1" s="1"/>
  <c r="C10" i="1"/>
  <c r="C12" i="1"/>
  <c r="B10" i="1"/>
  <c r="C8" i="1"/>
  <c r="C9" i="1"/>
  <c r="B9" i="1"/>
  <c r="B8" i="1"/>
  <c r="E8" i="1"/>
  <c r="F8" i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C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<sst xmlns="http://schemas.openxmlformats.org/spreadsheetml/2006/main" count="16" uniqueCount="15">
  <si>
    <t>lambd, mm</t>
  </si>
  <si>
    <t>Снятие зависимости растяжения резины от растягивающей силы</t>
  </si>
  <si>
    <t>№</t>
  </si>
  <si>
    <t>l0</t>
  </si>
  <si>
    <t>dl</t>
  </si>
  <si>
    <t>F, H</t>
  </si>
  <si>
    <t>M, г</t>
  </si>
  <si>
    <t>l/l0</t>
  </si>
  <si>
    <t>X</t>
  </si>
  <si>
    <t>L, мм</t>
  </si>
  <si>
    <t>Umax, мВ</t>
  </si>
  <si>
    <t>U</t>
  </si>
  <si>
    <t>Uкон</t>
  </si>
  <si>
    <t>final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</si>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</sst>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3" fillId="4" borderId="0" xfId="3"/>
    <xf numFmtId="0" fontId="1" fillId="2" borderId="0" xfId="1" applyAlignment="1">
      <alignment horizont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64983118542018"/>
                  <c:y val="-5.779673037406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Sheet1!$F$7:$F$19</c:f>
              <c:numCache>
                <c:formatCode>General</c:formatCode>
                <c:ptCount val="13"/>
                <c:pt idx="0">
                  <c:v>0.84607438016528924</c:v>
                </c:pt>
                <c:pt idx="1">
                  <c:v>0.64575835293450834</c:v>
                </c:pt>
                <c:pt idx="2">
                  <c:v>0.31325542857142863</c:v>
                </c:pt>
                <c:pt idx="3">
                  <c:v>0.96845265312343498</c:v>
                </c:pt>
                <c:pt idx="4">
                  <c:v>1.259357816852442</c:v>
                </c:pt>
                <c:pt idx="5">
                  <c:v>1.5436876371813688</c:v>
                </c:pt>
                <c:pt idx="6">
                  <c:v>1.7276180620775217</c:v>
                </c:pt>
                <c:pt idx="7">
                  <c:v>1.4478897925867622</c:v>
                </c:pt>
                <c:pt idx="8">
                  <c:v>1.2331771335254897</c:v>
                </c:pt>
                <c:pt idx="9">
                  <c:v>0.71509329008390754</c:v>
                </c:pt>
                <c:pt idx="10">
                  <c:v>0.47835872576177285</c:v>
                </c:pt>
                <c:pt idx="11">
                  <c:v>0.55487819961486662</c:v>
                </c:pt>
                <c:pt idx="12">
                  <c:v>1.1392498537266671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5.2204599999999983</c:v>
                </c:pt>
                <c:pt idx="1">
                  <c:v>3.5074199999999984</c:v>
                </c:pt>
                <c:pt idx="2">
                  <c:v>1.7561599999999982</c:v>
                </c:pt>
                <c:pt idx="3">
                  <c:v>6.5081800000000021</c:v>
                </c:pt>
                <c:pt idx="4">
                  <c:v>8.4740600000000015</c:v>
                </c:pt>
                <c:pt idx="5">
                  <c:v>10.685920000000003</c:v>
                </c:pt>
                <c:pt idx="6">
                  <c:v>12.302920000000004</c:v>
                </c:pt>
                <c:pt idx="7">
                  <c:v>8.9728800000000053</c:v>
                </c:pt>
                <c:pt idx="8">
                  <c:v>7.6253800000000025</c:v>
                </c:pt>
                <c:pt idx="9">
                  <c:v>4.0258400000000023</c:v>
                </c:pt>
                <c:pt idx="10">
                  <c:v>2.2745800000000025</c:v>
                </c:pt>
                <c:pt idx="11">
                  <c:v>3.18892</c:v>
                </c:pt>
                <c:pt idx="12">
                  <c:v>7.7420000000000009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1-4761-8C7C-797D33CC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15232"/>
        <c:axId val="1315616064"/>
      </c:scatterChart>
      <c:valAx>
        <c:axId val="13156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616064"/>
        <c:crosses val="autoZero"/>
        <c:crossBetween val="midCat"/>
      </c:valAx>
      <c:valAx>
        <c:axId val="1315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6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139700</xdr:rowOff>
    </xdr:from>
    <xdr:to>
      <xdr:col>15</xdr:col>
      <xdr:colOff>25400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L1" workbookViewId="0">
      <selection activeCell="U3" sqref="U3"/>
    </sheetView>
  </sheetViews>
  <sheetFormatPr defaultRowHeight="14.5" x14ac:dyDescent="0.35"/>
  <sheetData>
    <row r="1" spans="1:21" x14ac:dyDescent="0.35">
      <c r="A1" s="2" t="s">
        <v>1</v>
      </c>
      <c r="B1" s="2"/>
      <c r="C1" s="2"/>
      <c r="D1" s="2"/>
      <c r="E1" s="2"/>
      <c r="F1" s="2"/>
      <c r="G1" s="2"/>
    </row>
    <row r="2" spans="1:21" x14ac:dyDescent="0.35">
      <c r="A2" t="s">
        <v>2</v>
      </c>
      <c r="B2" t="s">
        <v>6</v>
      </c>
      <c r="C2" t="s">
        <v>5</v>
      </c>
      <c r="D2" t="s">
        <v>0</v>
      </c>
      <c r="E2" t="s">
        <v>7</v>
      </c>
      <c r="F2" t="s">
        <v>8</v>
      </c>
      <c r="G2" t="s">
        <v>3</v>
      </c>
      <c r="H2" t="s">
        <v>4</v>
      </c>
      <c r="P2" t="s">
        <v>2</v>
      </c>
      <c r="Q2" t="s">
        <v>9</v>
      </c>
      <c r="R2" t="s">
        <v>11</v>
      </c>
      <c r="S2" t="s">
        <v>10</v>
      </c>
      <c r="T2" t="s">
        <v>12</v>
      </c>
      <c r="U2" t="s">
        <v>14</v>
      </c>
    </row>
    <row r="3" spans="1:21" x14ac:dyDescent="0.35">
      <c r="A3">
        <v>1</v>
      </c>
      <c r="B3" s="3">
        <f>178.7+179.2+174.8+174.5+202.3+178.1+165</f>
        <v>1252.5999999999999</v>
      </c>
      <c r="C3" s="3">
        <f>B3*9.8/1000</f>
        <v>12.27548</v>
      </c>
      <c r="D3" s="3">
        <v>221</v>
      </c>
      <c r="E3" s="3">
        <f>D3/$G$3</f>
        <v>1.9732142857142858</v>
      </c>
      <c r="F3" s="3">
        <f>(E3-1/E3^2)</f>
        <v>1.7163808875447151</v>
      </c>
      <c r="G3">
        <v>112</v>
      </c>
      <c r="H3">
        <v>1</v>
      </c>
      <c r="P3">
        <v>1</v>
      </c>
      <c r="Q3">
        <v>225</v>
      </c>
      <c r="R3">
        <v>1.6</v>
      </c>
      <c r="S3">
        <v>152</v>
      </c>
      <c r="T3">
        <v>7.2</v>
      </c>
      <c r="U3">
        <f>(S3-R3)/39/5</f>
        <v>0.7712820512820513</v>
      </c>
    </row>
    <row r="4" spans="1:21" x14ac:dyDescent="0.35">
      <c r="A4">
        <v>2</v>
      </c>
      <c r="B4" s="3">
        <f>B3-165</f>
        <v>1087.5999999999999</v>
      </c>
      <c r="C4" s="3">
        <f t="shared" ref="C4:C21" si="0">B4*9.8/1000</f>
        <v>10.658479999999999</v>
      </c>
      <c r="D4" s="3">
        <v>212</v>
      </c>
      <c r="E4" s="3">
        <f t="shared" ref="E4:E21" si="1">D4/$G$3</f>
        <v>1.8928571428571428</v>
      </c>
      <c r="F4" s="3">
        <f t="shared" ref="F4:F21" si="2">(E4-1/E4^2)</f>
        <v>1.6137542592686771</v>
      </c>
      <c r="P4">
        <v>2</v>
      </c>
      <c r="Q4">
        <v>208</v>
      </c>
      <c r="R4">
        <v>-8</v>
      </c>
      <c r="S4">
        <v>121</v>
      </c>
      <c r="T4">
        <v>-2.4</v>
      </c>
      <c r="U4">
        <f>(S4-R4)/39/5</f>
        <v>0.66153846153846152</v>
      </c>
    </row>
    <row r="5" spans="1:21" x14ac:dyDescent="0.35">
      <c r="A5">
        <v>3</v>
      </c>
      <c r="B5" s="3">
        <f>B4-178.1</f>
        <v>909.49999999999989</v>
      </c>
      <c r="C5" s="3">
        <f t="shared" si="0"/>
        <v>8.9131</v>
      </c>
      <c r="D5" s="3">
        <v>202.3</v>
      </c>
      <c r="E5" s="3">
        <f t="shared" si="1"/>
        <v>1.8062500000000001</v>
      </c>
      <c r="F5" s="3">
        <f t="shared" si="2"/>
        <v>1.4997402599346275</v>
      </c>
      <c r="G5">
        <v>113</v>
      </c>
      <c r="P5">
        <v>3</v>
      </c>
      <c r="Q5">
        <v>198</v>
      </c>
      <c r="R5">
        <v>-7.5</v>
      </c>
      <c r="S5">
        <v>102</v>
      </c>
      <c r="T5">
        <v>0</v>
      </c>
      <c r="U5">
        <f t="shared" ref="U5:U9" si="3">(S5-R5)/39/5</f>
        <v>0.56153846153846154</v>
      </c>
    </row>
    <row r="6" spans="1:21" x14ac:dyDescent="0.35">
      <c r="A6">
        <v>4</v>
      </c>
      <c r="B6" s="3">
        <f>B5-202.3</f>
        <v>707.19999999999982</v>
      </c>
      <c r="C6" s="3">
        <f t="shared" si="0"/>
        <v>6.9305599999999989</v>
      </c>
      <c r="D6" s="3">
        <v>188</v>
      </c>
      <c r="E6" s="3">
        <f t="shared" si="1"/>
        <v>1.6785714285714286</v>
      </c>
      <c r="F6" s="3">
        <f t="shared" si="2"/>
        <v>1.3236597038090927</v>
      </c>
      <c r="P6">
        <v>4</v>
      </c>
      <c r="Q6">
        <v>191</v>
      </c>
      <c r="R6">
        <v>-6</v>
      </c>
      <c r="S6">
        <v>91.1</v>
      </c>
      <c r="T6">
        <v>0</v>
      </c>
      <c r="U6">
        <f t="shared" si="3"/>
        <v>0.49794871794871798</v>
      </c>
    </row>
    <row r="7" spans="1:21" x14ac:dyDescent="0.35">
      <c r="A7">
        <v>5</v>
      </c>
      <c r="B7">
        <f>B6-174.5</f>
        <v>532.69999999999982</v>
      </c>
      <c r="C7">
        <f t="shared" si="0"/>
        <v>5.2204599999999983</v>
      </c>
      <c r="D7">
        <v>154</v>
      </c>
      <c r="E7">
        <f t="shared" si="1"/>
        <v>1.375</v>
      </c>
      <c r="F7">
        <f t="shared" si="2"/>
        <v>0.84607438016528924</v>
      </c>
      <c r="P7">
        <v>5</v>
      </c>
      <c r="Q7">
        <v>168</v>
      </c>
      <c r="R7">
        <v>-4</v>
      </c>
      <c r="S7">
        <v>48.8</v>
      </c>
      <c r="T7">
        <v>0</v>
      </c>
      <c r="U7">
        <f>(S7-R7)/39/5</f>
        <v>0.27076923076923076</v>
      </c>
    </row>
    <row r="8" spans="1:21" x14ac:dyDescent="0.35">
      <c r="A8">
        <v>6</v>
      </c>
      <c r="B8">
        <f>B7-174.8</f>
        <v>357.89999999999981</v>
      </c>
      <c r="C8">
        <f t="shared" si="0"/>
        <v>3.5074199999999984</v>
      </c>
      <c r="D8">
        <v>142</v>
      </c>
      <c r="E8">
        <f t="shared" si="1"/>
        <v>1.2678571428571428</v>
      </c>
      <c r="F8">
        <f t="shared" si="2"/>
        <v>0.64575835293450834</v>
      </c>
      <c r="P8">
        <v>6</v>
      </c>
      <c r="Q8">
        <v>155</v>
      </c>
      <c r="R8">
        <v>-5.6</v>
      </c>
      <c r="S8">
        <v>25.6</v>
      </c>
      <c r="T8">
        <v>-7.2</v>
      </c>
      <c r="U8">
        <f t="shared" si="3"/>
        <v>0.16</v>
      </c>
    </row>
    <row r="9" spans="1:21" x14ac:dyDescent="0.35">
      <c r="A9">
        <v>7</v>
      </c>
      <c r="B9">
        <f>B8-178.7</f>
        <v>179.19999999999982</v>
      </c>
      <c r="C9">
        <f t="shared" si="0"/>
        <v>1.7561599999999982</v>
      </c>
      <c r="D9">
        <v>125</v>
      </c>
      <c r="E9">
        <f t="shared" si="1"/>
        <v>1.1160714285714286</v>
      </c>
      <c r="F9">
        <f t="shared" si="2"/>
        <v>0.31325542857142863</v>
      </c>
      <c r="U9">
        <f t="shared" si="3"/>
        <v>0</v>
      </c>
    </row>
    <row r="10" spans="1:21" x14ac:dyDescent="0.35">
      <c r="A10">
        <v>8</v>
      </c>
      <c r="B10">
        <f>178.7+179.2+202.3+52.2+51.7</f>
        <v>664.10000000000014</v>
      </c>
      <c r="C10">
        <f t="shared" si="0"/>
        <v>6.5081800000000021</v>
      </c>
      <c r="D10">
        <v>162</v>
      </c>
      <c r="E10">
        <f t="shared" si="1"/>
        <v>1.4464285714285714</v>
      </c>
      <c r="F10">
        <f t="shared" si="2"/>
        <v>0.96845265312343498</v>
      </c>
      <c r="Q10">
        <v>193</v>
      </c>
    </row>
    <row r="11" spans="1:21" x14ac:dyDescent="0.35">
      <c r="A11">
        <v>9</v>
      </c>
      <c r="B11">
        <f>B10+200.6</f>
        <v>864.70000000000016</v>
      </c>
      <c r="C11">
        <f t="shared" si="0"/>
        <v>8.4740600000000015</v>
      </c>
      <c r="D11">
        <v>183</v>
      </c>
      <c r="E11">
        <f t="shared" si="1"/>
        <v>1.6339285714285714</v>
      </c>
      <c r="F11">
        <f t="shared" si="2"/>
        <v>1.259357816852442</v>
      </c>
      <c r="Q11">
        <v>170</v>
      </c>
    </row>
    <row r="12" spans="1:21" x14ac:dyDescent="0.35">
      <c r="A12">
        <v>10</v>
      </c>
      <c r="B12">
        <f>B11+174.8+50.9</f>
        <v>1090.4000000000003</v>
      </c>
      <c r="C12">
        <f t="shared" si="0"/>
        <v>10.685920000000003</v>
      </c>
      <c r="D12">
        <v>206</v>
      </c>
      <c r="E12">
        <f t="shared" si="1"/>
        <v>1.8392857142857142</v>
      </c>
      <c r="F12">
        <f t="shared" si="2"/>
        <v>1.5436876371813688</v>
      </c>
      <c r="P12" t="s">
        <v>13</v>
      </c>
      <c r="Q12">
        <v>210</v>
      </c>
    </row>
    <row r="13" spans="1:21" x14ac:dyDescent="0.35">
      <c r="A13">
        <v>11</v>
      </c>
      <c r="B13">
        <f>B12+165</f>
        <v>1255.4000000000003</v>
      </c>
      <c r="C13">
        <f t="shared" si="0"/>
        <v>12.302920000000004</v>
      </c>
      <c r="D13">
        <v>222</v>
      </c>
      <c r="E13">
        <f t="shared" si="1"/>
        <v>1.9821428571428572</v>
      </c>
      <c r="F13">
        <f t="shared" si="2"/>
        <v>1.7276180620775217</v>
      </c>
    </row>
    <row r="14" spans="1:21" x14ac:dyDescent="0.35">
      <c r="A14">
        <v>12</v>
      </c>
      <c r="B14">
        <f>B13-165-174.8</f>
        <v>915.60000000000036</v>
      </c>
      <c r="C14">
        <f t="shared" si="0"/>
        <v>8.9728800000000053</v>
      </c>
      <c r="D14" s="1">
        <v>198</v>
      </c>
      <c r="E14">
        <f t="shared" si="1"/>
        <v>1.7678571428571428</v>
      </c>
      <c r="F14">
        <f t="shared" si="2"/>
        <v>1.4478897925867622</v>
      </c>
    </row>
    <row r="15" spans="1:21" x14ac:dyDescent="0.35">
      <c r="A15">
        <v>13</v>
      </c>
      <c r="B15">
        <f>B14-200.6-50.2-51.7+165</f>
        <v>778.10000000000025</v>
      </c>
      <c r="C15">
        <f t="shared" si="0"/>
        <v>7.6253800000000025</v>
      </c>
      <c r="D15">
        <v>181</v>
      </c>
      <c r="E15">
        <f t="shared" si="1"/>
        <v>1.6160714285714286</v>
      </c>
      <c r="F15">
        <f t="shared" si="2"/>
        <v>1.2331771335254897</v>
      </c>
    </row>
    <row r="16" spans="1:21" x14ac:dyDescent="0.35">
      <c r="A16">
        <v>14</v>
      </c>
      <c r="B16">
        <f>B15-165-202.3</f>
        <v>410.80000000000024</v>
      </c>
      <c r="C16">
        <f t="shared" si="0"/>
        <v>4.0258400000000023</v>
      </c>
      <c r="D16">
        <v>146</v>
      </c>
      <c r="E16">
        <f t="shared" si="1"/>
        <v>1.3035714285714286</v>
      </c>
      <c r="F16">
        <f t="shared" si="2"/>
        <v>0.71509329008390754</v>
      </c>
    </row>
    <row r="17" spans="1:6" x14ac:dyDescent="0.35">
      <c r="A17">
        <v>15</v>
      </c>
      <c r="B17">
        <f>B16-178.7</f>
        <v>232.10000000000025</v>
      </c>
      <c r="C17">
        <f t="shared" si="0"/>
        <v>2.2745800000000025</v>
      </c>
      <c r="D17">
        <v>133</v>
      </c>
      <c r="E17">
        <f t="shared" si="1"/>
        <v>1.1875</v>
      </c>
      <c r="F17">
        <f t="shared" si="2"/>
        <v>0.47835872576177285</v>
      </c>
    </row>
    <row r="18" spans="1:6" x14ac:dyDescent="0.35">
      <c r="A18">
        <v>16</v>
      </c>
      <c r="B18">
        <v>325.39999999999998</v>
      </c>
      <c r="C18">
        <f t="shared" si="0"/>
        <v>3.18892</v>
      </c>
      <c r="D18">
        <v>137</v>
      </c>
      <c r="E18">
        <f t="shared" si="1"/>
        <v>1.2232142857142858</v>
      </c>
      <c r="F18">
        <f t="shared" si="2"/>
        <v>0.55487819961486662</v>
      </c>
    </row>
    <row r="19" spans="1:6" x14ac:dyDescent="0.35">
      <c r="A19">
        <v>17</v>
      </c>
      <c r="B19">
        <v>790</v>
      </c>
      <c r="C19">
        <f t="shared" si="0"/>
        <v>7.7420000000000009</v>
      </c>
      <c r="D19">
        <v>174</v>
      </c>
      <c r="E19">
        <f t="shared" si="1"/>
        <v>1.5535714285714286</v>
      </c>
      <c r="F19">
        <f t="shared" si="2"/>
        <v>1.1392498537266671</v>
      </c>
    </row>
    <row r="20" spans="1:6" x14ac:dyDescent="0.35">
      <c r="A20">
        <v>18</v>
      </c>
      <c r="C20">
        <f t="shared" si="0"/>
        <v>0</v>
      </c>
      <c r="E20">
        <f t="shared" si="1"/>
        <v>0</v>
      </c>
      <c r="F20" t="e">
        <f t="shared" si="2"/>
        <v>#DIV/0!</v>
      </c>
    </row>
    <row r="21" spans="1:6" x14ac:dyDescent="0.35">
      <c r="A21">
        <v>19</v>
      </c>
      <c r="C21">
        <f t="shared" si="0"/>
        <v>0</v>
      </c>
      <c r="E21">
        <f t="shared" si="1"/>
        <v>0</v>
      </c>
      <c r="F21" t="e">
        <f t="shared" si="2"/>
        <v>#DIV/0!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Алпатова</dc:creator>
  <cp:lastModifiedBy>Полина Алпатова</cp:lastModifiedBy>
  <dcterms:created xsi:type="dcterms:W3CDTF">2021-03-15T06:25:01Z</dcterms:created>
  <dcterms:modified xsi:type="dcterms:W3CDTF">2021-03-15T08:52:19Z</dcterms:modified>
</cp:coreProperties>
</file>