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<sst xmlns="http://schemas.openxmlformats.org/spreadsheetml/2006/main" count="31" uniqueCount="29">
  <si>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 xml:space="preserve">x, мм</t>
  </si>
  <si>
    <t xml:space="preserve">U_R, В</t>
  </si>
  <si>
    <t xml:space="preserve">U_{R+L}, В</t>
  </si>
  <si>
    <t xml:space="preserve">U_L, В</t>
  </si>
  <si>
    <t xml:space="preserve">I, дел</t>
  </si>
  <si>
    <t xml:space="preserve">I, А</t>
  </si>
  <si>
    <t xml:space="preserve">P_L, дел</t>
  </si>
  <si>
    <t xml:space="preserve">P_L, Вт</t>
  </si>
  <si>
    <t xml:space="preserve">R_1=98</t>
  </si>
  <si>
    <t xml:space="preserve">R_L=2170 Ом</t>
  </si>
  <si>
    <t xml:space="preserve">Для 50 Гц</t>
  </si>
  <si>
    <t xml:space="preserve">L_S</t>
  </si>
  <si>
    <t xml:space="preserve">159,42 mH</t>
  </si>
  <si>
    <t xml:space="preserve">R_L</t>
  </si>
  <si>
    <t xml:space="preserve">Для 1 кГц</t>
  </si>
  <si>
    <t xml:space="preserve">141,58 mH</t>
  </si>
  <si>
    <t xml:space="preserve">C=20,3 -6</t>
  </si>
  <si>
    <t xml:space="preserve">Y(r_l)</t>
  </si>
  <si>
    <t xml:space="preserve">X (x)</t>
  </si>
  <si>
    <t xml:space="preserve">Y(L)</t>
  </si>
  <si>
    <t xml:space="preserve">Рез</t>
  </si>
  <si>
    <t xml:space="preserve">x</t>
  </si>
  <si>
    <t xml:space="preserve">C</t>
  </si>
  <si>
    <t xml:space="preserve">I</t>
  </si>
  <si>
    <t xml:space="preserve">U_c</t>
  </si>
  <si>
    <t xml:space="preserve">U_sum</t>
  </si>
  <si>
    <t xml:space="preserve">Q</t>
  </si>
  <si>
    <t xml:space="preserve">R_доп</t>
  </si>
  <si>
    <t xml:space="preserve">55.2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</si>
</sst>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5390625" defaultRowHeight="14.4" zeroHeight="false" outlineLevelRow="0" outlineLevelCol="0"/>
  <cols>
    <col collapsed="false" customWidth="true" hidden="false" outlineLevel="0" max="11" min="11" style="0" width="12.9"/>
    <col collapsed="false" customWidth="true" hidden="false" outlineLevel="0" max="12" min="12" style="0" width="12.35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2" t="s">
        <v>8</v>
      </c>
      <c r="L1" s="2"/>
      <c r="M1" s="2"/>
      <c r="N1" s="2"/>
      <c r="O1" s="1"/>
      <c r="P1" s="1"/>
      <c r="Q1" s="1"/>
    </row>
    <row r="2" customFormat="false" ht="13.8" hidden="false" customHeight="false" outlineLevel="0" collapsed="false">
      <c r="A2" s="1" t="n">
        <v>1</v>
      </c>
      <c r="B2" s="1" t="n">
        <v>5</v>
      </c>
      <c r="C2" s="1" t="n">
        <v>73</v>
      </c>
      <c r="D2" s="1" t="n">
        <v>112</v>
      </c>
      <c r="E2" s="1" t="n">
        <v>73</v>
      </c>
      <c r="F2" s="1" t="n">
        <v>34</v>
      </c>
      <c r="G2" s="1" t="n">
        <f aca="false">F2*2.5</f>
        <v>85</v>
      </c>
      <c r="H2" s="1" t="n">
        <v>42</v>
      </c>
      <c r="I2" s="1" t="n">
        <f aca="false">0.25*H2</f>
        <v>10.5</v>
      </c>
      <c r="J2" s="1"/>
      <c r="K2" s="2" t="s">
        <v>9</v>
      </c>
      <c r="L2" s="2"/>
      <c r="M2" s="2"/>
      <c r="N2" s="2"/>
      <c r="O2" s="1"/>
      <c r="P2" s="1"/>
      <c r="Q2" s="1"/>
    </row>
    <row r="3" customFormat="false" ht="13.8" hidden="false" customHeight="false" outlineLevel="0" collapsed="false">
      <c r="A3" s="1" t="n">
        <v>2</v>
      </c>
      <c r="B3" s="1" t="n">
        <v>7</v>
      </c>
      <c r="C3" s="1" t="n">
        <v>78</v>
      </c>
      <c r="D3" s="1" t="n">
        <v>110</v>
      </c>
      <c r="E3" s="1" t="n">
        <v>65</v>
      </c>
      <c r="F3" s="1" t="n">
        <v>36</v>
      </c>
      <c r="G3" s="1" t="n">
        <f aca="false">F3*2.5</f>
        <v>90</v>
      </c>
      <c r="H3" s="1" t="n">
        <v>38</v>
      </c>
      <c r="I3" s="1" t="n">
        <f aca="false">0.25*H3</f>
        <v>9.5</v>
      </c>
      <c r="J3" s="1"/>
      <c r="K3" s="2" t="s">
        <v>10</v>
      </c>
      <c r="L3" s="2"/>
      <c r="M3" s="2"/>
      <c r="N3" s="2"/>
      <c r="O3" s="1"/>
      <c r="P3" s="1"/>
      <c r="Q3" s="1"/>
    </row>
    <row r="4" customFormat="false" ht="13.8" hidden="false" customHeight="false" outlineLevel="0" collapsed="false">
      <c r="A4" s="1" t="n">
        <v>3</v>
      </c>
      <c r="B4" s="1" t="n">
        <v>9</v>
      </c>
      <c r="C4" s="1" t="n">
        <v>81</v>
      </c>
      <c r="D4" s="1" t="n">
        <v>109</v>
      </c>
      <c r="E4" s="1" t="n">
        <v>61</v>
      </c>
      <c r="F4" s="1" t="n">
        <v>37</v>
      </c>
      <c r="G4" s="1" t="n">
        <f aca="false">F4*2.5</f>
        <v>92.5</v>
      </c>
      <c r="H4" s="1" t="n">
        <v>36</v>
      </c>
      <c r="I4" s="1" t="n">
        <f aca="false">0.25*H4</f>
        <v>9</v>
      </c>
      <c r="J4" s="1"/>
      <c r="K4" s="2" t="s">
        <v>11</v>
      </c>
      <c r="L4" s="2" t="s">
        <v>12</v>
      </c>
      <c r="M4" s="2"/>
      <c r="N4" s="2"/>
      <c r="O4" s="1"/>
      <c r="P4" s="1"/>
      <c r="Q4" s="1"/>
    </row>
    <row r="5" customFormat="false" ht="13.8" hidden="false" customHeight="false" outlineLevel="0" collapsed="false">
      <c r="A5" s="1" t="n">
        <v>4</v>
      </c>
      <c r="B5" s="1" t="n">
        <v>11</v>
      </c>
      <c r="C5" s="1" t="n">
        <v>84</v>
      </c>
      <c r="D5" s="1" t="n">
        <v>108</v>
      </c>
      <c r="E5" s="1" t="n">
        <v>56</v>
      </c>
      <c r="F5" s="1" t="n">
        <v>37.5</v>
      </c>
      <c r="G5" s="1" t="n">
        <f aca="false">F5*2.5</f>
        <v>93.75</v>
      </c>
      <c r="H5" s="1" t="n">
        <v>34</v>
      </c>
      <c r="I5" s="1" t="n">
        <f aca="false">0.25*H5</f>
        <v>8.5</v>
      </c>
      <c r="J5" s="1"/>
      <c r="K5" s="2" t="s">
        <v>13</v>
      </c>
      <c r="L5" s="2" t="n">
        <v>3.696</v>
      </c>
      <c r="M5" s="2"/>
      <c r="N5" s="2"/>
      <c r="O5" s="1"/>
      <c r="P5" s="1"/>
      <c r="Q5" s="1"/>
    </row>
    <row r="6" customFormat="false" ht="13.8" hidden="false" customHeight="false" outlineLevel="0" collapsed="false">
      <c r="A6" s="1" t="n">
        <v>5</v>
      </c>
      <c r="B6" s="1" t="n">
        <v>13</v>
      </c>
      <c r="C6" s="1" t="n">
        <v>85</v>
      </c>
      <c r="D6" s="1" t="n">
        <v>107</v>
      </c>
      <c r="E6" s="1" t="n">
        <v>52</v>
      </c>
      <c r="F6" s="1" t="n">
        <v>39.5</v>
      </c>
      <c r="G6" s="1" t="n">
        <f aca="false">F6*2.5</f>
        <v>98.75</v>
      </c>
      <c r="H6" s="1" t="n">
        <v>32</v>
      </c>
      <c r="I6" s="1" t="n">
        <f aca="false">0.25*H6</f>
        <v>8</v>
      </c>
      <c r="J6" s="1"/>
      <c r="K6" s="2" t="s">
        <v>14</v>
      </c>
      <c r="L6" s="2"/>
      <c r="M6" s="2"/>
      <c r="N6" s="2"/>
      <c r="O6" s="1"/>
      <c r="P6" s="1"/>
      <c r="Q6" s="1"/>
    </row>
    <row r="7" customFormat="false" ht="13.8" hidden="false" customHeight="false" outlineLevel="0" collapsed="false">
      <c r="A7" s="1" t="n">
        <v>6</v>
      </c>
      <c r="B7" s="1" t="n">
        <v>15</v>
      </c>
      <c r="C7" s="1" t="n">
        <v>87</v>
      </c>
      <c r="D7" s="1" t="n">
        <v>107</v>
      </c>
      <c r="E7" s="1" t="n">
        <v>50</v>
      </c>
      <c r="F7" s="1" t="n">
        <v>40</v>
      </c>
      <c r="G7" s="1" t="n">
        <f aca="false">F7*2.5</f>
        <v>100</v>
      </c>
      <c r="H7" s="1" t="n">
        <v>31</v>
      </c>
      <c r="I7" s="1" t="n">
        <f aca="false">0.25*H7</f>
        <v>7.75</v>
      </c>
      <c r="J7" s="1"/>
      <c r="K7" s="2" t="s">
        <v>11</v>
      </c>
      <c r="L7" s="2" t="s">
        <v>15</v>
      </c>
      <c r="M7" s="2"/>
      <c r="N7" s="2"/>
      <c r="O7" s="1"/>
      <c r="P7" s="1"/>
      <c r="Q7" s="1"/>
    </row>
    <row r="8" customFormat="false" ht="13.8" hidden="false" customHeight="false" outlineLevel="0" collapsed="false">
      <c r="A8" s="1" t="n">
        <v>7</v>
      </c>
      <c r="B8" s="1" t="n">
        <v>17</v>
      </c>
      <c r="C8" s="1" t="n">
        <v>89</v>
      </c>
      <c r="D8" s="1" t="n">
        <v>107</v>
      </c>
      <c r="E8" s="1" t="n">
        <v>47</v>
      </c>
      <c r="F8" s="1" t="n">
        <v>41</v>
      </c>
      <c r="G8" s="1" t="n">
        <f aca="false">F8*2.5</f>
        <v>102.5</v>
      </c>
      <c r="H8" s="1" t="n">
        <v>30</v>
      </c>
      <c r="I8" s="1" t="n">
        <f aca="false">0.25*H8</f>
        <v>7.5</v>
      </c>
      <c r="J8" s="1"/>
      <c r="K8" s="2" t="s">
        <v>13</v>
      </c>
      <c r="L8" s="3" t="n">
        <v>52.97</v>
      </c>
      <c r="M8" s="3"/>
      <c r="N8" s="3"/>
      <c r="O8" s="1"/>
      <c r="P8" s="1"/>
      <c r="Q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 t="s">
        <v>16</v>
      </c>
      <c r="L10" s="1"/>
      <c r="M10" s="1"/>
      <c r="N10" s="1"/>
      <c r="O10" s="1"/>
      <c r="P10" s="1"/>
      <c r="Q10" s="1"/>
    </row>
    <row r="11" customFormat="false" ht="13.8" hidden="false" customHeight="false" outlineLevel="0" collapsed="false">
      <c r="A11" s="1" t="s">
        <v>17</v>
      </c>
      <c r="B11" s="1" t="s">
        <v>18</v>
      </c>
      <c r="C11" s="1" t="s">
        <v>19</v>
      </c>
      <c r="D11" s="1"/>
      <c r="E11" s="1"/>
      <c r="F11" s="1"/>
      <c r="G11" s="1"/>
      <c r="H11" s="1"/>
      <c r="I11" s="1"/>
      <c r="J11" s="1"/>
      <c r="K11" s="1" t="s">
        <v>20</v>
      </c>
      <c r="L11" s="1"/>
      <c r="M11" s="1"/>
      <c r="N11" s="1"/>
      <c r="O11" s="1"/>
      <c r="P11" s="1"/>
      <c r="Q11" s="1"/>
    </row>
    <row r="12" customFormat="false" ht="13.8" hidden="false" customHeight="false" outlineLevel="0" collapsed="false">
      <c r="A12" s="1" t="n">
        <f aca="false"> I2/(G2)^2</f>
        <v>0.00145328719723183</v>
      </c>
      <c r="B12" s="1" t="n">
        <f aca="false">B2</f>
        <v>5</v>
      </c>
      <c r="C12" s="1" t="n">
        <f aca="false"> SQRT(((E2/G2)^2 - A12^2 ) / (50^2 ) )</f>
        <v>0.0171764459959283</v>
      </c>
      <c r="D12" s="1"/>
      <c r="E12" s="1"/>
      <c r="F12" s="1"/>
      <c r="G12" s="1"/>
      <c r="H12" s="1"/>
      <c r="I12" s="1"/>
      <c r="J12" s="1"/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  <c r="P12" s="1" t="s">
        <v>26</v>
      </c>
      <c r="Q12" s="1" t="s">
        <v>27</v>
      </c>
    </row>
    <row r="13" customFormat="false" ht="13.8" hidden="false" customHeight="false" outlineLevel="0" collapsed="false">
      <c r="A13" s="1" t="n">
        <f aca="false"> I3/(G3)^2</f>
        <v>0.00117283950617284</v>
      </c>
      <c r="B13" s="1" t="n">
        <f aca="false">B3</f>
        <v>7</v>
      </c>
      <c r="C13" s="1" t="n">
        <f aca="false"> SQRT(((E3/G3)^2 - A13^2 ) / (50^2 ) )</f>
        <v>0.0144444253983203</v>
      </c>
      <c r="D13" s="1"/>
      <c r="E13" s="1"/>
      <c r="F13" s="1"/>
      <c r="G13" s="1"/>
      <c r="H13" s="1"/>
      <c r="I13" s="1"/>
      <c r="J13" s="1"/>
      <c r="K13" s="1" t="n">
        <v>12</v>
      </c>
      <c r="L13" s="1" t="s">
        <v>28</v>
      </c>
      <c r="M13" s="1" t="n">
        <f aca="false">82*5</f>
        <v>410</v>
      </c>
      <c r="N13" s="1" t="n">
        <v>242</v>
      </c>
      <c r="O13" s="1" t="n">
        <v>41</v>
      </c>
      <c r="P13" s="1" t="n">
        <f aca="false">N13/O13</f>
        <v>5.90243902439024</v>
      </c>
      <c r="Q13" s="1" t="n">
        <v>5.6</v>
      </c>
    </row>
    <row r="14" customFormat="false" ht="13.8" hidden="false" customHeight="false" outlineLevel="0" collapsed="false">
      <c r="A14" s="1" t="n">
        <f aca="false"> I4/(G4)^2</f>
        <v>0.0010518626734843</v>
      </c>
      <c r="B14" s="1" t="n">
        <f aca="false">B4</f>
        <v>9</v>
      </c>
      <c r="C14" s="1" t="n">
        <f aca="false"> SQRT(((E4/G4)^2 - A14^2 ) / (50^2 ) )</f>
        <v>0.0131891724115727</v>
      </c>
    </row>
    <row r="15" customFormat="false" ht="13.8" hidden="false" customHeight="false" outlineLevel="0" collapsed="false">
      <c r="A15" s="1" t="n">
        <f aca="false"> I5/(G5)^2</f>
        <v>0.000967111111111111</v>
      </c>
      <c r="B15" s="1" t="n">
        <f aca="false">B5</f>
        <v>11</v>
      </c>
      <c r="C15" s="1" t="n">
        <f aca="false"> SQRT(((E5/G5)^2 - A15^2 ) / (50^2 ) )</f>
        <v>0.011946651008667</v>
      </c>
    </row>
    <row r="16" customFormat="false" ht="13.8" hidden="false" customHeight="false" outlineLevel="0" collapsed="false">
      <c r="A16" s="1" t="n">
        <f aca="false"> I6/(G6)^2</f>
        <v>0.000820381349142766</v>
      </c>
      <c r="B16" s="1" t="n">
        <f aca="false">B6</f>
        <v>13</v>
      </c>
      <c r="C16" s="1" t="n">
        <f aca="false"> SQRT(((E6/G6)^2 - A16^2 ) / (50^2 ) )</f>
        <v>0.0105316327885983</v>
      </c>
    </row>
    <row r="17" customFormat="false" ht="13.8" hidden="false" customHeight="false" outlineLevel="0" collapsed="false">
      <c r="A17" s="1" t="n">
        <f aca="false"> I7/(G7)^2</f>
        <v>0.000775</v>
      </c>
      <c r="B17" s="1" t="n">
        <f aca="false">B7</f>
        <v>15</v>
      </c>
      <c r="C17" s="1" t="n">
        <f aca="false"> SQRT(((E7/G7)^2 - A17^2 ) / (50^2 ) )</f>
        <v>0.00999998798749278</v>
      </c>
    </row>
    <row r="18" customFormat="false" ht="13.8" hidden="false" customHeight="false" outlineLevel="0" collapsed="false">
      <c r="A18" s="1" t="n">
        <f aca="false"> I8/(G8)^2</f>
        <v>0.000713860797144557</v>
      </c>
      <c r="B18" s="1" t="n">
        <f aca="false">B8</f>
        <v>17</v>
      </c>
      <c r="C18" s="1" t="n">
        <f aca="false"> SQRT(((E8/G8)^2 - A18^2 ) / (50^2 ) )</f>
        <v>0.00917072059375356</v>
      </c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LibreOffice/7.2.0.4$Linux_X86_64 LibreOffice_project/20$Build-4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2021-09-24T13:17:52Z</dcterms:created>
  <dc:creator>asus</dc:creator>
  <dc:description/>
  <dc:language>ru-RU</dc:language>
  <cp:lastModifiedBy/>
  <dcterms:modified xsi:type="dcterms:W3CDTF">2021-09-30T17:44:52Z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