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wmf" ContentType="image/x-wmf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_rels/chart3.xml.rels" ContentType="application/vnd.openxmlformats-package.relationships+xml"/>
  <Override PartName="/xl/charts/_rels/chart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<sst xmlns="http://schemas.openxmlformats.org/spreadsheetml/2006/main" count="38" uniqueCount="27">
  <si>
    <t xml:space="preserve">17 вариант</t>
  </si>
  <si>
    <t xml:space="preserve">Т, ч</t>
  </si>
  <si>
    <t xml:space="preserve">К</t>
  </si>
  <si>
    <t xml:space="preserve">xi</t>
  </si>
  <si>
    <t xml:space="preserve">yi</t>
  </si>
  <si>
    <t xml:space="preserve">xiyi</t>
  </si>
  <si>
    <t xml:space="preserve">xi^2</t>
  </si>
  <si>
    <t xml:space="preserve">yi^2</t>
  </si>
  <si>
    <t xml:space="preserve">n=</t>
  </si>
  <si>
    <t xml:space="preserve">r=</t>
  </si>
  <si>
    <t xml:space="preserve">tрасч=</t>
  </si>
  <si>
    <t xml:space="preserve">tтабл=</t>
  </si>
  <si>
    <t xml:space="preserve">Система нормальных уравнений:</t>
  </si>
  <si>
    <t xml:space="preserve">&lt;- коэфиценты</t>
  </si>
  <si>
    <t xml:space="preserve">&lt;- свободные члены системы нормальных уравн</t>
  </si>
  <si>
    <t xml:space="preserve">b0=</t>
  </si>
  <si>
    <t xml:space="preserve">b1=</t>
  </si>
  <si>
    <t xml:space="preserve">Для в)</t>
  </si>
  <si>
    <t xml:space="preserve">Для д)</t>
  </si>
  <si>
    <t xml:space="preserve">Для ж)</t>
  </si>
  <si>
    <t xml:space="preserve">X = 1/x</t>
  </si>
  <si>
    <t xml:space="preserve">Y</t>
  </si>
  <si>
    <t xml:space="preserve">X</t>
  </si>
  <si>
    <t xml:space="preserve">Y = ln|y|</t>
  </si>
  <si>
    <t xml:space="preserve">Y = 1/y</t>
  </si>
  <si>
    <t xml:space="preserve">a0=</t>
  </si>
  <si>
    <t xml:space="preserve">a1=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</si>
</sst>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0"/>
    <numFmt numFmtId="167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Arial"/>
      <family val="2"/>
    </font>
    <font>
      <sz val="9"/>
      <color rgb="FF595959"/>
      <name val="Calibri"/>
      <family val="2"/>
    </font>
    <font>
      <sz val="14"/>
      <color rgb="FF59595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2196F3"/>
      </patternFill>
    </fill>
    <fill>
      <patternFill patternType="solid">
        <fgColor rgb="FFF4B183"/>
        <bgColor rgb="FFFF99CC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2196F3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2979FF"/>
      <rgbColor rgb="FF33CCCC"/>
      <rgbColor rgb="FF99CC00"/>
      <rgbColor rgb="FFFFCC00"/>
      <rgbColor rgb="FFFF9900"/>
      <rgbColor rgb="FFFF6600"/>
      <rgbColor rgb="FF595959"/>
      <rgbColor rgb="FFB3B3B3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_rels/chart3.xml.rels><?xml version="1.0" encoding="UTF-8"?>
<Relationships xmlns="http://schemas.openxmlformats.org/package/2006/relationships"><Relationship Id="rId1" Type="http://schemas.openxmlformats.org/officeDocument/2006/relationships/chartUserShapes" Target="../drawings/drawing2.xml"/>
</Relationships>
</file>

<file path=xl/charts/_rels/chart5.xml.rels><?xml version="1.0" encoding="UTF-8"?>
<Relationships xmlns="http://schemas.openxmlformats.org/package/2006/relationships"><Relationship Id="rId1" Type="http://schemas.openxmlformats.org/officeDocument/2006/relationships/chartUserShapes" Target="../drawings/drawing3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2979ff">
                <a:alpha val="60000"/>
              </a:srgbClr>
            </a:solidFill>
            <a:ln w="57240">
              <a:noFill/>
            </a:ln>
          </c:spPr>
          <c:marker>
            <c:symbol val="circle"/>
            <c:size val="5"/>
            <c:spPr>
              <a:solidFill>
                <a:srgbClr val="2979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000000"/>
                </a:solidFill>
                <a:prstDash val="lgDash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trendline>
            <c:spPr>
              <a:ln cap="rnd" w="1908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trendline>
            <c:spPr>
              <a:ln cap="rnd" w="19080">
                <a:solidFill>
                  <a:srgbClr val="ff0000"/>
                </a:solidFill>
                <a:prstDash val="sysDash"/>
                <a:round/>
              </a:ln>
            </c:spPr>
            <c:trendlineType val="log"/>
            <c:forward val="0"/>
            <c:backward val="0"/>
            <c:dispRSqr val="1"/>
            <c:dispEq val="1"/>
          </c:trendline>
          <c:trendline>
            <c:spPr>
              <a:ln w="18000">
                <a:solidFill>
                  <a:srgbClr val="5b9bd5"/>
                </a:solidFill>
                <a:round/>
              </a:ln>
            </c:spPr>
            <c:trendlineType val="exp"/>
            <c:forward val="0"/>
            <c:backward val="0"/>
            <c:dispRSqr val="1"/>
            <c:dispEq val="1"/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</c:ser>
        <c:axId val="34148724"/>
        <c:axId val="66143384"/>
      </c:scatterChart>
      <c:valAx>
        <c:axId val="3414872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143384"/>
        <c:crosses val="autoZero"/>
        <c:crossBetween val="midCat"/>
      </c:valAx>
      <c:valAx>
        <c:axId val="661433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14872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в) Гиперболическая зависимость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000000"/>
                </a:solidFill>
                <a:prstDash val="lgDash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Лист1!$A$28:$A$36</c:f>
              <c:numCache>
                <c:formatCode>General</c:formatCode>
                <c:ptCount val="9"/>
                <c:pt idx="1">
                  <c:v>1</c:v>
                </c:pt>
                <c:pt idx="2">
                  <c:v>0.5</c:v>
                </c:pt>
                <c:pt idx="3">
                  <c:v>0.333333333333333</c:v>
                </c:pt>
                <c:pt idx="4">
                  <c:v>0.25</c:v>
                </c:pt>
                <c:pt idx="5">
                  <c:v>0.2</c:v>
                </c:pt>
                <c:pt idx="6">
                  <c:v>0.166666666666667</c:v>
                </c:pt>
                <c:pt idx="7">
                  <c:v>0.142857142857143</c:v>
                </c:pt>
                <c:pt idx="8">
                  <c:v>0.125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</c:ser>
        <c:axId val="27645506"/>
        <c:axId val="70905520"/>
      </c:scatterChart>
      <c:valAx>
        <c:axId val="2764550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905520"/>
        <c:crosses val="autoZero"/>
        <c:crossBetween val="midCat"/>
      </c:valAx>
      <c:valAx>
        <c:axId val="709055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64550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д) Экспоненциальная зависимость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000000"/>
                </a:solidFill>
                <a:prstDash val="lgDash"/>
                <a:round/>
              </a:ln>
            </c:spPr>
            <c:trendlineType val="exp"/>
            <c:forward val="0"/>
            <c:backward val="0"/>
            <c:dispRSqr val="1"/>
            <c:dispEq val="1"/>
          </c:trendline>
          <c:trendline>
            <c:spPr>
              <a:ln cap="rnd" w="19080">
                <a:solidFill>
                  <a:srgbClr val="ff0000"/>
                </a:solidFill>
                <a:prstDash val="sysDash"/>
                <a:round/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Лист1!$D$28:$D$36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Лист1!$E$28:$E$36</c:f>
              <c:numCache>
                <c:formatCode>General</c:formatCode>
                <c:ptCount val="9"/>
                <c:pt idx="0">
                  <c:v>2.94443897916644</c:v>
                </c:pt>
                <c:pt idx="1">
                  <c:v>3.04452243772342</c:v>
                </c:pt>
                <c:pt idx="2">
                  <c:v>3.13549421592915</c:v>
                </c:pt>
                <c:pt idx="3">
                  <c:v>3.3322045101752</c:v>
                </c:pt>
                <c:pt idx="4">
                  <c:v>3.49650756146648</c:v>
                </c:pt>
                <c:pt idx="5">
                  <c:v>3.8286413964891</c:v>
                </c:pt>
                <c:pt idx="6">
                  <c:v>4.0943445622221</c:v>
                </c:pt>
                <c:pt idx="7">
                  <c:v>4.14313472639153</c:v>
                </c:pt>
                <c:pt idx="8">
                  <c:v>4.35670882668959</c:v>
                </c:pt>
              </c:numCache>
            </c:numRef>
          </c:yVal>
          <c:smooth val="0"/>
        </c:ser>
        <c:axId val="62042807"/>
        <c:axId val="96362625"/>
      </c:scatterChart>
      <c:valAx>
        <c:axId val="6204280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362625"/>
        <c:crosses val="autoZero"/>
        <c:crossBetween val="midCat"/>
      </c:valAx>
      <c:valAx>
        <c:axId val="963626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04280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ж) Гиперболическая зависимость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000000"/>
                </a:solidFill>
                <a:prstDash val="lgDash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Лист1!$G$28:$G$36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Лист1!$H$28:$H$36</c:f>
              <c:numCache>
                <c:formatCode>General</c:formatCode>
                <c:ptCount val="9"/>
                <c:pt idx="0">
                  <c:v>0.0526315789473684</c:v>
                </c:pt>
                <c:pt idx="1">
                  <c:v>0.0476190476190476</c:v>
                </c:pt>
                <c:pt idx="2">
                  <c:v>0.0434782608695652</c:v>
                </c:pt>
                <c:pt idx="3">
                  <c:v>0.0357142857142857</c:v>
                </c:pt>
                <c:pt idx="4">
                  <c:v>0.0303030303030303</c:v>
                </c:pt>
                <c:pt idx="5">
                  <c:v>0.0217391304347826</c:v>
                </c:pt>
                <c:pt idx="6">
                  <c:v>0.0166666666666667</c:v>
                </c:pt>
                <c:pt idx="7">
                  <c:v>0.0158730158730159</c:v>
                </c:pt>
                <c:pt idx="8">
                  <c:v>0.0128205128205128</c:v>
                </c:pt>
              </c:numCache>
            </c:numRef>
          </c:yVal>
          <c:smooth val="0"/>
        </c:ser>
        <c:axId val="72157500"/>
        <c:axId val="77507875"/>
      </c:scatterChart>
      <c:valAx>
        <c:axId val="7215750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507875"/>
        <c:crosses val="autoZero"/>
        <c:crossBetween val="midCat"/>
      </c:valAx>
      <c:valAx>
        <c:axId val="775078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15750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noFill/>
            <a:ln cap="rnd" w="0">
              <a:solidFill>
                <a:srgbClr val="2196f3">
                  <a:alpha val="0"/>
                </a:srgbClr>
              </a:solidFill>
            </a:ln>
          </c:spPr>
          <c:marker>
            <c:symbol val="circle"/>
            <c:size val="5"/>
            <c:spPr>
              <a:solidFill>
                <a:srgbClr val="2196f3"/>
              </a:solidFill>
            </c:spPr>
          </c:marker>
          <c:dPt>
            <c:idx val="3"/>
            <c:marker>
              <c:symbol val="circle"/>
              <c:size val="5"/>
              <c:spPr>
                <a:solidFill>
                  <a:srgbClr val="2196f3"/>
                </a:solidFill>
              </c:spPr>
            </c:marker>
          </c:dPt>
          <c:dPt>
            <c:idx val="6"/>
            <c:marker>
              <c:symbol val="circle"/>
              <c:size val="5"/>
              <c:spPr>
                <a:solidFill>
                  <a:srgbClr val="2196f3"/>
                </a:solidFill>
              </c:spPr>
            </c:marker>
          </c:dPt>
          <c:dPt>
            <c:idx val="7"/>
            <c:marker>
              <c:symbol val="circle"/>
              <c:size val="5"/>
              <c:spPr>
                <a:solidFill>
                  <a:srgbClr val="2196f3"/>
                </a:solidFill>
              </c:spPr>
            </c:marker>
          </c:dPt>
          <c:dLbls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36000">
                <a:solidFill>
                  <a:srgbClr val="000000"/>
                </a:solidFill>
                <a:prstDash val="sysDash"/>
                <a:round/>
              </a:ln>
            </c:spPr>
            <c:trendlineType val="exp"/>
            <c:forward val="0"/>
            <c:backward val="0"/>
            <c:dispRSqr val="1"/>
            <c:dispEq val="1"/>
          </c:trendline>
          <c:cat>
            <c:strRef>
              <c:f>Лист1!$A$39:$A$47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Лист1!$B$39:$B$47</c:f>
              <c:numCache>
                <c:formatCode>General</c:formatCode>
                <c:ptCount val="9"/>
                <c:pt idx="0">
                  <c:v>2.94443897916644</c:v>
                </c:pt>
                <c:pt idx="1">
                  <c:v>3.04452243772342</c:v>
                </c:pt>
                <c:pt idx="2">
                  <c:v>3.13549421592915</c:v>
                </c:pt>
                <c:pt idx="3">
                  <c:v>3.3322045101752</c:v>
                </c:pt>
                <c:pt idx="4">
                  <c:v>3.49650756146648</c:v>
                </c:pt>
                <c:pt idx="5">
                  <c:v>3.8286413964891</c:v>
                </c:pt>
                <c:pt idx="6">
                  <c:v>4.0943445622221</c:v>
                </c:pt>
                <c:pt idx="7">
                  <c:v>4.14313472639153</c:v>
                </c:pt>
                <c:pt idx="8">
                  <c:v>4.35670882668959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2752892"/>
        <c:axId val="24074225"/>
      </c:lineChart>
      <c:catAx>
        <c:axId val="527528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074225"/>
        <c:crosses val="autoZero"/>
        <c:auto val="1"/>
        <c:lblAlgn val="ctr"/>
        <c:lblOffset val="100"/>
        <c:noMultiLvlLbl val="0"/>
      </c:catAx>
      <c:valAx>
        <c:axId val="240742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75289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chart" Target="../charts/chart1.xml"/><Relationship Id="rId4" Type="http://schemas.openxmlformats.org/officeDocument/2006/relationships/chart" Target="../charts/chart2.xml"/><Relationship Id="rId5" Type="http://schemas.openxmlformats.org/officeDocument/2006/relationships/chart" Target="../charts/chart3.xml"/><Relationship Id="rId6" Type="http://schemas.openxmlformats.org/officeDocument/2006/relationships/chart" Target="../charts/chart4.xml"/><Relationship Id="rId7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3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175320</xdr:colOff>
      <xdr:row>4</xdr:row>
      <xdr:rowOff>30600</xdr:rowOff>
    </xdr:from>
    <xdr:to>
      <xdr:col>8</xdr:col>
      <xdr:colOff>87480</xdr:colOff>
      <xdr:row>7</xdr:row>
      <xdr:rowOff>89640</xdr:rowOff>
    </xdr:to>
    <xdr:pic>
      <xdr:nvPicPr>
        <xdr:cNvPr id="0" name="Рисунок 4" descr=""/>
        <xdr:cNvPicPr/>
      </xdr:nvPicPr>
      <xdr:blipFill>
        <a:blip r:embed="rId1"/>
        <a:stretch/>
      </xdr:blipFill>
      <xdr:spPr>
        <a:xfrm>
          <a:off x="4424040" y="762120"/>
          <a:ext cx="1718280" cy="630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152280</xdr:colOff>
      <xdr:row>8</xdr:row>
      <xdr:rowOff>24840</xdr:rowOff>
    </xdr:from>
    <xdr:to>
      <xdr:col>8</xdr:col>
      <xdr:colOff>524160</xdr:colOff>
      <xdr:row>13</xdr:row>
      <xdr:rowOff>185040</xdr:rowOff>
    </xdr:to>
    <xdr:pic>
      <xdr:nvPicPr>
        <xdr:cNvPr id="1" name="Рисунок 1" descr=""/>
        <xdr:cNvPicPr/>
      </xdr:nvPicPr>
      <xdr:blipFill>
        <a:blip r:embed="rId2"/>
        <a:stretch/>
      </xdr:blipFill>
      <xdr:spPr>
        <a:xfrm>
          <a:off x="4401000" y="1518480"/>
          <a:ext cx="2178000" cy="111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312480</xdr:colOff>
      <xdr:row>1</xdr:row>
      <xdr:rowOff>120240</xdr:rowOff>
    </xdr:from>
    <xdr:to>
      <xdr:col>18</xdr:col>
      <xdr:colOff>6120</xdr:colOff>
      <xdr:row>15</xdr:row>
      <xdr:rowOff>109440</xdr:rowOff>
    </xdr:to>
    <xdr:graphicFrame>
      <xdr:nvGraphicFramePr>
        <xdr:cNvPr id="2" name="Диаграмма 2"/>
        <xdr:cNvGraphicFramePr/>
      </xdr:nvGraphicFramePr>
      <xdr:xfrm>
        <a:off x="7571160" y="295560"/>
        <a:ext cx="4509360" cy="264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556200</xdr:colOff>
      <xdr:row>16</xdr:row>
      <xdr:rowOff>46440</xdr:rowOff>
    </xdr:from>
    <xdr:to>
      <xdr:col>15</xdr:col>
      <xdr:colOff>562320</xdr:colOff>
      <xdr:row>29</xdr:row>
      <xdr:rowOff>168840</xdr:rowOff>
    </xdr:to>
    <xdr:graphicFrame>
      <xdr:nvGraphicFramePr>
        <xdr:cNvPr id="3" name="Диаграмма 3"/>
        <xdr:cNvGraphicFramePr/>
      </xdr:nvGraphicFramePr>
      <xdr:xfrm>
        <a:off x="6611040" y="3048840"/>
        <a:ext cx="4219920" cy="240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594360</xdr:colOff>
      <xdr:row>31</xdr:row>
      <xdr:rowOff>71640</xdr:rowOff>
    </xdr:from>
    <xdr:to>
      <xdr:col>16</xdr:col>
      <xdr:colOff>288000</xdr:colOff>
      <xdr:row>46</xdr:row>
      <xdr:rowOff>171000</xdr:rowOff>
    </xdr:to>
    <xdr:graphicFrame>
      <xdr:nvGraphicFramePr>
        <xdr:cNvPr id="4" name="Диаграмма 5"/>
        <xdr:cNvGraphicFramePr/>
      </xdr:nvGraphicFramePr>
      <xdr:xfrm>
        <a:off x="6649200" y="5702760"/>
        <a:ext cx="4509360" cy="286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435960</xdr:colOff>
      <xdr:row>16</xdr:row>
      <xdr:rowOff>11520</xdr:rowOff>
    </xdr:from>
    <xdr:to>
      <xdr:col>25</xdr:col>
      <xdr:colOff>129240</xdr:colOff>
      <xdr:row>31</xdr:row>
      <xdr:rowOff>105480</xdr:rowOff>
    </xdr:to>
    <xdr:graphicFrame>
      <xdr:nvGraphicFramePr>
        <xdr:cNvPr id="7" name="Диаграмма 6"/>
        <xdr:cNvGraphicFramePr/>
      </xdr:nvGraphicFramePr>
      <xdr:xfrm>
        <a:off x="11908440" y="3013920"/>
        <a:ext cx="4509360" cy="272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567360</xdr:colOff>
      <xdr:row>32</xdr:row>
      <xdr:rowOff>92880</xdr:rowOff>
    </xdr:from>
    <xdr:to>
      <xdr:col>24</xdr:col>
      <xdr:colOff>261000</xdr:colOff>
      <xdr:row>47</xdr:row>
      <xdr:rowOff>53280</xdr:rowOff>
    </xdr:to>
    <xdr:graphicFrame>
      <xdr:nvGraphicFramePr>
        <xdr:cNvPr id="8" name="Диаграмма 11"/>
        <xdr:cNvGraphicFramePr/>
      </xdr:nvGraphicFramePr>
      <xdr:xfrm>
        <a:off x="11437920" y="5899320"/>
        <a:ext cx="450936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</cdr:x>
      <cdr:y>0</cdr:y>
    </cdr:from>
    <cdr:to>
      <cdr:x>0.00790292967190868</cdr:x>
      <cdr:y>0.0124356236653687</cdr:y>
    </cdr:to>
    <cdr:pic>
      <cdr:nvPicPr>
        <cdr:cNvPr id="5" name="" descr=""/>
        <cdr:cNvPicPr/>
      </cdr:nvPicPr>
      <cdr:blipFill>
        <a:blip r:embed="rId1"/>
        <a:stretch/>
      </cdr:blipFill>
      <cdr:spPr>
        <a:xfrm>
          <a:off x="0" y="0"/>
          <a:ext cx="35640" cy="35640"/>
        </a:xfrm>
        <a:prstGeom prst="rect">
          <a:avLst/>
        </a:prstGeom>
        <a:ln w="0">
          <a:noFill/>
        </a:ln>
      </cdr:spPr>
    </cdr:pic>
  </cdr:relSizeAnchor>
  <cdr:relSizeAnchor>
    <cdr:from>
      <cdr:x>0</cdr:x>
      <cdr:y>0</cdr:y>
    </cdr:from>
    <cdr:to>
      <cdr:x>0.00790292967190868</cdr:x>
      <cdr:y>0.0124356236653687</cdr:y>
    </cdr:to>
    <cdr:pic>
      <cdr:nvPicPr>
        <cdr:cNvPr id="6" name="" descr=""/>
        <cdr:cNvPicPr/>
      </cdr:nvPicPr>
      <cdr:blipFill>
        <a:blip r:embed="rId2"/>
        <a:stretch/>
      </cdr:blipFill>
      <cdr:spPr>
        <a:xfrm>
          <a:off x="0" y="0"/>
          <a:ext cx="35640" cy="35640"/>
        </a:xfrm>
        <a:prstGeom prst="rect">
          <a:avLst/>
        </a:prstGeom>
        <a:ln w="0">
          <a:noFill/>
        </a:ln>
      </cdr:spPr>
    </cdr:pic>
  </cdr:relSizeAnchor>
</c:userShapes>
</file>

<file path=xl/drawings/drawing3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</cdr:x>
      <cdr:y>0</cdr:y>
    </cdr:from>
    <cdr:to>
      <cdr:x>0.00790292967190868</cdr:x>
      <cdr:y>0.0129972430090587</cdr:y>
    </cdr:to>
    <cdr:pic>
      <cdr:nvPicPr>
        <cdr:cNvPr id="9" name="" descr=""/>
        <cdr:cNvPicPr/>
      </cdr:nvPicPr>
      <cdr:blipFill>
        <a:blip r:embed="rId1"/>
        <a:stretch/>
      </cdr:blipFill>
      <cdr:spPr>
        <a:xfrm>
          <a:off x="0" y="0"/>
          <a:ext cx="35640" cy="35640"/>
        </a:xfrm>
        <a:prstGeom prst="rect">
          <a:avLst/>
        </a:prstGeom>
        <a:ln w="0">
          <a:noFill/>
        </a:ln>
      </cdr:spPr>
    </cdr:pic>
  </cdr:relSizeAnchor>
  <cdr:relSizeAnchor>
    <cdr:from>
      <cdr:x>0</cdr:x>
      <cdr:y>0</cdr:y>
    </cdr:from>
    <cdr:to>
      <cdr:x>0.00790292967190868</cdr:x>
      <cdr:y>0.0129972430090587</cdr:y>
    </cdr:to>
    <cdr:pic>
      <cdr:nvPicPr>
        <cdr:cNvPr id="10" name="" descr=""/>
        <cdr:cNvPicPr/>
      </cdr:nvPicPr>
      <cdr:blipFill>
        <a:blip r:embed="rId2"/>
        <a:stretch/>
      </cdr:blipFill>
      <cdr:spPr>
        <a:xfrm>
          <a:off x="0" y="0"/>
          <a:ext cx="35640" cy="35640"/>
        </a:xfrm>
        <a:prstGeom prst="rect">
          <a:avLst/>
        </a:prstGeom>
        <a:ln w="0">
          <a:noFill/>
        </a:ln>
      </cdr:spPr>
    </cdr:pic>
  </cdr:relSizeAnchor>
</c:userShap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0"/>
  <sheetViews>
    <sheetView showFormulas="false" showGridLines="true" showRowColHeaders="true" showZeros="true" rightToLeft="false" tabSelected="true" showOutlineSymbols="true" defaultGridColor="true" view="normal" topLeftCell="H25" colorId="64" zoomScale="120" zoomScaleNormal="120" zoomScalePageLayoutView="100" workbookViewId="0">
      <selection pane="topLeft" activeCell="R53" activeCellId="0" sqref="R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2.71"/>
    <col collapsed="false" customWidth="true" hidden="false" outlineLevel="0" max="3" min="3" style="1" width="11.43"/>
    <col collapsed="false" customWidth="true" hidden="false" outlineLevel="0" max="4" min="4" style="1" width="13.57"/>
    <col collapsed="false" customWidth="true" hidden="false" outlineLevel="0" max="5" min="5" style="1" width="9"/>
  </cols>
  <sheetData>
    <row r="1" customFormat="false" ht="13.8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n">
        <v>0</v>
      </c>
      <c r="C2" s="4" t="n">
        <v>1</v>
      </c>
      <c r="D2" s="4" t="n">
        <v>2</v>
      </c>
      <c r="E2" s="4" t="n">
        <v>3</v>
      </c>
      <c r="F2" s="4" t="n">
        <v>4</v>
      </c>
      <c r="G2" s="4" t="n">
        <v>5</v>
      </c>
      <c r="H2" s="4" t="n">
        <v>6</v>
      </c>
      <c r="I2" s="4" t="n">
        <v>7</v>
      </c>
      <c r="J2" s="4" t="n">
        <v>8</v>
      </c>
    </row>
    <row r="3" customFormat="false" ht="15" hidden="false" customHeight="false" outlineLevel="0" collapsed="false">
      <c r="A3" s="3" t="s">
        <v>2</v>
      </c>
      <c r="B3" s="4" t="n">
        <v>19</v>
      </c>
      <c r="C3" s="4" t="n">
        <v>21</v>
      </c>
      <c r="D3" s="4" t="n">
        <v>23</v>
      </c>
      <c r="E3" s="4" t="n">
        <v>28</v>
      </c>
      <c r="F3" s="4" t="n">
        <v>33</v>
      </c>
      <c r="G3" s="4" t="n">
        <v>46</v>
      </c>
      <c r="H3" s="4" t="n">
        <v>60</v>
      </c>
      <c r="I3" s="4" t="n">
        <v>63</v>
      </c>
      <c r="J3" s="4" t="n">
        <v>78</v>
      </c>
    </row>
    <row r="5" customFormat="false" ht="15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</row>
    <row r="6" customFormat="false" ht="15" hidden="false" customHeight="false" outlineLevel="0" collapsed="false">
      <c r="A6" s="4" t="n">
        <v>0</v>
      </c>
      <c r="B6" s="4" t="n">
        <v>19</v>
      </c>
      <c r="C6" s="6" t="n">
        <f aca="false">A6*B6</f>
        <v>0</v>
      </c>
      <c r="D6" s="6" t="n">
        <f aca="false">POWER(A6,2)</f>
        <v>0</v>
      </c>
      <c r="E6" s="6" t="n">
        <f aca="false">POWER(B6,2)</f>
        <v>361</v>
      </c>
    </row>
    <row r="7" customFormat="false" ht="15" hidden="false" customHeight="false" outlineLevel="0" collapsed="false">
      <c r="A7" s="4" t="n">
        <v>1</v>
      </c>
      <c r="B7" s="4" t="n">
        <v>21</v>
      </c>
      <c r="C7" s="6" t="n">
        <f aca="false">A7*B7</f>
        <v>21</v>
      </c>
      <c r="D7" s="6" t="n">
        <f aca="false">POWER(A7,2)</f>
        <v>1</v>
      </c>
      <c r="E7" s="6" t="n">
        <f aca="false">POWER(B7,2)</f>
        <v>441</v>
      </c>
    </row>
    <row r="8" customFormat="false" ht="15" hidden="false" customHeight="false" outlineLevel="0" collapsed="false">
      <c r="A8" s="4" t="n">
        <v>2</v>
      </c>
      <c r="B8" s="4" t="n">
        <v>23</v>
      </c>
      <c r="C8" s="6" t="n">
        <f aca="false">A8*B8</f>
        <v>46</v>
      </c>
      <c r="D8" s="6" t="n">
        <f aca="false">POWER(A8,2)</f>
        <v>4</v>
      </c>
      <c r="E8" s="6" t="n">
        <f aca="false">POWER(B8,2)</f>
        <v>529</v>
      </c>
    </row>
    <row r="9" customFormat="false" ht="15" hidden="false" customHeight="false" outlineLevel="0" collapsed="false">
      <c r="A9" s="4" t="n">
        <v>3</v>
      </c>
      <c r="B9" s="4" t="n">
        <v>28</v>
      </c>
      <c r="C9" s="6" t="n">
        <f aca="false">A9*B9</f>
        <v>84</v>
      </c>
      <c r="D9" s="6" t="n">
        <f aca="false">POWER(A9,2)</f>
        <v>9</v>
      </c>
      <c r="E9" s="6" t="n">
        <f aca="false">POWER(B9,2)</f>
        <v>784</v>
      </c>
    </row>
    <row r="10" customFormat="false" ht="15" hidden="false" customHeight="false" outlineLevel="0" collapsed="false">
      <c r="A10" s="4" t="n">
        <v>4</v>
      </c>
      <c r="B10" s="4" t="n">
        <v>33</v>
      </c>
      <c r="C10" s="6" t="n">
        <f aca="false">A10*B10</f>
        <v>132</v>
      </c>
      <c r="D10" s="6" t="n">
        <f aca="false">POWER(A10,2)</f>
        <v>16</v>
      </c>
      <c r="E10" s="6" t="n">
        <f aca="false">POWER(B10,2)</f>
        <v>1089</v>
      </c>
    </row>
    <row r="11" customFormat="false" ht="15" hidden="false" customHeight="false" outlineLevel="0" collapsed="false">
      <c r="A11" s="4" t="n">
        <v>5</v>
      </c>
      <c r="B11" s="4" t="n">
        <v>46</v>
      </c>
      <c r="C11" s="6" t="n">
        <f aca="false">A11*B11</f>
        <v>230</v>
      </c>
      <c r="D11" s="6" t="n">
        <f aca="false">POWER(A11,2)</f>
        <v>25</v>
      </c>
      <c r="E11" s="6" t="n">
        <f aca="false">POWER(B11,2)</f>
        <v>2116</v>
      </c>
    </row>
    <row r="12" customFormat="false" ht="15" hidden="false" customHeight="false" outlineLevel="0" collapsed="false">
      <c r="A12" s="4" t="n">
        <v>6</v>
      </c>
      <c r="B12" s="4" t="n">
        <v>60</v>
      </c>
      <c r="C12" s="6" t="n">
        <f aca="false">A12*B12</f>
        <v>360</v>
      </c>
      <c r="D12" s="6" t="n">
        <f aca="false">POWER(A12,2)</f>
        <v>36</v>
      </c>
      <c r="E12" s="6" t="n">
        <f aca="false">POWER(B12,2)</f>
        <v>3600</v>
      </c>
    </row>
    <row r="13" customFormat="false" ht="15" hidden="false" customHeight="false" outlineLevel="0" collapsed="false">
      <c r="A13" s="4" t="n">
        <v>7</v>
      </c>
      <c r="B13" s="4" t="n">
        <v>63</v>
      </c>
      <c r="C13" s="6" t="n">
        <f aca="false">A13*B13</f>
        <v>441</v>
      </c>
      <c r="D13" s="6" t="n">
        <f aca="false">POWER(A13,2)</f>
        <v>49</v>
      </c>
      <c r="E13" s="6" t="n">
        <f aca="false">POWER(B13,2)</f>
        <v>3969</v>
      </c>
    </row>
    <row r="14" customFormat="false" ht="15" hidden="false" customHeight="false" outlineLevel="0" collapsed="false">
      <c r="A14" s="4" t="n">
        <v>8</v>
      </c>
      <c r="B14" s="4" t="n">
        <v>78</v>
      </c>
      <c r="C14" s="6" t="n">
        <f aca="false">A14*B14</f>
        <v>624</v>
      </c>
      <c r="D14" s="6" t="n">
        <f aca="false">POWER(A14,2)</f>
        <v>64</v>
      </c>
      <c r="E14" s="6" t="n">
        <f aca="false">POWER(B14,2)</f>
        <v>6084</v>
      </c>
    </row>
    <row r="15" customFormat="false" ht="15" hidden="false" customHeight="false" outlineLevel="0" collapsed="false">
      <c r="A15" s="7" t="n">
        <f aca="false">SUM(A6:A14)</f>
        <v>36</v>
      </c>
      <c r="B15" s="7" t="n">
        <f aca="false">SUM(B6:B14)</f>
        <v>371</v>
      </c>
      <c r="C15" s="7" t="n">
        <f aca="false">SUM(C6:C14)</f>
        <v>1938</v>
      </c>
      <c r="D15" s="7" t="n">
        <f aca="false">SUM(D6:D14)</f>
        <v>204</v>
      </c>
      <c r="E15" s="7" t="n">
        <f aca="false">SUM(E6:E14)</f>
        <v>18973</v>
      </c>
    </row>
    <row r="16" customFormat="false" ht="13.8" hidden="false" customHeight="false" outlineLevel="0" collapsed="false">
      <c r="A16" s="8" t="s">
        <v>8</v>
      </c>
      <c r="B16" s="8" t="n">
        <f aca="false">COUNT(A6:A14)</f>
        <v>9</v>
      </c>
    </row>
    <row r="17" customFormat="false" ht="13.8" hidden="false" customHeight="false" outlineLevel="0" collapsed="false">
      <c r="A17" s="9" t="s">
        <v>9</v>
      </c>
      <c r="B17" s="10" t="n">
        <f aca="false">CORREL(A6:A14,B6:B14)</f>
        <v>0.966234511667652</v>
      </c>
      <c r="C17" s="9" t="s">
        <v>10</v>
      </c>
      <c r="D17" s="11" t="n">
        <f aca="false">ABS(B17)*SQRT((B16-2)/(1-B17^2))</f>
        <v>9.92150123037036</v>
      </c>
      <c r="E17" s="9" t="s">
        <v>11</v>
      </c>
      <c r="F17" s="11" t="n">
        <f aca="false">_xlfn.T.INV.2T(0.05,B16-2)</f>
        <v>2.36462425159279</v>
      </c>
    </row>
    <row r="19" customFormat="false" ht="13.8" hidden="false" customHeight="false" outlineLevel="0" collapsed="false">
      <c r="A19" s="1" t="s">
        <v>12</v>
      </c>
    </row>
    <row r="20" customFormat="false" ht="13.8" hidden="false" customHeight="false" outlineLevel="0" collapsed="false">
      <c r="A20" s="12" t="n">
        <f aca="false">B16</f>
        <v>9</v>
      </c>
      <c r="B20" s="13" t="n">
        <f aca="false">A15</f>
        <v>36</v>
      </c>
      <c r="C20" s="1" t="s">
        <v>13</v>
      </c>
      <c r="D20" s="14" t="n">
        <f aca="false">B15</f>
        <v>371</v>
      </c>
      <c r="E20" s="1" t="s">
        <v>14</v>
      </c>
    </row>
    <row r="21" customFormat="false" ht="13.8" hidden="false" customHeight="false" outlineLevel="0" collapsed="false">
      <c r="A21" s="15" t="n">
        <f aca="false">A15</f>
        <v>36</v>
      </c>
      <c r="B21" s="16" t="n">
        <f aca="false">D15</f>
        <v>204</v>
      </c>
      <c r="D21" s="17" t="n">
        <f aca="false">C15</f>
        <v>1938</v>
      </c>
    </row>
    <row r="23" customFormat="false" ht="13.8" hidden="false" customHeight="false" outlineLevel="0" collapsed="false">
      <c r="A23" s="1" t="n">
        <f aca="false" t="array" ref="A23:B24">MINVERSE(A20:B21)</f>
        <v>0.377777777777778</v>
      </c>
      <c r="B23" s="1" t="n">
        <v>-0.0666666666666667</v>
      </c>
      <c r="C23" s="18" t="s">
        <v>15</v>
      </c>
      <c r="D23" s="19" t="n">
        <f aca="false" t="array" ref="D23:D24">MMULT(A23:B24,D20:D21)</f>
        <v>10.9555555555556</v>
      </c>
    </row>
    <row r="24" customFormat="false" ht="13.8" hidden="false" customHeight="false" outlineLevel="0" collapsed="false">
      <c r="A24" s="1" t="n">
        <v>-0.0666666666666667</v>
      </c>
      <c r="B24" s="1" t="n">
        <v>0.0166666666666667</v>
      </c>
      <c r="C24" s="20" t="s">
        <v>16</v>
      </c>
      <c r="D24" s="21" t="n">
        <v>7.56666666666666</v>
      </c>
    </row>
    <row r="26" customFormat="false" ht="13.8" hidden="false" customHeight="false" outlineLevel="0" collapsed="false">
      <c r="A26" s="1" t="s">
        <v>17</v>
      </c>
      <c r="D26" s="1" t="s">
        <v>18</v>
      </c>
      <c r="G26" s="1" t="s">
        <v>19</v>
      </c>
    </row>
    <row r="27" customFormat="false" ht="13.8" hidden="false" customHeight="false" outlineLevel="0" collapsed="false">
      <c r="A27" s="1" t="s">
        <v>20</v>
      </c>
      <c r="B27" s="1" t="s">
        <v>21</v>
      </c>
      <c r="D27" s="1" t="s">
        <v>22</v>
      </c>
      <c r="E27" s="1" t="s">
        <v>23</v>
      </c>
      <c r="G27" s="1" t="s">
        <v>22</v>
      </c>
      <c r="H27" s="1" t="s">
        <v>24</v>
      </c>
    </row>
    <row r="28" customFormat="false" ht="13.8" hidden="false" customHeight="false" outlineLevel="0" collapsed="false">
      <c r="A28" s="1" t="e">
        <f aca="false">1/A6</f>
        <v>#DIV/0!</v>
      </c>
      <c r="B28" s="1" t="n">
        <f aca="false">B6</f>
        <v>19</v>
      </c>
      <c r="D28" s="1" t="n">
        <f aca="false">A6</f>
        <v>0</v>
      </c>
      <c r="E28" s="1" t="n">
        <f aca="false">LN(ABS(B6))</f>
        <v>2.94443897916644</v>
      </c>
      <c r="G28" s="1" t="n">
        <f aca="false">A6</f>
        <v>0</v>
      </c>
      <c r="H28" s="1" t="n">
        <f aca="false">1/B6</f>
        <v>0.0526315789473684</v>
      </c>
    </row>
    <row r="29" customFormat="false" ht="13.8" hidden="false" customHeight="false" outlineLevel="0" collapsed="false">
      <c r="A29" s="1" t="n">
        <f aca="false">1/A7</f>
        <v>1</v>
      </c>
      <c r="B29" s="1" t="n">
        <f aca="false">B7</f>
        <v>21</v>
      </c>
      <c r="D29" s="1" t="n">
        <f aca="false">A7</f>
        <v>1</v>
      </c>
      <c r="E29" s="1" t="n">
        <f aca="false">LN(ABS(B7))</f>
        <v>3.04452243772342</v>
      </c>
      <c r="G29" s="1" t="n">
        <f aca="false">A7</f>
        <v>1</v>
      </c>
      <c r="H29" s="1" t="n">
        <f aca="false">1/B7</f>
        <v>0.0476190476190476</v>
      </c>
    </row>
    <row r="30" customFormat="false" ht="13.8" hidden="false" customHeight="false" outlineLevel="0" collapsed="false">
      <c r="A30" s="1" t="n">
        <f aca="false">1/A8</f>
        <v>0.5</v>
      </c>
      <c r="B30" s="1" t="n">
        <f aca="false">B8</f>
        <v>23</v>
      </c>
      <c r="D30" s="1" t="n">
        <f aca="false">A8</f>
        <v>2</v>
      </c>
      <c r="E30" s="1" t="n">
        <f aca="false">LN(ABS(B8))</f>
        <v>3.13549421592915</v>
      </c>
      <c r="G30" s="1" t="n">
        <f aca="false">A8</f>
        <v>2</v>
      </c>
      <c r="H30" s="1" t="n">
        <f aca="false">1/B8</f>
        <v>0.0434782608695652</v>
      </c>
    </row>
    <row r="31" customFormat="false" ht="13.8" hidden="false" customHeight="false" outlineLevel="0" collapsed="false">
      <c r="A31" s="1" t="n">
        <f aca="false">1/A9</f>
        <v>0.333333333333333</v>
      </c>
      <c r="B31" s="1" t="n">
        <f aca="false">B9</f>
        <v>28</v>
      </c>
      <c r="D31" s="1" t="n">
        <f aca="false">A9</f>
        <v>3</v>
      </c>
      <c r="E31" s="1" t="n">
        <f aca="false">LN(ABS(B9))</f>
        <v>3.3322045101752</v>
      </c>
      <c r="G31" s="1" t="n">
        <f aca="false">A9</f>
        <v>3</v>
      </c>
      <c r="H31" s="1" t="n">
        <f aca="false">1/B9</f>
        <v>0.0357142857142857</v>
      </c>
    </row>
    <row r="32" customFormat="false" ht="13.8" hidden="false" customHeight="false" outlineLevel="0" collapsed="false">
      <c r="A32" s="1" t="n">
        <f aca="false">1/A10</f>
        <v>0.25</v>
      </c>
      <c r="B32" s="1" t="n">
        <f aca="false">B10</f>
        <v>33</v>
      </c>
      <c r="D32" s="1" t="n">
        <f aca="false">A10</f>
        <v>4</v>
      </c>
      <c r="E32" s="1" t="n">
        <f aca="false">LN(ABS(B10))</f>
        <v>3.49650756146648</v>
      </c>
      <c r="G32" s="1" t="n">
        <f aca="false">A10</f>
        <v>4</v>
      </c>
      <c r="H32" s="1" t="n">
        <f aca="false">1/B10</f>
        <v>0.0303030303030303</v>
      </c>
    </row>
    <row r="33" customFormat="false" ht="13.8" hidden="false" customHeight="false" outlineLevel="0" collapsed="false">
      <c r="A33" s="1" t="n">
        <f aca="false">1/A11</f>
        <v>0.2</v>
      </c>
      <c r="B33" s="1" t="n">
        <f aca="false">B11</f>
        <v>46</v>
      </c>
      <c r="D33" s="1" t="n">
        <f aca="false">A11</f>
        <v>5</v>
      </c>
      <c r="E33" s="1" t="n">
        <f aca="false">LN(ABS(B11))</f>
        <v>3.8286413964891</v>
      </c>
      <c r="G33" s="1" t="n">
        <f aca="false">A11</f>
        <v>5</v>
      </c>
      <c r="H33" s="1" t="n">
        <f aca="false">1/B11</f>
        <v>0.0217391304347826</v>
      </c>
    </row>
    <row r="34" customFormat="false" ht="13.8" hidden="false" customHeight="false" outlineLevel="0" collapsed="false">
      <c r="A34" s="1" t="n">
        <f aca="false">1/A12</f>
        <v>0.166666666666667</v>
      </c>
      <c r="B34" s="1" t="n">
        <f aca="false">B12</f>
        <v>60</v>
      </c>
      <c r="D34" s="1" t="n">
        <f aca="false">A12</f>
        <v>6</v>
      </c>
      <c r="E34" s="1" t="n">
        <f aca="false">LN(ABS(B12))</f>
        <v>4.0943445622221</v>
      </c>
      <c r="G34" s="1" t="n">
        <f aca="false">A12</f>
        <v>6</v>
      </c>
      <c r="H34" s="1" t="n">
        <f aca="false">1/B12</f>
        <v>0.0166666666666667</v>
      </c>
    </row>
    <row r="35" customFormat="false" ht="13.8" hidden="false" customHeight="false" outlineLevel="0" collapsed="false">
      <c r="A35" s="1" t="n">
        <f aca="false">1/A13</f>
        <v>0.142857142857143</v>
      </c>
      <c r="B35" s="1" t="n">
        <f aca="false">B13</f>
        <v>63</v>
      </c>
      <c r="D35" s="1" t="n">
        <f aca="false">A13</f>
        <v>7</v>
      </c>
      <c r="E35" s="1" t="n">
        <f aca="false">LN(ABS(B13))</f>
        <v>4.14313472639153</v>
      </c>
      <c r="G35" s="1" t="n">
        <f aca="false">A13</f>
        <v>7</v>
      </c>
      <c r="H35" s="1" t="n">
        <f aca="false">1/B13</f>
        <v>0.0158730158730159</v>
      </c>
    </row>
    <row r="36" customFormat="false" ht="13.8" hidden="false" customHeight="false" outlineLevel="0" collapsed="false">
      <c r="A36" s="1" t="n">
        <f aca="false">1/A14</f>
        <v>0.125</v>
      </c>
      <c r="B36" s="1" t="n">
        <f aca="false">B14</f>
        <v>78</v>
      </c>
      <c r="D36" s="1" t="n">
        <f aca="false">A14</f>
        <v>8</v>
      </c>
      <c r="E36" s="1" t="n">
        <f aca="false">LN(ABS(B14))</f>
        <v>4.35670882668959</v>
      </c>
      <c r="G36" s="1" t="n">
        <f aca="false">A14</f>
        <v>8</v>
      </c>
      <c r="H36" s="1" t="n">
        <f aca="false">1/B14</f>
        <v>0.0128205128205128</v>
      </c>
    </row>
    <row r="38" customFormat="false" ht="15" hidden="false" customHeight="false" outlineLevel="0" collapsed="false">
      <c r="A38" s="5" t="s">
        <v>3</v>
      </c>
      <c r="B38" s="5" t="s">
        <v>4</v>
      </c>
      <c r="C38" s="5" t="s">
        <v>5</v>
      </c>
      <c r="D38" s="5" t="s">
        <v>6</v>
      </c>
      <c r="E38" s="5" t="s">
        <v>7</v>
      </c>
      <c r="F38" s="22"/>
      <c r="G38" s="22"/>
    </row>
    <row r="39" customFormat="false" ht="15" hidden="false" customHeight="false" outlineLevel="0" collapsed="false">
      <c r="A39" s="4" t="n">
        <v>0</v>
      </c>
      <c r="B39" s="4" t="n">
        <f aca="false">LN(ABS(B6))</f>
        <v>2.94443897916644</v>
      </c>
      <c r="C39" s="6" t="n">
        <f aca="false">A39*B39</f>
        <v>0</v>
      </c>
      <c r="D39" s="6" t="n">
        <f aca="false">POWER(A39,2)</f>
        <v>0</v>
      </c>
      <c r="E39" s="6" t="n">
        <f aca="false">POWER(B39,2)</f>
        <v>8.66972090203471</v>
      </c>
      <c r="F39" s="22"/>
      <c r="G39" s="22"/>
    </row>
    <row r="40" customFormat="false" ht="15" hidden="false" customHeight="false" outlineLevel="0" collapsed="false">
      <c r="A40" s="4" t="n">
        <v>1</v>
      </c>
      <c r="B40" s="4" t="n">
        <f aca="false">LN(ABS(B7))</f>
        <v>3.04452243772342</v>
      </c>
      <c r="C40" s="6" t="n">
        <f aca="false">A40*B40</f>
        <v>3.04452243772342</v>
      </c>
      <c r="D40" s="6" t="n">
        <f aca="false">POWER(A40,2)</f>
        <v>1</v>
      </c>
      <c r="E40" s="6" t="n">
        <f aca="false">POWER(B40,2)</f>
        <v>9.26911687380138</v>
      </c>
      <c r="F40" s="22"/>
      <c r="G40" s="22"/>
    </row>
    <row r="41" customFormat="false" ht="15" hidden="false" customHeight="false" outlineLevel="0" collapsed="false">
      <c r="A41" s="4" t="n">
        <v>2</v>
      </c>
      <c r="B41" s="4" t="n">
        <f aca="false">LN(ABS(B8))</f>
        <v>3.13549421592915</v>
      </c>
      <c r="C41" s="6" t="n">
        <f aca="false">A41*B41</f>
        <v>6.2709884318583</v>
      </c>
      <c r="D41" s="6" t="n">
        <f aca="false">POWER(A41,2)</f>
        <v>4</v>
      </c>
      <c r="E41" s="6" t="n">
        <f aca="false">POWER(B41,2)</f>
        <v>9.83132397812515</v>
      </c>
      <c r="F41" s="22"/>
      <c r="G41" s="22"/>
    </row>
    <row r="42" customFormat="false" ht="15" hidden="false" customHeight="false" outlineLevel="0" collapsed="false">
      <c r="A42" s="4" t="n">
        <v>3</v>
      </c>
      <c r="B42" s="4" t="n">
        <f aca="false">LN(ABS(B9))</f>
        <v>3.3322045101752</v>
      </c>
      <c r="C42" s="6" t="n">
        <f aca="false">A42*B42</f>
        <v>9.99661353052561</v>
      </c>
      <c r="D42" s="6" t="n">
        <f aca="false">POWER(A42,2)</f>
        <v>9</v>
      </c>
      <c r="E42" s="6" t="n">
        <f aca="false">POWER(B42,2)</f>
        <v>11.103586897632</v>
      </c>
      <c r="F42" s="22"/>
      <c r="G42" s="22"/>
    </row>
    <row r="43" customFormat="false" ht="15" hidden="false" customHeight="false" outlineLevel="0" collapsed="false">
      <c r="A43" s="4" t="n">
        <v>4</v>
      </c>
      <c r="B43" s="4" t="n">
        <f aca="false">LN(ABS(B10))</f>
        <v>3.49650756146648</v>
      </c>
      <c r="C43" s="6" t="n">
        <f aca="false">A43*B43</f>
        <v>13.9860302458659</v>
      </c>
      <c r="D43" s="6" t="n">
        <f aca="false">POWER(A43,2)</f>
        <v>16</v>
      </c>
      <c r="E43" s="6" t="n">
        <f aca="false">POWER(B43,2)</f>
        <v>12.2255651273923</v>
      </c>
      <c r="F43" s="22"/>
      <c r="G43" s="22"/>
    </row>
    <row r="44" customFormat="false" ht="15" hidden="false" customHeight="false" outlineLevel="0" collapsed="false">
      <c r="A44" s="4" t="n">
        <v>5</v>
      </c>
      <c r="B44" s="4" t="n">
        <f aca="false">LN(ABS(B11))</f>
        <v>3.8286413964891</v>
      </c>
      <c r="C44" s="6" t="n">
        <f aca="false">A44*B44</f>
        <v>19.1432069824455</v>
      </c>
      <c r="D44" s="6" t="n">
        <f aca="false">POWER(A44,2)</f>
        <v>25</v>
      </c>
      <c r="E44" s="6" t="n">
        <f aca="false">POWER(B44,2)</f>
        <v>14.65849494291</v>
      </c>
      <c r="F44" s="22"/>
      <c r="G44" s="22"/>
    </row>
    <row r="45" customFormat="false" ht="15" hidden="false" customHeight="false" outlineLevel="0" collapsed="false">
      <c r="A45" s="4" t="n">
        <v>6</v>
      </c>
      <c r="B45" s="4" t="n">
        <f aca="false">LN(ABS(B12))</f>
        <v>4.0943445622221</v>
      </c>
      <c r="C45" s="6" t="n">
        <f aca="false">A45*B45</f>
        <v>24.5660673733326</v>
      </c>
      <c r="D45" s="6" t="n">
        <f aca="false">POWER(A45,2)</f>
        <v>36</v>
      </c>
      <c r="E45" s="6" t="n">
        <f aca="false">POWER(B45,2)</f>
        <v>16.7636573941977</v>
      </c>
      <c r="F45" s="22"/>
      <c r="G45" s="22"/>
    </row>
    <row r="46" customFormat="false" ht="15" hidden="false" customHeight="false" outlineLevel="0" collapsed="false">
      <c r="A46" s="4" t="n">
        <v>7</v>
      </c>
      <c r="B46" s="4" t="n">
        <f aca="false">LN(ABS(B13))</f>
        <v>4.14313472639153</v>
      </c>
      <c r="C46" s="6" t="n">
        <f aca="false">A46*B46</f>
        <v>29.0019430847407</v>
      </c>
      <c r="D46" s="6" t="n">
        <f aca="false">POWER(A46,2)</f>
        <v>49</v>
      </c>
      <c r="E46" s="6" t="n">
        <f aca="false">POWER(B46,2)</f>
        <v>17.1655653610314</v>
      </c>
      <c r="F46" s="22"/>
      <c r="G46" s="22"/>
    </row>
    <row r="47" customFormat="false" ht="15" hidden="false" customHeight="false" outlineLevel="0" collapsed="false">
      <c r="A47" s="4" t="n">
        <v>8</v>
      </c>
      <c r="B47" s="4" t="n">
        <f aca="false">LN(ABS(B14))</f>
        <v>4.35670882668959</v>
      </c>
      <c r="C47" s="6" t="n">
        <f aca="false">A47*B47</f>
        <v>34.8536706135167</v>
      </c>
      <c r="D47" s="6" t="n">
        <f aca="false">POWER(A47,2)</f>
        <v>64</v>
      </c>
      <c r="E47" s="6" t="n">
        <f aca="false">POWER(B47,2)</f>
        <v>18.980911800555</v>
      </c>
      <c r="F47" s="22"/>
      <c r="G47" s="22"/>
    </row>
    <row r="48" customFormat="false" ht="15" hidden="false" customHeight="false" outlineLevel="0" collapsed="false">
      <c r="A48" s="7" t="n">
        <f aca="false">SUM(A39:A47)</f>
        <v>36</v>
      </c>
      <c r="B48" s="7" t="n">
        <f aca="false">SUM(B39:B47)</f>
        <v>32.375997216253</v>
      </c>
      <c r="C48" s="7" t="n">
        <f aca="false">SUM(C39:C47)</f>
        <v>140.863042700009</v>
      </c>
      <c r="D48" s="7" t="n">
        <f aca="false">SUM(D39:D47)</f>
        <v>204</v>
      </c>
      <c r="E48" s="7" t="n">
        <f aca="false">SUM(E39:E47)</f>
        <v>118.66794327768</v>
      </c>
      <c r="F48" s="22"/>
      <c r="G48" s="22"/>
    </row>
    <row r="49" customFormat="false" ht="13.8" hidden="false" customHeight="false" outlineLevel="0" collapsed="false">
      <c r="A49" s="8" t="s">
        <v>8</v>
      </c>
      <c r="B49" s="8" t="n">
        <f aca="false">COUNT(A39:A47)</f>
        <v>9</v>
      </c>
    </row>
    <row r="50" customFormat="false" ht="13.8" hidden="false" customHeight="false" outlineLevel="0" collapsed="false">
      <c r="A50" s="9" t="s">
        <v>9</v>
      </c>
      <c r="B50" s="10" t="n">
        <f aca="false">CORREL(A39:A47,E39:E47)</f>
        <v>0.984438723180191</v>
      </c>
      <c r="C50" s="9" t="s">
        <v>10</v>
      </c>
      <c r="D50" s="11" t="n">
        <f aca="false">ABS(B50)*SQRT((B49-2)/(1-B50^2))</f>
        <v>14.8216395622961</v>
      </c>
      <c r="E50" s="11" t="s">
        <v>11</v>
      </c>
      <c r="F50" s="11" t="n">
        <f aca="false">_xlfn.T.INV.2T(0.05,B49-2)</f>
        <v>2.36462425159279</v>
      </c>
    </row>
    <row r="52" customFormat="false" ht="13.8" hidden="false" customHeight="false" outlineLevel="0" collapsed="false">
      <c r="A52" s="1" t="s">
        <v>12</v>
      </c>
    </row>
    <row r="53" customFormat="false" ht="13.8" hidden="false" customHeight="false" outlineLevel="0" collapsed="false">
      <c r="A53" s="12" t="n">
        <f aca="false">B49</f>
        <v>9</v>
      </c>
      <c r="B53" s="23" t="n">
        <f aca="false">A48</f>
        <v>36</v>
      </c>
      <c r="C53" s="24"/>
      <c r="D53" s="25"/>
      <c r="E53" s="14" t="n">
        <f aca="false">B48</f>
        <v>32.375997216253</v>
      </c>
    </row>
    <row r="54" customFormat="false" ht="13.8" hidden="false" customHeight="false" outlineLevel="0" collapsed="false">
      <c r="A54" s="15" t="n">
        <f aca="false">A48</f>
        <v>36</v>
      </c>
      <c r="B54" s="26" t="n">
        <f aca="false">D48</f>
        <v>204</v>
      </c>
      <c r="C54" s="22"/>
      <c r="D54" s="25"/>
      <c r="E54" s="17" t="n">
        <f aca="false">C48</f>
        <v>140.863042700009</v>
      </c>
    </row>
    <row r="55" customFormat="false" ht="13.8" hidden="false" customHeight="false" outlineLevel="0" collapsed="false">
      <c r="A55" s="27"/>
      <c r="B55" s="22"/>
      <c r="C55" s="22"/>
    </row>
    <row r="56" customFormat="false" ht="13.8" hidden="false" customHeight="false" outlineLevel="0" collapsed="false">
      <c r="A56" s="28"/>
      <c r="B56" s="28"/>
      <c r="C56" s="28"/>
      <c r="D56" s="29"/>
      <c r="E56" s="28"/>
      <c r="F56" s="28"/>
    </row>
    <row r="57" customFormat="false" ht="13.8" hidden="false" customHeight="false" outlineLevel="0" collapsed="false">
      <c r="A57" s="22" t="n">
        <f aca="false" t="array" ref="A57:B58">MINVERSE(A53:B54)</f>
        <v>0.377777777777778</v>
      </c>
      <c r="B57" s="22" t="n">
        <v>-0.0666666666666667</v>
      </c>
      <c r="C57" s="22"/>
      <c r="D57" s="30" t="s">
        <v>25</v>
      </c>
      <c r="E57" s="22" t="n">
        <f aca="false" t="array" ref="E57:E58">MMULT(A57:B58,E53:E54)</f>
        <v>2.84006276836167</v>
      </c>
      <c r="F57" s="29"/>
    </row>
    <row r="58" customFormat="false" ht="13.8" hidden="false" customHeight="false" outlineLevel="0" collapsed="false">
      <c r="A58" s="22" t="n">
        <v>-0.0666666666666667</v>
      </c>
      <c r="B58" s="22" t="n">
        <v>0.0166666666666667</v>
      </c>
      <c r="C58" s="22"/>
      <c r="D58" s="31" t="s">
        <v>26</v>
      </c>
      <c r="E58" s="22" t="n">
        <v>0.189317563916612</v>
      </c>
      <c r="F58" s="28"/>
    </row>
    <row r="59" customFormat="false" ht="13.8" hidden="false" customHeight="false" outlineLevel="0" collapsed="false">
      <c r="A59" s="22"/>
      <c r="B59" s="22"/>
      <c r="C59" s="22"/>
      <c r="D59" s="31"/>
      <c r="E59" s="22"/>
      <c r="F59" s="28"/>
    </row>
    <row r="60" customFormat="false" ht="13.8" hidden="false" customHeight="false" outlineLevel="0" collapsed="false">
      <c r="A60" s="28"/>
      <c r="B60" s="28"/>
      <c r="C60" s="28"/>
      <c r="D60" s="28"/>
      <c r="E60" s="28"/>
      <c r="F60" s="28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2023-12-21T12:46:38Z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