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F15" i="2" l="1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14" i="2"/>
  <c r="E17" i="2"/>
  <c r="F8" i="2" l="1"/>
  <c r="E8" i="2" l="1"/>
  <c r="G15" i="2"/>
  <c r="G23" i="2"/>
  <c r="G31" i="2"/>
  <c r="G39" i="2"/>
  <c r="G47" i="2"/>
  <c r="G55" i="2"/>
  <c r="G63" i="2"/>
  <c r="D15" i="2"/>
  <c r="E15" i="2" s="1"/>
  <c r="D16" i="2"/>
  <c r="G16" i="2" s="1"/>
  <c r="D17" i="2"/>
  <c r="D18" i="2"/>
  <c r="G18" i="2" s="1"/>
  <c r="D19" i="2"/>
  <c r="E19" i="2" s="1"/>
  <c r="D20" i="2"/>
  <c r="G20" i="2" s="1"/>
  <c r="D21" i="2"/>
  <c r="E21" i="2" s="1"/>
  <c r="D22" i="2"/>
  <c r="G22" i="2" s="1"/>
  <c r="D23" i="2"/>
  <c r="E23" i="2" s="1"/>
  <c r="D24" i="2"/>
  <c r="G24" i="2" s="1"/>
  <c r="D25" i="2"/>
  <c r="E25" i="2" s="1"/>
  <c r="D26" i="2"/>
  <c r="G26" i="2" s="1"/>
  <c r="D27" i="2"/>
  <c r="E27" i="2" s="1"/>
  <c r="D28" i="2"/>
  <c r="G28" i="2" s="1"/>
  <c r="D29" i="2"/>
  <c r="E29" i="2" s="1"/>
  <c r="D30" i="2"/>
  <c r="G30" i="2" s="1"/>
  <c r="D31" i="2"/>
  <c r="E31" i="2" s="1"/>
  <c r="D32" i="2"/>
  <c r="G32" i="2" s="1"/>
  <c r="D33" i="2"/>
  <c r="E33" i="2" s="1"/>
  <c r="D34" i="2"/>
  <c r="G34" i="2" s="1"/>
  <c r="D35" i="2"/>
  <c r="E35" i="2" s="1"/>
  <c r="D36" i="2"/>
  <c r="G36" i="2" s="1"/>
  <c r="D37" i="2"/>
  <c r="E37" i="2" s="1"/>
  <c r="D38" i="2"/>
  <c r="G38" i="2" s="1"/>
  <c r="D39" i="2"/>
  <c r="E39" i="2" s="1"/>
  <c r="D40" i="2"/>
  <c r="G40" i="2" s="1"/>
  <c r="D41" i="2"/>
  <c r="E41" i="2" s="1"/>
  <c r="D42" i="2"/>
  <c r="G42" i="2" s="1"/>
  <c r="D43" i="2"/>
  <c r="E43" i="2" s="1"/>
  <c r="D44" i="2"/>
  <c r="G44" i="2" s="1"/>
  <c r="D45" i="2"/>
  <c r="E45" i="2" s="1"/>
  <c r="D46" i="2"/>
  <c r="G46" i="2" s="1"/>
  <c r="D47" i="2"/>
  <c r="E47" i="2" s="1"/>
  <c r="D48" i="2"/>
  <c r="G48" i="2" s="1"/>
  <c r="D49" i="2"/>
  <c r="E49" i="2" s="1"/>
  <c r="D50" i="2"/>
  <c r="G50" i="2" s="1"/>
  <c r="D51" i="2"/>
  <c r="E51" i="2" s="1"/>
  <c r="D52" i="2"/>
  <c r="G52" i="2" s="1"/>
  <c r="D53" i="2"/>
  <c r="E53" i="2" s="1"/>
  <c r="D54" i="2"/>
  <c r="G54" i="2" s="1"/>
  <c r="D55" i="2"/>
  <c r="E55" i="2" s="1"/>
  <c r="D56" i="2"/>
  <c r="G56" i="2" s="1"/>
  <c r="D57" i="2"/>
  <c r="E57" i="2" s="1"/>
  <c r="D58" i="2"/>
  <c r="G58" i="2" s="1"/>
  <c r="D59" i="2"/>
  <c r="E59" i="2" s="1"/>
  <c r="D60" i="2"/>
  <c r="G60" i="2" s="1"/>
  <c r="D61" i="2"/>
  <c r="E61" i="2" s="1"/>
  <c r="D62" i="2"/>
  <c r="G62" i="2" s="1"/>
  <c r="D63" i="2"/>
  <c r="E63" i="2" s="1"/>
  <c r="D64" i="2"/>
  <c r="G64" i="2" s="1"/>
  <c r="D65" i="2"/>
  <c r="E65" i="2" s="1"/>
  <c r="D66" i="2"/>
  <c r="G66" i="2" s="1"/>
  <c r="D67" i="2"/>
  <c r="E67" i="2" s="1"/>
  <c r="D68" i="2"/>
  <c r="G68" i="2" s="1"/>
  <c r="D14" i="2"/>
  <c r="E14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14" i="2"/>
  <c r="C11" i="2"/>
  <c r="E68" i="2" l="1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G67" i="2"/>
  <c r="G59" i="2"/>
  <c r="G51" i="2"/>
  <c r="G43" i="2"/>
  <c r="G35" i="2"/>
  <c r="G27" i="2"/>
  <c r="G19" i="2"/>
  <c r="G14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P5" i="2"/>
  <c r="D11" i="2" s="1"/>
  <c r="F2" i="2"/>
  <c r="G8" i="2" l="1"/>
  <c r="E11" i="2"/>
  <c r="F11" i="2" s="1"/>
  <c r="G11" i="2" s="1"/>
</calcChain>
</file>

<file path=xl/sharedStrings.xml><?xml version="1.0" encoding="utf-8"?>
<sst xmlns="http://schemas.openxmlformats.org/spreadsheetml/2006/main" count="34" uniqueCount="32">
  <si>
    <t>U装载量（kg）</t>
    <phoneticPr fontId="0" type="noConversion"/>
  </si>
  <si>
    <t>周期（d）</t>
    <phoneticPr fontId="0" type="noConversion"/>
  </si>
  <si>
    <t>丰度C1</t>
    <phoneticPr fontId="0" type="noConversion"/>
  </si>
  <si>
    <t>丰度C2</t>
    <phoneticPr fontId="0" type="noConversion"/>
  </si>
  <si>
    <t>堆芯等效直径（m）</t>
    <phoneticPr fontId="0" type="noConversion"/>
  </si>
  <si>
    <t>堆芯高度（m）</t>
    <phoneticPr fontId="0" type="noConversion"/>
  </si>
  <si>
    <t>堆芯体积
（m³）</t>
    <phoneticPr fontId="0" type="noConversion"/>
  </si>
  <si>
    <t>寿期初U235富集度</t>
    <phoneticPr fontId="0" type="noConversion"/>
  </si>
  <si>
    <t>堆芯热功率（MW）</t>
    <phoneticPr fontId="0" type="noConversion"/>
  </si>
  <si>
    <t>堆芯几何参数</t>
  </si>
  <si>
    <t>循环参数</t>
  </si>
  <si>
    <t>寿期初中子通量水平（/㎡*S)</t>
  </si>
  <si>
    <t>寿期初输出</t>
  </si>
  <si>
    <t>循环消耗铀235的质量（kg）</t>
  </si>
  <si>
    <t>寿期末U235富集度</t>
  </si>
  <si>
    <t>单位体积UO2的分子数
N（UO2)</t>
  </si>
  <si>
    <t>1MW/d裂变铀质量常数（kg）(c2f considered)</t>
  </si>
  <si>
    <t>寿期初U235宏观吸收截面(m-1)</t>
  </si>
  <si>
    <t>寿期末U235宏观吸收截面(m-1)</t>
  </si>
  <si>
    <t>寿期末中子通量水平（/㎡*S)</t>
  </si>
  <si>
    <t>寿期末输出</t>
  </si>
  <si>
    <t>运行因子</t>
  </si>
  <si>
    <t>铀235俘获-裂变比</t>
  </si>
  <si>
    <t>1J能量需要的U235裂变次数</t>
  </si>
  <si>
    <t>0.0253eV下U235的微观吸收截面（b）</t>
  </si>
  <si>
    <t>某刻输出</t>
  </si>
  <si>
    <t>U235富集度</t>
  </si>
  <si>
    <t>丰度</t>
  </si>
  <si>
    <t>宏观截面</t>
  </si>
  <si>
    <t>中子通量</t>
  </si>
  <si>
    <t>消耗铀235的质量（kg）</t>
  </si>
  <si>
    <t>EFPD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</si>
</sst>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vertical="center" wrapText="1"/>
    </xf>
    <xf numFmtId="11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Sheet2!$B$14:$B$68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xVal>
          <c:yVal>
            <c:numRef>
              <c:f>Sheet2!$G$14:$G$68</c:f>
              <c:numCache>
                <c:formatCode>0.00E+00</c:formatCode>
                <c:ptCount val="55"/>
                <c:pt idx="0">
                  <c:v>7.3767611809177456E+16</c:v>
                </c:pt>
                <c:pt idx="1">
                  <c:v>7.4955498405068624E+16</c:v>
                </c:pt>
                <c:pt idx="2">
                  <c:v>7.61822825619924E+16</c:v>
                </c:pt>
                <c:pt idx="3">
                  <c:v>7.7449906642949728E+16</c:v>
                </c:pt>
                <c:pt idx="4">
                  <c:v>7.8760444523394736E+16</c:v>
                </c:pt>
                <c:pt idx="5">
                  <c:v>8.0116112913349488E+16</c:v>
                </c:pt>
                <c:pt idx="6">
                  <c:v>8.1519283869697728E+16</c:v>
                </c:pt>
                <c:pt idx="7">
                  <c:v>8.2972498647224624E+16</c:v>
                </c:pt>
                <c:pt idx="8">
                  <c:v>8.4478483058547344E+16</c:v>
                </c:pt>
                <c:pt idx="9">
                  <c:v>8.6040164538252784E+16</c:v>
                </c:pt>
                <c:pt idx="10">
                  <c:v>8.7660691135997056E+16</c:v>
                </c:pt>
                <c:pt idx="11">
                  <c:v>8.9343452697846832E+16</c:v>
                </c:pt>
                <c:pt idx="12">
                  <c:v>9.1092104535753264E+16</c:v>
                </c:pt>
                <c:pt idx="13">
                  <c:v>9.291059393295608E+16</c:v>
                </c:pt>
                <c:pt idx="14">
                  <c:v>9.4803189889809424E+16</c:v>
                </c:pt>
                <c:pt idx="15">
                  <c:v>9.6774516581827872E+16</c:v>
                </c:pt>
                <c:pt idx="16">
                  <c:v>9.8829591081923664E+16</c:v>
                </c:pt>
                <c:pt idx="17">
                  <c:v>1.0097386599463952E+17</c:v>
                </c:pt>
                <c:pt idx="18">
                  <c:v>1.0321327776514859E+17</c:v>
                </c:pt>
                <c:pt idx="19">
                  <c:v>1.0555430156423483E+17</c:v>
                </c:pt>
                <c:pt idx="20">
                  <c:v>1.0800401381782974E+17</c:v>
                </c:pt>
                <c:pt idx="21">
                  <c:v>1.1057016365284792E+17</c:v>
                </c:pt>
                <c:pt idx="22">
                  <c:v>1.1326125477873587E+17</c:v>
                </c:pt>
                <c:pt idx="23">
                  <c:v>1.1608663962744411E+17</c:v>
                </c:pt>
                <c:pt idx="24">
                  <c:v>1.1905662794767789E+17</c:v>
                </c:pt>
                <c:pt idx="25">
                  <c:v>1.2218261251062461E+17</c:v>
                </c:pt>
                <c:pt idx="26">
                  <c:v>1.254772151576809E+17</c:v>
                </c:pt>
                <c:pt idx="27">
                  <c:v>1.2895445713705037E+17</c:v>
                </c:pt>
                <c:pt idx="28">
                  <c:v>1.3262995857622722E+17</c:v>
                </c:pt>
                <c:pt idx="29">
                  <c:v>1.365211730752551E+17</c:v>
                </c:pt>
                <c:pt idx="30">
                  <c:v>1.406476648531247E+17</c:v>
                </c:pt>
                <c:pt idx="31">
                  <c:v>1.4503143773326442E+17</c:v>
                </c:pt>
                <c:pt idx="32">
                  <c:v>1.4969732764446371E+17</c:v>
                </c:pt>
                <c:pt idx="33">
                  <c:v>1.5467347341921546E+17</c:v>
                </c:pt>
                <c:pt idx="34">
                  <c:v>1.5999188473835888E+17</c:v>
                </c:pt>
                <c:pt idx="35">
                  <c:v>1.656891314413977E+17</c:v>
                </c:pt>
                <c:pt idx="36">
                  <c:v>1.7180718557738938E+17</c:v>
                </c:pt>
                <c:pt idx="37">
                  <c:v>1.7839445719635613E+17</c:v>
                </c:pt>
                <c:pt idx="38">
                  <c:v>1.8550707796050422E+17</c:v>
                </c:pt>
                <c:pt idx="39">
                  <c:v>1.9321050462280608E+17</c:v>
                </c:pt>
                <c:pt idx="40">
                  <c:v>2.0158153939615011E+17</c:v>
                </c:pt>
                <c:pt idx="41">
                  <c:v>2.1071089939327942E+17</c:v>
                </c:pt>
                <c:pt idx="42">
                  <c:v>2.207065174865071E+17</c:v>
                </c:pt>
                <c:pt idx="43">
                  <c:v>2.316978295935513E+17</c:v>
                </c:pt>
                <c:pt idx="44">
                  <c:v>2.4384141032967805E+17</c:v>
                </c:pt>
                <c:pt idx="45">
                  <c:v>2.5732847913732314E+17</c:v>
                </c:pt>
                <c:pt idx="46">
                  <c:v>2.7239504358599648E+17</c:v>
                </c:pt>
                <c:pt idx="47">
                  <c:v>2.8933582802927098E+17</c:v>
                </c:pt>
                <c:pt idx="48">
                  <c:v>3.0852374501662778E+17</c:v>
                </c:pt>
                <c:pt idx="49">
                  <c:v>3.3043766554320819E+17</c:v>
                </c:pt>
                <c:pt idx="50">
                  <c:v>3.5570293019591603E+17</c:v>
                </c:pt>
                <c:pt idx="51">
                  <c:v>3.8515198557742867E+17</c:v>
                </c:pt>
                <c:pt idx="52">
                  <c:v>4.199178631846768E+17</c:v>
                </c:pt>
                <c:pt idx="53">
                  <c:v>4.6158331322870106E+17</c:v>
                </c:pt>
                <c:pt idx="54">
                  <c:v>5.1242851010383443E+17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13208"/>
        <c:axId val="243067080"/>
      </c:scatterChart>
      <c:valAx>
        <c:axId val="24021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67080"/>
        <c:crosses val="autoZero"/>
        <c:crossBetween val="midCat"/>
      </c:valAx>
      <c:valAx>
        <c:axId val="2430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1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48</xdr:row>
      <xdr:rowOff>66675</xdr:rowOff>
    </xdr:from>
    <xdr:to>
      <xdr:col>15</xdr:col>
      <xdr:colOff>400050</xdr:colOff>
      <xdr:row>62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51" workbookViewId="0">
      <selection activeCell="G62" sqref="G62"/>
    </sheetView>
  </sheetViews>
  <sheetFormatPr defaultColWidth="9" defaultRowHeight="15" x14ac:dyDescent="0.25"/>
  <cols>
    <col min="1" max="1" width="24.140625" style="4" customWidth="1"/>
    <col min="2" max="2" width="12.85546875" style="5" customWidth="1"/>
    <col min="3" max="3" width="9" style="3"/>
    <col min="4" max="5" width="11.5703125" style="3" bestFit="1" customWidth="1"/>
    <col min="6" max="8" width="9" style="3"/>
    <col min="9" max="9" width="9" style="3" customWidth="1"/>
    <col min="10" max="16384" width="9" style="3"/>
  </cols>
  <sheetData>
    <row r="1" spans="1:16" ht="45" x14ac:dyDescent="0.25">
      <c r="A1" s="6" t="s">
        <v>9</v>
      </c>
      <c r="C1" s="1"/>
      <c r="D1" s="1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6"/>
      <c r="C2" s="1"/>
      <c r="D2" s="1">
        <v>3.371</v>
      </c>
      <c r="E2" s="1">
        <v>4.2671999999999999</v>
      </c>
      <c r="F2" s="1">
        <f>3.14*(D2/2)^2*E2</f>
        <v>38.065379167031999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05" x14ac:dyDescent="0.25">
      <c r="A4" s="6" t="s">
        <v>10</v>
      </c>
      <c r="C4" s="1"/>
      <c r="D4" s="1" t="s">
        <v>7</v>
      </c>
      <c r="E4" s="1" t="s">
        <v>0</v>
      </c>
      <c r="F4" s="1" t="s">
        <v>8</v>
      </c>
      <c r="G4" s="1" t="s">
        <v>1</v>
      </c>
      <c r="H4" s="1"/>
      <c r="I4" s="1"/>
      <c r="J4" s="1" t="s">
        <v>16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15</v>
      </c>
      <c r="P4" s="1" t="s">
        <v>13</v>
      </c>
    </row>
    <row r="5" spans="1:16" x14ac:dyDescent="0.25">
      <c r="A5" s="6"/>
      <c r="C5" s="1"/>
      <c r="D5" s="1">
        <v>2.8008000000000002E-2</v>
      </c>
      <c r="E5" s="1">
        <v>104079</v>
      </c>
      <c r="F5" s="1">
        <v>4040</v>
      </c>
      <c r="G5" s="1">
        <v>540</v>
      </c>
      <c r="H5" s="1"/>
      <c r="I5" s="1"/>
      <c r="J5" s="1">
        <v>1.23E-3</v>
      </c>
      <c r="K5" s="1">
        <v>0.93</v>
      </c>
      <c r="L5" s="1">
        <v>0.16900000000000001</v>
      </c>
      <c r="M5" s="2">
        <v>31200000000</v>
      </c>
      <c r="N5" s="1">
        <v>680.9</v>
      </c>
      <c r="O5" s="2">
        <v>2.3249999999999998E+28</v>
      </c>
      <c r="P5" s="1">
        <f>$F$5*$G$5*$J$5*$K$5</f>
        <v>2495.53224</v>
      </c>
    </row>
    <row r="6" spans="1:16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60" x14ac:dyDescent="0.25">
      <c r="A7" s="6" t="s">
        <v>12</v>
      </c>
      <c r="C7" s="1"/>
      <c r="D7" s="1" t="s">
        <v>7</v>
      </c>
      <c r="E7" s="1" t="s">
        <v>2</v>
      </c>
      <c r="F7" s="1" t="s">
        <v>17</v>
      </c>
      <c r="G7" s="1" t="s">
        <v>11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6"/>
      <c r="C8" s="1"/>
      <c r="D8" s="1">
        <v>2.8008000000000002E-2</v>
      </c>
      <c r="E8" s="1">
        <f>1/(1+0.9874*(1/$D$8-1))</f>
        <v>2.8355269802109201E-2</v>
      </c>
      <c r="F8" s="2">
        <f>$O$5*$E$8*$N$5*1E-28</f>
        <v>44.889014959195556</v>
      </c>
      <c r="G8" s="2">
        <f>$M$5*$F$5*1000000/$F$2/$F$8</f>
        <v>7.3767611809177456E+16</v>
      </c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60" x14ac:dyDescent="0.25">
      <c r="A10" s="6" t="s">
        <v>20</v>
      </c>
      <c r="C10" s="1" t="s">
        <v>13</v>
      </c>
      <c r="D10" s="1" t="s">
        <v>14</v>
      </c>
      <c r="E10" s="1" t="s">
        <v>3</v>
      </c>
      <c r="F10" s="1" t="s">
        <v>18</v>
      </c>
      <c r="G10" s="1" t="s">
        <v>19</v>
      </c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6"/>
      <c r="C11" s="1">
        <f>$F$5*$G$5*$J$5*$K$5</f>
        <v>2495.53224</v>
      </c>
      <c r="D11" s="1">
        <f>($D$5*$E$5-$P$5)/$E$5</f>
        <v>4.0307112097541301E-3</v>
      </c>
      <c r="E11" s="1">
        <f>1/(1+0.9874*(1/$D$11-1))</f>
        <v>4.081936297967965E-3</v>
      </c>
      <c r="F11" s="2">
        <f>$O$5*$E$11*$N$5*1E-28</f>
        <v>6.4620827387908504</v>
      </c>
      <c r="G11" s="2">
        <f>$M$5*$F$5*1000000/$F$2/$F$11</f>
        <v>5.1242851010383386E+17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60" x14ac:dyDescent="0.25">
      <c r="A13" s="6" t="s">
        <v>25</v>
      </c>
      <c r="B13" s="5" t="s">
        <v>31</v>
      </c>
      <c r="C13" s="1" t="s">
        <v>30</v>
      </c>
      <c r="D13" s="1" t="s">
        <v>26</v>
      </c>
      <c r="E13" s="1" t="s">
        <v>27</v>
      </c>
      <c r="F13" s="1" t="s">
        <v>28</v>
      </c>
      <c r="G13" s="1" t="s">
        <v>29</v>
      </c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6"/>
      <c r="B14" s="5">
        <v>0</v>
      </c>
      <c r="C14" s="1">
        <f>$F$5*$J$5*$K$5*B14</f>
        <v>0</v>
      </c>
      <c r="D14" s="1">
        <f>($D$5*$E$5-C14)/$E$5</f>
        <v>2.8008000000000002E-2</v>
      </c>
      <c r="E14" s="1">
        <f>1/(1+0.9874*(1/D14-1))</f>
        <v>2.8355269802109201E-2</v>
      </c>
      <c r="F14" s="2">
        <f>$O$5*E14*$N$5*1E-28</f>
        <v>44.889014959195556</v>
      </c>
      <c r="G14" s="2">
        <f>$M$5*$F$5*1000000/$F$2/F14</f>
        <v>7.3767611809177456E+16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5">
        <v>10</v>
      </c>
      <c r="C15" s="1">
        <f t="shared" ref="C15:C68" si="0">$F$5*$J$5*$K$5*B15</f>
        <v>46.213560000000001</v>
      </c>
      <c r="D15" s="1">
        <f t="shared" ref="D15:D68" si="1">($D$5*$E$5-C15)/$E$5</f>
        <v>2.7563976133513964E-2</v>
      </c>
      <c r="E15" s="1">
        <f t="shared" ref="E15:E68" si="2">1/(1+0.9874*(1/D15-1))</f>
        <v>2.790589856667592E-2</v>
      </c>
      <c r="F15" s="2">
        <f t="shared" ref="F15:F68" si="3">$O$5*E15*$N$5*1E-28</f>
        <v>44.177618726665393</v>
      </c>
      <c r="G15" s="2">
        <f t="shared" ref="G15:G68" si="4">$M$5*$F$5*1000000/$F$2/F15</f>
        <v>7.4955498405068624E+16</v>
      </c>
    </row>
    <row r="16" spans="1:16" x14ac:dyDescent="0.25">
      <c r="B16" s="5">
        <v>20</v>
      </c>
      <c r="C16" s="1">
        <f t="shared" si="0"/>
        <v>92.427120000000002</v>
      </c>
      <c r="D16" s="1">
        <f t="shared" si="1"/>
        <v>2.7119952267027934E-2</v>
      </c>
      <c r="E16" s="1">
        <f t="shared" si="2"/>
        <v>2.7456522240645494E-2</v>
      </c>
      <c r="F16" s="2">
        <f t="shared" si="3"/>
        <v>43.466214435249071</v>
      </c>
      <c r="G16" s="2">
        <f t="shared" si="4"/>
        <v>7.61822825619924E+16</v>
      </c>
    </row>
    <row r="17" spans="2:7" x14ac:dyDescent="0.25">
      <c r="B17" s="5">
        <v>30</v>
      </c>
      <c r="C17" s="1">
        <f t="shared" si="0"/>
        <v>138.64068</v>
      </c>
      <c r="D17" s="1">
        <f t="shared" si="1"/>
        <v>2.6675928400541896E-2</v>
      </c>
      <c r="E17" s="1">
        <f>1/(1+0.9874*(1/D17-1))</f>
        <v>2.7007140823931405E-2</v>
      </c>
      <c r="F17" s="2">
        <f t="shared" si="3"/>
        <v>42.754802084809626</v>
      </c>
      <c r="G17" s="2">
        <f t="shared" si="4"/>
        <v>7.7449906642949728E+16</v>
      </c>
    </row>
    <row r="18" spans="2:7" x14ac:dyDescent="0.25">
      <c r="B18" s="5">
        <v>40</v>
      </c>
      <c r="C18" s="1">
        <f t="shared" si="0"/>
        <v>184.85424</v>
      </c>
      <c r="D18" s="1">
        <f t="shared" si="1"/>
        <v>2.6231904534055862E-2</v>
      </c>
      <c r="E18" s="1">
        <f t="shared" si="2"/>
        <v>2.655775431644716E-2</v>
      </c>
      <c r="F18" s="2">
        <f t="shared" si="3"/>
        <v>42.043381675210121</v>
      </c>
      <c r="G18" s="2">
        <f t="shared" si="4"/>
        <v>7.8760444523394736E+16</v>
      </c>
    </row>
    <row r="19" spans="2:7" x14ac:dyDescent="0.25">
      <c r="B19" s="5">
        <v>50</v>
      </c>
      <c r="C19" s="1">
        <f t="shared" si="0"/>
        <v>231.06780000000003</v>
      </c>
      <c r="D19" s="1">
        <f t="shared" si="1"/>
        <v>2.5787880667569828E-2</v>
      </c>
      <c r="E19" s="1">
        <f t="shared" si="2"/>
        <v>2.6108362718106241E-2</v>
      </c>
      <c r="F19" s="2">
        <f t="shared" si="3"/>
        <v>41.331953206313599</v>
      </c>
      <c r="G19" s="2">
        <f t="shared" si="4"/>
        <v>8.0116112913349488E+16</v>
      </c>
    </row>
    <row r="20" spans="2:7" x14ac:dyDescent="0.25">
      <c r="B20" s="5">
        <v>60</v>
      </c>
      <c r="C20" s="1">
        <f t="shared" si="0"/>
        <v>277.28136000000001</v>
      </c>
      <c r="D20" s="1">
        <f t="shared" si="1"/>
        <v>2.5343856801083794E-2</v>
      </c>
      <c r="E20" s="1">
        <f t="shared" si="2"/>
        <v>2.5658966028822155E-2</v>
      </c>
      <c r="F20" s="2">
        <f t="shared" si="3"/>
        <v>40.620516677983126</v>
      </c>
      <c r="G20" s="2">
        <f t="shared" si="4"/>
        <v>8.1519283869697728E+16</v>
      </c>
    </row>
    <row r="21" spans="2:7" x14ac:dyDescent="0.25">
      <c r="B21" s="5">
        <v>70</v>
      </c>
      <c r="C21" s="1">
        <f t="shared" si="0"/>
        <v>323.49492000000004</v>
      </c>
      <c r="D21" s="1">
        <f t="shared" si="1"/>
        <v>2.4899832934597757E-2</v>
      </c>
      <c r="E21" s="1">
        <f t="shared" si="2"/>
        <v>2.5209564248508374E-2</v>
      </c>
      <c r="F21" s="2">
        <f t="shared" si="3"/>
        <v>39.909072090081743</v>
      </c>
      <c r="G21" s="2">
        <f t="shared" si="4"/>
        <v>8.2972498647224624E+16</v>
      </c>
    </row>
    <row r="22" spans="2:7" x14ac:dyDescent="0.25">
      <c r="B22" s="5">
        <v>80</v>
      </c>
      <c r="C22" s="1">
        <f t="shared" si="0"/>
        <v>369.70848000000001</v>
      </c>
      <c r="D22" s="1">
        <f t="shared" si="1"/>
        <v>2.4455809068111723E-2</v>
      </c>
      <c r="E22" s="1">
        <f t="shared" si="2"/>
        <v>2.4760157377078398E-2</v>
      </c>
      <c r="F22" s="2">
        <f t="shared" si="3"/>
        <v>39.19761944247248</v>
      </c>
      <c r="G22" s="2">
        <f t="shared" si="4"/>
        <v>8.4478483058547344E+16</v>
      </c>
    </row>
    <row r="23" spans="2:7" x14ac:dyDescent="0.25">
      <c r="B23" s="5">
        <v>90</v>
      </c>
      <c r="C23" s="1">
        <f t="shared" si="0"/>
        <v>415.92204000000004</v>
      </c>
      <c r="D23" s="1">
        <f t="shared" si="1"/>
        <v>2.4011785201625689E-2</v>
      </c>
      <c r="E23" s="1">
        <f t="shared" si="2"/>
        <v>2.4310745414445716E-2</v>
      </c>
      <c r="F23" s="2">
        <f t="shared" si="3"/>
        <v>38.4861587350184</v>
      </c>
      <c r="G23" s="2">
        <f t="shared" si="4"/>
        <v>8.6040164538252784E+16</v>
      </c>
    </row>
    <row r="24" spans="2:7" x14ac:dyDescent="0.25">
      <c r="B24" s="5">
        <v>100</v>
      </c>
      <c r="C24" s="1">
        <f t="shared" si="0"/>
        <v>462.13560000000007</v>
      </c>
      <c r="D24" s="1">
        <f t="shared" si="1"/>
        <v>2.3567761335139655E-2</v>
      </c>
      <c r="E24" s="1">
        <f t="shared" si="2"/>
        <v>2.3861328360523803E-2</v>
      </c>
      <c r="F24" s="2">
        <f t="shared" si="3"/>
        <v>37.774689967582518</v>
      </c>
      <c r="G24" s="2">
        <f t="shared" si="4"/>
        <v>8.7660691135997056E+16</v>
      </c>
    </row>
    <row r="25" spans="2:7" x14ac:dyDescent="0.25">
      <c r="B25" s="5">
        <v>110</v>
      </c>
      <c r="C25" s="1">
        <f t="shared" si="0"/>
        <v>508.34916000000004</v>
      </c>
      <c r="D25" s="1">
        <f t="shared" si="1"/>
        <v>2.3123737468653618E-2</v>
      </c>
      <c r="E25" s="1">
        <f t="shared" si="2"/>
        <v>2.3411906215226149E-2</v>
      </c>
      <c r="F25" s="2">
        <f t="shared" si="3"/>
        <v>37.063213140027898</v>
      </c>
      <c r="G25" s="2">
        <f t="shared" si="4"/>
        <v>8.9343452697846832E+16</v>
      </c>
    </row>
    <row r="26" spans="2:7" x14ac:dyDescent="0.25">
      <c r="B26" s="5">
        <v>120</v>
      </c>
      <c r="C26" s="1">
        <f t="shared" si="0"/>
        <v>554.56272000000001</v>
      </c>
      <c r="D26" s="1">
        <f t="shared" si="1"/>
        <v>2.2679713602167587E-2</v>
      </c>
      <c r="E26" s="1">
        <f t="shared" si="2"/>
        <v>2.2962478978466237E-2</v>
      </c>
      <c r="F26" s="2">
        <f t="shared" si="3"/>
        <v>36.351728252217562</v>
      </c>
      <c r="G26" s="2">
        <f t="shared" si="4"/>
        <v>9.1092104535753264E+16</v>
      </c>
    </row>
    <row r="27" spans="2:7" x14ac:dyDescent="0.25">
      <c r="B27" s="5">
        <v>130</v>
      </c>
      <c r="C27" s="1">
        <f t="shared" si="0"/>
        <v>600.77628000000004</v>
      </c>
      <c r="D27" s="1">
        <f t="shared" si="1"/>
        <v>2.223568973568155E-2</v>
      </c>
      <c r="E27" s="1">
        <f t="shared" si="2"/>
        <v>2.251304665015753E-2</v>
      </c>
      <c r="F27" s="2">
        <f t="shared" si="3"/>
        <v>35.64023530401451</v>
      </c>
      <c r="G27" s="2">
        <f t="shared" si="4"/>
        <v>9.291059393295608E+16</v>
      </c>
    </row>
    <row r="28" spans="2:7" x14ac:dyDescent="0.25">
      <c r="B28" s="5">
        <v>140</v>
      </c>
      <c r="C28" s="1">
        <f t="shared" si="0"/>
        <v>646.98984000000007</v>
      </c>
      <c r="D28" s="1">
        <f t="shared" si="1"/>
        <v>2.1791665869195512E-2</v>
      </c>
      <c r="E28" s="1">
        <f t="shared" si="2"/>
        <v>2.2063609230213513E-2</v>
      </c>
      <c r="F28" s="2">
        <f t="shared" si="3"/>
        <v>34.928734295281785</v>
      </c>
      <c r="G28" s="2">
        <f t="shared" si="4"/>
        <v>9.4803189889809424E+16</v>
      </c>
    </row>
    <row r="29" spans="2:7" x14ac:dyDescent="0.25">
      <c r="B29" s="5">
        <v>150</v>
      </c>
      <c r="C29" s="1">
        <f t="shared" si="0"/>
        <v>693.2034000000001</v>
      </c>
      <c r="D29" s="1">
        <f t="shared" si="1"/>
        <v>2.1347642002709478E-2</v>
      </c>
      <c r="E29" s="1">
        <f t="shared" si="2"/>
        <v>2.161416671854767E-2</v>
      </c>
      <c r="F29" s="2">
        <f t="shared" si="3"/>
        <v>34.217225225882423</v>
      </c>
      <c r="G29" s="2">
        <f t="shared" si="4"/>
        <v>9.6774516581827872E+16</v>
      </c>
    </row>
    <row r="30" spans="2:7" x14ac:dyDescent="0.25">
      <c r="B30" s="5">
        <v>160</v>
      </c>
      <c r="C30" s="1">
        <f t="shared" si="0"/>
        <v>739.41696000000002</v>
      </c>
      <c r="D30" s="1">
        <f t="shared" si="1"/>
        <v>2.0903618136223448E-2</v>
      </c>
      <c r="E30" s="1">
        <f t="shared" si="2"/>
        <v>2.1164719115073463E-2</v>
      </c>
      <c r="F30" s="2">
        <f t="shared" si="3"/>
        <v>33.505708095679431</v>
      </c>
      <c r="G30" s="2">
        <f t="shared" si="4"/>
        <v>9.8829591081923664E+16</v>
      </c>
    </row>
    <row r="31" spans="2:7" x14ac:dyDescent="0.25">
      <c r="B31" s="5">
        <v>170</v>
      </c>
      <c r="C31" s="1">
        <f t="shared" si="0"/>
        <v>785.63052000000005</v>
      </c>
      <c r="D31" s="1">
        <f t="shared" si="1"/>
        <v>2.0459594269737411E-2</v>
      </c>
      <c r="E31" s="1">
        <f t="shared" si="2"/>
        <v>2.0715266419704361E-2</v>
      </c>
      <c r="F31" s="2">
        <f t="shared" si="3"/>
        <v>32.794182904535816</v>
      </c>
      <c r="G31" s="2">
        <f t="shared" si="4"/>
        <v>1.0097386599463952E+17</v>
      </c>
    </row>
    <row r="32" spans="2:7" x14ac:dyDescent="0.25">
      <c r="B32" s="5">
        <v>180</v>
      </c>
      <c r="C32" s="1">
        <f t="shared" si="0"/>
        <v>831.84408000000008</v>
      </c>
      <c r="D32" s="1">
        <f t="shared" si="1"/>
        <v>2.001557040325138E-2</v>
      </c>
      <c r="E32" s="1">
        <f t="shared" si="2"/>
        <v>2.0265808632353846E-2</v>
      </c>
      <c r="F32" s="2">
        <f t="shared" si="3"/>
        <v>32.082649652314629</v>
      </c>
      <c r="G32" s="2">
        <f t="shared" si="4"/>
        <v>1.0321327776514859E+17</v>
      </c>
    </row>
    <row r="33" spans="2:7" x14ac:dyDescent="0.25">
      <c r="B33" s="5">
        <v>190</v>
      </c>
      <c r="C33" s="1">
        <f t="shared" si="0"/>
        <v>878.05764000000011</v>
      </c>
      <c r="D33" s="1">
        <f t="shared" si="1"/>
        <v>1.9571546536765343E-2</v>
      </c>
      <c r="E33" s="1">
        <f t="shared" si="2"/>
        <v>1.9816345752935362E-2</v>
      </c>
      <c r="F33" s="2">
        <f t="shared" si="3"/>
        <v>31.371108338878823</v>
      </c>
      <c r="G33" s="2">
        <f t="shared" si="4"/>
        <v>1.0555430156423483E+17</v>
      </c>
    </row>
    <row r="34" spans="2:7" x14ac:dyDescent="0.25">
      <c r="B34" s="5">
        <v>200</v>
      </c>
      <c r="C34" s="1">
        <f t="shared" si="0"/>
        <v>924.27120000000014</v>
      </c>
      <c r="D34" s="1">
        <f t="shared" si="1"/>
        <v>1.9127522670279305E-2</v>
      </c>
      <c r="E34" s="1">
        <f t="shared" si="2"/>
        <v>1.9366877781362393E-2</v>
      </c>
      <c r="F34" s="2">
        <f t="shared" si="3"/>
        <v>30.659558964091438</v>
      </c>
      <c r="G34" s="2">
        <f t="shared" si="4"/>
        <v>1.0800401381782974E+17</v>
      </c>
    </row>
    <row r="35" spans="2:7" x14ac:dyDescent="0.25">
      <c r="B35" s="5">
        <v>210</v>
      </c>
      <c r="C35" s="1">
        <f t="shared" si="0"/>
        <v>970.48476000000005</v>
      </c>
      <c r="D35" s="1">
        <f t="shared" si="1"/>
        <v>1.8683498803793271E-2</v>
      </c>
      <c r="E35" s="1">
        <f t="shared" si="2"/>
        <v>1.8917404717548398E-2</v>
      </c>
      <c r="F35" s="2">
        <f t="shared" si="3"/>
        <v>29.948001527815485</v>
      </c>
      <c r="G35" s="2">
        <f t="shared" si="4"/>
        <v>1.1057016365284792E+17</v>
      </c>
    </row>
    <row r="36" spans="2:7" x14ac:dyDescent="0.25">
      <c r="B36" s="5">
        <v>220</v>
      </c>
      <c r="C36" s="1">
        <f t="shared" si="0"/>
        <v>1016.6983200000001</v>
      </c>
      <c r="D36" s="1">
        <f t="shared" si="1"/>
        <v>1.8239474937307237E-2</v>
      </c>
      <c r="E36" s="1">
        <f t="shared" si="2"/>
        <v>1.8467926561406837E-2</v>
      </c>
      <c r="F36" s="2">
        <f t="shared" si="3"/>
        <v>29.236436029913953</v>
      </c>
      <c r="G36" s="2">
        <f t="shared" si="4"/>
        <v>1.1326125477873587E+17</v>
      </c>
    </row>
    <row r="37" spans="2:7" x14ac:dyDescent="0.25">
      <c r="B37" s="5">
        <v>230</v>
      </c>
      <c r="C37" s="1">
        <f t="shared" si="0"/>
        <v>1062.9118800000001</v>
      </c>
      <c r="D37" s="1">
        <f t="shared" si="1"/>
        <v>1.7795451070821203E-2</v>
      </c>
      <c r="E37" s="1">
        <f t="shared" si="2"/>
        <v>1.8018443312851167E-2</v>
      </c>
      <c r="F37" s="2">
        <f t="shared" si="3"/>
        <v>28.524862470249833</v>
      </c>
      <c r="G37" s="2">
        <f t="shared" si="4"/>
        <v>1.1608663962744411E+17</v>
      </c>
    </row>
    <row r="38" spans="2:7" x14ac:dyDescent="0.25">
      <c r="B38" s="5">
        <v>240</v>
      </c>
      <c r="C38" s="1">
        <f t="shared" si="0"/>
        <v>1109.12544</v>
      </c>
      <c r="D38" s="1">
        <f t="shared" si="1"/>
        <v>1.7351427204335169E-2</v>
      </c>
      <c r="E38" s="1">
        <f t="shared" si="2"/>
        <v>1.756895497179484E-2</v>
      </c>
      <c r="F38" s="2">
        <f t="shared" si="3"/>
        <v>27.813280848686116</v>
      </c>
      <c r="G38" s="2">
        <f t="shared" si="4"/>
        <v>1.1905662794767789E+17</v>
      </c>
    </row>
    <row r="39" spans="2:7" x14ac:dyDescent="0.25">
      <c r="B39" s="5">
        <v>250</v>
      </c>
      <c r="C39" s="1">
        <f t="shared" si="0"/>
        <v>1155.3390000000002</v>
      </c>
      <c r="D39" s="1">
        <f t="shared" si="1"/>
        <v>1.6907403337849132E-2</v>
      </c>
      <c r="E39" s="1">
        <f t="shared" si="2"/>
        <v>1.7119461538151318E-2</v>
      </c>
      <c r="F39" s="2">
        <f t="shared" si="3"/>
        <v>27.101691165085807</v>
      </c>
      <c r="G39" s="2">
        <f t="shared" si="4"/>
        <v>1.2218261251062461E+17</v>
      </c>
    </row>
    <row r="40" spans="2:7" x14ac:dyDescent="0.25">
      <c r="B40" s="5">
        <v>260</v>
      </c>
      <c r="C40" s="1">
        <f t="shared" si="0"/>
        <v>1201.5525600000001</v>
      </c>
      <c r="D40" s="1">
        <f t="shared" si="1"/>
        <v>1.6463379471363098E-2</v>
      </c>
      <c r="E40" s="1">
        <f t="shared" si="2"/>
        <v>1.6669963011834054E-2</v>
      </c>
      <c r="F40" s="2">
        <f t="shared" si="3"/>
        <v>26.390093419311896</v>
      </c>
      <c r="G40" s="2">
        <f t="shared" si="4"/>
        <v>1.254772151576809E+17</v>
      </c>
    </row>
    <row r="41" spans="2:7" x14ac:dyDescent="0.25">
      <c r="B41" s="5">
        <v>270</v>
      </c>
      <c r="C41" s="1">
        <f t="shared" si="0"/>
        <v>1247.7661200000002</v>
      </c>
      <c r="D41" s="1">
        <f t="shared" si="1"/>
        <v>1.6019355604877064E-2</v>
      </c>
      <c r="E41" s="1">
        <f t="shared" si="2"/>
        <v>1.6220459392756497E-2</v>
      </c>
      <c r="F41" s="2">
        <f t="shared" si="3"/>
        <v>25.678487611227361</v>
      </c>
      <c r="G41" s="2">
        <f t="shared" si="4"/>
        <v>1.2895445713705037E+17</v>
      </c>
    </row>
    <row r="42" spans="2:7" x14ac:dyDescent="0.25">
      <c r="B42" s="5">
        <v>280</v>
      </c>
      <c r="C42" s="1">
        <f t="shared" si="0"/>
        <v>1293.9796800000001</v>
      </c>
      <c r="D42" s="1">
        <f t="shared" si="1"/>
        <v>1.557533173839103E-2</v>
      </c>
      <c r="E42" s="1">
        <f t="shared" si="2"/>
        <v>1.5770950680832098E-2</v>
      </c>
      <c r="F42" s="2">
        <f t="shared" si="3"/>
        <v>24.966873740695185</v>
      </c>
      <c r="G42" s="2">
        <f t="shared" si="4"/>
        <v>1.3262995857622722E+17</v>
      </c>
    </row>
    <row r="43" spans="2:7" x14ac:dyDescent="0.25">
      <c r="B43" s="5">
        <v>290</v>
      </c>
      <c r="C43" s="1">
        <f t="shared" si="0"/>
        <v>1340.1932400000001</v>
      </c>
      <c r="D43" s="1">
        <f t="shared" si="1"/>
        <v>1.5131307871904996E-2</v>
      </c>
      <c r="E43" s="1">
        <f t="shared" si="2"/>
        <v>1.5321436875974304E-2</v>
      </c>
      <c r="F43" s="2">
        <f t="shared" si="3"/>
        <v>24.255251807578347</v>
      </c>
      <c r="G43" s="2">
        <f t="shared" si="4"/>
        <v>1.365211730752551E+17</v>
      </c>
    </row>
    <row r="44" spans="2:7" x14ac:dyDescent="0.25">
      <c r="B44" s="5">
        <v>300</v>
      </c>
      <c r="C44" s="1">
        <f t="shared" si="0"/>
        <v>1386.4068000000002</v>
      </c>
      <c r="D44" s="1">
        <f t="shared" si="1"/>
        <v>1.4687284005418959E-2</v>
      </c>
      <c r="E44" s="1">
        <f t="shared" si="2"/>
        <v>1.487191797809655E-2</v>
      </c>
      <c r="F44" s="2">
        <f t="shared" si="3"/>
        <v>23.543621811739811</v>
      </c>
      <c r="G44" s="2">
        <f t="shared" si="4"/>
        <v>1.406476648531247E+17</v>
      </c>
    </row>
    <row r="45" spans="2:7" x14ac:dyDescent="0.25">
      <c r="B45" s="5">
        <v>310</v>
      </c>
      <c r="C45" s="1">
        <f t="shared" si="0"/>
        <v>1432.6203600000001</v>
      </c>
      <c r="D45" s="1">
        <f t="shared" si="1"/>
        <v>1.4243260138932925E-2</v>
      </c>
      <c r="E45" s="1">
        <f t="shared" si="2"/>
        <v>1.4422393987112293E-2</v>
      </c>
      <c r="F45" s="2">
        <f t="shared" si="3"/>
        <v>22.831983753042564</v>
      </c>
      <c r="G45" s="2">
        <f t="shared" si="4"/>
        <v>1.4503143773326442E+17</v>
      </c>
    </row>
    <row r="46" spans="2:7" x14ac:dyDescent="0.25">
      <c r="B46" s="5">
        <v>320</v>
      </c>
      <c r="C46" s="1">
        <f t="shared" si="0"/>
        <v>1478.83392</v>
      </c>
      <c r="D46" s="1">
        <f t="shared" si="1"/>
        <v>1.3799236272446893E-2</v>
      </c>
      <c r="E46" s="1">
        <f t="shared" si="2"/>
        <v>1.397286490293497E-2</v>
      </c>
      <c r="F46" s="2">
        <f t="shared" si="3"/>
        <v>22.120337631349575</v>
      </c>
      <c r="G46" s="2">
        <f t="shared" si="4"/>
        <v>1.4969732764446371E+17</v>
      </c>
    </row>
    <row r="47" spans="2:7" x14ac:dyDescent="0.25">
      <c r="B47" s="5">
        <v>330</v>
      </c>
      <c r="C47" s="1">
        <f t="shared" si="0"/>
        <v>1525.0474800000002</v>
      </c>
      <c r="D47" s="1">
        <f t="shared" si="1"/>
        <v>1.3355212405960855E-2</v>
      </c>
      <c r="E47" s="1">
        <f t="shared" si="2"/>
        <v>1.3523330725478016E-2</v>
      </c>
      <c r="F47" s="2">
        <f t="shared" si="3"/>
        <v>21.408683446523803</v>
      </c>
      <c r="G47" s="2">
        <f t="shared" si="4"/>
        <v>1.5467347341921546E+17</v>
      </c>
    </row>
    <row r="48" spans="2:7" x14ac:dyDescent="0.25">
      <c r="B48" s="5">
        <v>340</v>
      </c>
      <c r="C48" s="1">
        <f t="shared" si="0"/>
        <v>1571.2610400000001</v>
      </c>
      <c r="D48" s="1">
        <f t="shared" si="1"/>
        <v>1.2911188539474821E-2</v>
      </c>
      <c r="E48" s="1">
        <f t="shared" si="2"/>
        <v>1.3073791454654872E-2</v>
      </c>
      <c r="F48" s="2">
        <f t="shared" si="3"/>
        <v>20.697021198428217</v>
      </c>
      <c r="G48" s="2">
        <f t="shared" si="4"/>
        <v>1.5999188473835888E+17</v>
      </c>
    </row>
    <row r="49" spans="2:7" x14ac:dyDescent="0.25">
      <c r="B49" s="5">
        <v>350</v>
      </c>
      <c r="C49" s="1">
        <f t="shared" si="0"/>
        <v>1617.4746000000002</v>
      </c>
      <c r="D49" s="1">
        <f t="shared" si="1"/>
        <v>1.2467164672988786E-2</v>
      </c>
      <c r="E49" s="1">
        <f t="shared" si="2"/>
        <v>1.2624247090378972E-2</v>
      </c>
      <c r="F49" s="2">
        <f t="shared" si="3"/>
        <v>19.985350886925769</v>
      </c>
      <c r="G49" s="2">
        <f t="shared" si="4"/>
        <v>1.656891314413977E+17</v>
      </c>
    </row>
    <row r="50" spans="2:7" x14ac:dyDescent="0.25">
      <c r="B50" s="5">
        <v>360</v>
      </c>
      <c r="C50" s="1">
        <f t="shared" si="0"/>
        <v>1663.6881600000002</v>
      </c>
      <c r="D50" s="1">
        <f t="shared" si="1"/>
        <v>1.2023140806502752E-2</v>
      </c>
      <c r="E50" s="1">
        <f t="shared" si="2"/>
        <v>1.2174697632563751E-2</v>
      </c>
      <c r="F50" s="2">
        <f t="shared" si="3"/>
        <v>19.273672511879429</v>
      </c>
      <c r="G50" s="2">
        <f t="shared" si="4"/>
        <v>1.7180718557738938E+17</v>
      </c>
    </row>
    <row r="51" spans="2:7" x14ac:dyDescent="0.25">
      <c r="B51" s="5">
        <v>370</v>
      </c>
      <c r="C51" s="1">
        <f t="shared" si="0"/>
        <v>1709.9017200000001</v>
      </c>
      <c r="D51" s="1">
        <f t="shared" si="1"/>
        <v>1.1579116940016718E-2</v>
      </c>
      <c r="E51" s="1">
        <f t="shared" si="2"/>
        <v>1.1725143081122638E-2</v>
      </c>
      <c r="F51" s="2">
        <f t="shared" si="3"/>
        <v>18.561986073152138</v>
      </c>
      <c r="G51" s="2">
        <f t="shared" si="4"/>
        <v>1.7839445719635613E+17</v>
      </c>
    </row>
    <row r="52" spans="2:7" x14ac:dyDescent="0.25">
      <c r="B52" s="5">
        <v>380</v>
      </c>
      <c r="C52" s="1">
        <f t="shared" si="0"/>
        <v>1756.1152800000002</v>
      </c>
      <c r="D52" s="1">
        <f t="shared" si="1"/>
        <v>1.1135093073530682E-2</v>
      </c>
      <c r="E52" s="1">
        <f t="shared" si="2"/>
        <v>1.1275583435969067E-2</v>
      </c>
      <c r="F52" s="2">
        <f t="shared" si="3"/>
        <v>17.850291570606856</v>
      </c>
      <c r="G52" s="2">
        <f t="shared" si="4"/>
        <v>1.8550707796050422E+17</v>
      </c>
    </row>
    <row r="53" spans="2:7" x14ac:dyDescent="0.25">
      <c r="B53" s="5">
        <v>390</v>
      </c>
      <c r="C53" s="1">
        <f t="shared" si="0"/>
        <v>1802.3288400000001</v>
      </c>
      <c r="D53" s="1">
        <f t="shared" si="1"/>
        <v>1.0691069207044648E-2</v>
      </c>
      <c r="E53" s="1">
        <f t="shared" si="2"/>
        <v>1.082601869701646E-2</v>
      </c>
      <c r="F53" s="2">
        <f t="shared" si="3"/>
        <v>17.138589004106528</v>
      </c>
      <c r="G53" s="2">
        <f t="shared" si="4"/>
        <v>1.9321050462280608E+17</v>
      </c>
    </row>
    <row r="54" spans="2:7" x14ac:dyDescent="0.25">
      <c r="B54" s="5">
        <v>400</v>
      </c>
      <c r="C54" s="1">
        <f t="shared" si="0"/>
        <v>1848.5424000000003</v>
      </c>
      <c r="D54" s="1">
        <f t="shared" si="1"/>
        <v>1.0247045340558612E-2</v>
      </c>
      <c r="E54" s="1">
        <f t="shared" si="2"/>
        <v>1.0376448864178245E-2</v>
      </c>
      <c r="F54" s="2">
        <f t="shared" si="3"/>
        <v>16.426878373514093</v>
      </c>
      <c r="G54" s="2">
        <f t="shared" si="4"/>
        <v>2.0158153939615011E+17</v>
      </c>
    </row>
    <row r="55" spans="2:7" x14ac:dyDescent="0.25">
      <c r="B55" s="5">
        <v>410</v>
      </c>
      <c r="C55" s="1">
        <f t="shared" si="0"/>
        <v>1894.7559600000002</v>
      </c>
      <c r="D55" s="1">
        <f t="shared" si="1"/>
        <v>9.8030214740725784E-3</v>
      </c>
      <c r="E55" s="1">
        <f t="shared" si="2"/>
        <v>9.9268739373678441E-3</v>
      </c>
      <c r="F55" s="2">
        <f t="shared" si="3"/>
        <v>15.715159678692503</v>
      </c>
      <c r="G55" s="2">
        <f t="shared" si="4"/>
        <v>2.1071089939327942E+17</v>
      </c>
    </row>
    <row r="56" spans="2:7" x14ac:dyDescent="0.25">
      <c r="B56" s="5">
        <v>420</v>
      </c>
      <c r="C56" s="1">
        <f t="shared" si="0"/>
        <v>1940.9695200000001</v>
      </c>
      <c r="D56" s="1">
        <f t="shared" si="1"/>
        <v>9.3589976075865444E-3</v>
      </c>
      <c r="E56" s="1">
        <f t="shared" si="2"/>
        <v>9.477293916498682E-3</v>
      </c>
      <c r="F56" s="2">
        <f t="shared" si="3"/>
        <v>15.003432919504688</v>
      </c>
      <c r="G56" s="2">
        <f t="shared" si="4"/>
        <v>2.207065174865071E+17</v>
      </c>
    </row>
    <row r="57" spans="2:7" x14ac:dyDescent="0.25">
      <c r="B57" s="5">
        <v>430</v>
      </c>
      <c r="C57" s="1">
        <f t="shared" si="0"/>
        <v>1987.1830800000002</v>
      </c>
      <c r="D57" s="1">
        <f t="shared" si="1"/>
        <v>8.9149737411005087E-3</v>
      </c>
      <c r="E57" s="1">
        <f t="shared" si="2"/>
        <v>9.0277088014841748E-3</v>
      </c>
      <c r="F57" s="2">
        <f t="shared" si="3"/>
        <v>14.291698095813585</v>
      </c>
      <c r="G57" s="2">
        <f t="shared" si="4"/>
        <v>2.316978295935513E+17</v>
      </c>
    </row>
    <row r="58" spans="2:7" x14ac:dyDescent="0.25">
      <c r="B58" s="5">
        <v>440</v>
      </c>
      <c r="C58" s="1">
        <f t="shared" si="0"/>
        <v>2033.3966400000002</v>
      </c>
      <c r="D58" s="1">
        <f t="shared" si="1"/>
        <v>8.4709498746144748E-3</v>
      </c>
      <c r="E58" s="1">
        <f t="shared" si="2"/>
        <v>8.5781185922377424E-3</v>
      </c>
      <c r="F58" s="2">
        <f t="shared" si="3"/>
        <v>13.579955207482127</v>
      </c>
      <c r="G58" s="2">
        <f t="shared" si="4"/>
        <v>2.4384141032967805E+17</v>
      </c>
    </row>
    <row r="59" spans="2:7" x14ac:dyDescent="0.25">
      <c r="B59" s="5">
        <v>450</v>
      </c>
      <c r="C59" s="1">
        <f t="shared" si="0"/>
        <v>2079.6102000000001</v>
      </c>
      <c r="D59" s="1">
        <f t="shared" si="1"/>
        <v>8.0269260081284408E-3</v>
      </c>
      <c r="E59" s="1">
        <f t="shared" si="2"/>
        <v>8.1285232886727996E-3</v>
      </c>
      <c r="F59" s="2">
        <f t="shared" si="3"/>
        <v>12.868204254373241</v>
      </c>
      <c r="G59" s="2">
        <f t="shared" si="4"/>
        <v>2.5732847913732314E+17</v>
      </c>
    </row>
    <row r="60" spans="2:7" x14ac:dyDescent="0.25">
      <c r="B60" s="5">
        <v>460</v>
      </c>
      <c r="C60" s="1">
        <f t="shared" si="0"/>
        <v>2125.8237600000002</v>
      </c>
      <c r="D60" s="1">
        <f t="shared" si="1"/>
        <v>7.5829021416424051E-3</v>
      </c>
      <c r="E60" s="1">
        <f t="shared" si="2"/>
        <v>7.6789228907027584E-3</v>
      </c>
      <c r="F60" s="2">
        <f t="shared" si="3"/>
        <v>12.156445236349853</v>
      </c>
      <c r="G60" s="2">
        <f t="shared" si="4"/>
        <v>2.7239504358599648E+17</v>
      </c>
    </row>
    <row r="61" spans="2:7" x14ac:dyDescent="0.25">
      <c r="B61" s="5">
        <v>470</v>
      </c>
      <c r="C61" s="1">
        <f t="shared" si="0"/>
        <v>2172.0373200000004</v>
      </c>
      <c r="D61" s="1">
        <f t="shared" si="1"/>
        <v>7.1388782751563686E-3</v>
      </c>
      <c r="E61" s="1">
        <f t="shared" si="2"/>
        <v>7.2293173982410329E-3</v>
      </c>
      <c r="F61" s="2">
        <f t="shared" si="3"/>
        <v>11.444678153274889</v>
      </c>
      <c r="G61" s="2">
        <f t="shared" si="4"/>
        <v>2.8933582802927098E+17</v>
      </c>
    </row>
    <row r="62" spans="2:7" x14ac:dyDescent="0.25">
      <c r="B62" s="5">
        <v>480</v>
      </c>
      <c r="C62" s="1">
        <f t="shared" si="0"/>
        <v>2218.2508800000001</v>
      </c>
      <c r="D62" s="1">
        <f t="shared" si="1"/>
        <v>6.6948544086703372E-3</v>
      </c>
      <c r="E62" s="1">
        <f t="shared" si="2"/>
        <v>6.7797068112010368E-3</v>
      </c>
      <c r="F62" s="2">
        <f t="shared" si="3"/>
        <v>10.732903005011277</v>
      </c>
      <c r="G62" s="2">
        <f t="shared" si="4"/>
        <v>3.0852374501662778E+17</v>
      </c>
    </row>
    <row r="63" spans="2:7" x14ac:dyDescent="0.25">
      <c r="B63" s="5">
        <v>490</v>
      </c>
      <c r="C63" s="1">
        <f t="shared" si="0"/>
        <v>2264.4644400000002</v>
      </c>
      <c r="D63" s="1">
        <f t="shared" si="1"/>
        <v>6.2508305421843015E-3</v>
      </c>
      <c r="E63" s="1">
        <f t="shared" si="2"/>
        <v>6.3300911294961676E-3</v>
      </c>
      <c r="F63" s="2">
        <f t="shared" si="3"/>
        <v>10.02111979142191</v>
      </c>
      <c r="G63" s="2">
        <f t="shared" si="4"/>
        <v>3.3043766554320819E+17</v>
      </c>
    </row>
    <row r="64" spans="2:7" x14ac:dyDescent="0.25">
      <c r="B64" s="5">
        <v>500</v>
      </c>
      <c r="C64" s="1">
        <f t="shared" si="0"/>
        <v>2310.6780000000003</v>
      </c>
      <c r="D64" s="1">
        <f t="shared" si="1"/>
        <v>5.806806675698265E-3</v>
      </c>
      <c r="E64" s="1">
        <f t="shared" si="2"/>
        <v>5.8804703530398392E-3</v>
      </c>
      <c r="F64" s="2">
        <f t="shared" si="3"/>
        <v>9.3093285123697207</v>
      </c>
      <c r="G64" s="2">
        <f t="shared" si="4"/>
        <v>3.5570293019591603E+17</v>
      </c>
    </row>
    <row r="65" spans="2:7" x14ac:dyDescent="0.25">
      <c r="B65" s="5">
        <v>510</v>
      </c>
      <c r="C65" s="1">
        <f t="shared" si="0"/>
        <v>2356.89156</v>
      </c>
      <c r="D65" s="1">
        <f t="shared" si="1"/>
        <v>5.3627828092122336E-3</v>
      </c>
      <c r="E65" s="1">
        <f t="shared" si="2"/>
        <v>5.4308444817454558E-3</v>
      </c>
      <c r="F65" s="2">
        <f t="shared" si="3"/>
        <v>8.5975291677176156</v>
      </c>
      <c r="G65" s="2">
        <f t="shared" si="4"/>
        <v>3.8515198557742867E+17</v>
      </c>
    </row>
    <row r="66" spans="2:7" x14ac:dyDescent="0.25">
      <c r="B66" s="5">
        <v>520</v>
      </c>
      <c r="C66" s="1">
        <f t="shared" si="0"/>
        <v>2403.1051200000002</v>
      </c>
      <c r="D66" s="1">
        <f t="shared" si="1"/>
        <v>4.918758942726198E-3</v>
      </c>
      <c r="E66" s="1">
        <f t="shared" si="2"/>
        <v>4.9812135155264141E-3</v>
      </c>
      <c r="F66" s="2">
        <f t="shared" si="3"/>
        <v>7.8857217573284988</v>
      </c>
      <c r="G66" s="2">
        <f t="shared" si="4"/>
        <v>4.199178631846768E+17</v>
      </c>
    </row>
    <row r="67" spans="2:7" x14ac:dyDescent="0.25">
      <c r="B67" s="5">
        <v>530</v>
      </c>
      <c r="C67" s="1">
        <f t="shared" si="0"/>
        <v>2449.3186800000003</v>
      </c>
      <c r="D67" s="1">
        <f t="shared" si="1"/>
        <v>4.4747350762401614E-3</v>
      </c>
      <c r="E67" s="1">
        <f t="shared" si="2"/>
        <v>4.5315774542961157E-3</v>
      </c>
      <c r="F67" s="2">
        <f t="shared" si="3"/>
        <v>7.1739062810652721</v>
      </c>
      <c r="G67" s="2">
        <f t="shared" si="4"/>
        <v>4.6158331322870106E+17</v>
      </c>
    </row>
    <row r="68" spans="2:7" x14ac:dyDescent="0.25">
      <c r="B68" s="5">
        <v>540</v>
      </c>
      <c r="C68" s="1">
        <f t="shared" si="0"/>
        <v>2495.5322400000005</v>
      </c>
      <c r="D68" s="1">
        <f t="shared" si="1"/>
        <v>4.0307112097541257E-3</v>
      </c>
      <c r="E68" s="1">
        <f t="shared" si="2"/>
        <v>4.0819362979679606E-3</v>
      </c>
      <c r="F68" s="2">
        <f t="shared" si="3"/>
        <v>6.4620827387908433</v>
      </c>
      <c r="G68" s="2">
        <f t="shared" si="4"/>
        <v>5.1242851010383443E+17</v>
      </c>
    </row>
  </sheetData>
  <mergeCells count="5">
    <mergeCell ref="A1:A3"/>
    <mergeCell ref="A4:A5"/>
    <mergeCell ref="A7:A8"/>
    <mergeCell ref="A10:A11"/>
    <mergeCell ref="A13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2019-05-24T06:59:30Z</dcterms:modified>
</cp:coreProperties>
</file>