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MU\Y3\T2\SE_Project\project_se_t12\public\uploads\"/>
    </mc:Choice>
  </mc:AlternateContent>
  <xr:revisionPtr revIDLastSave="0" documentId="13_ncr:1_{92FD2F8D-7710-4ED2-9003-75A6F5821953}" xr6:coauthVersionLast="47" xr6:coauthVersionMax="47" xr10:uidLastSave="{00000000-0000-0000-0000-000000000000}"/>
  <bookViews>
    <workbookView xWindow="-108" yWindow="-108" windowWidth="23256" windowHeight="12456" xr2:uid="{D8E702ED-52D4-4C86-A569-159188F4A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9" i="1" s="1"/>
  <c r="C24" i="1"/>
  <c r="C35" i="1"/>
  <c r="B20" i="1"/>
  <c r="B18" i="1"/>
  <c r="B19" i="1"/>
  <c r="E13" i="1"/>
  <c r="F13" i="1" s="1"/>
  <c r="C13" i="1" s="1"/>
  <c r="E11" i="1"/>
  <c r="F11" i="1" s="1"/>
  <c r="C11" i="1" s="1"/>
  <c r="E12" i="1"/>
  <c r="F12" i="1" s="1"/>
  <c r="C12" i="1" s="1"/>
  <c r="F3" i="1"/>
  <c r="G3" i="1" s="1"/>
  <c r="I3" i="1" s="1"/>
  <c r="F4" i="1"/>
  <c r="G4" i="1" s="1"/>
  <c r="I4" i="1" s="1"/>
  <c r="F5" i="1"/>
  <c r="G5" i="1" s="1"/>
  <c r="I5" i="1" s="1"/>
  <c r="F2" i="1"/>
  <c r="G2" i="1" s="1"/>
  <c r="I2" i="1" s="1"/>
</calcChain>
</file>

<file path=xl/sharedStrings.xml><?xml version="1.0" encoding="utf-8"?>
<sst xmlns="http://schemas.openxmlformats.org/spreadsheetml/2006/main" count="35" uniqueCount="34">
  <si>
    <t>Invoice</t>
  </si>
  <si>
    <t>LineItem</t>
  </si>
  <si>
    <t>Product</t>
  </si>
  <si>
    <t xml:space="preserve"> </t>
  </si>
  <si>
    <t xml:space="preserve">Customer </t>
  </si>
  <si>
    <t>record</t>
  </si>
  <si>
    <t>bfr</t>
  </si>
  <si>
    <t>tuple</t>
  </si>
  <si>
    <t>blocks</t>
  </si>
  <si>
    <t>bfr (tuple/block)</t>
  </si>
  <si>
    <t xml:space="preserve">B. </t>
  </si>
  <si>
    <t xml:space="preserve">Customer JOIN Invoice : </t>
  </si>
  <si>
    <t>block</t>
  </si>
  <si>
    <t>A.</t>
  </si>
  <si>
    <t xml:space="preserve">Customer JOIN Invoice JOIN LineItem: </t>
  </si>
  <si>
    <t xml:space="preserve">Customer JOIN Invoice JOIN LineItem JOIN Product: </t>
  </si>
  <si>
    <t>Customer JOIN Invoice JOIN LineItem affect the size of the result.</t>
  </si>
  <si>
    <t>C.</t>
  </si>
  <si>
    <t>cost</t>
  </si>
  <si>
    <t>Block size</t>
  </si>
  <si>
    <t>record (byte)</t>
  </si>
  <si>
    <t>D.</t>
  </si>
  <si>
    <t xml:space="preserve">Index on InvID and CustID. </t>
  </si>
  <si>
    <t>Size of Index entries (bytes)</t>
  </si>
  <si>
    <t>bfr (entries per block)</t>
  </si>
  <si>
    <t>Total index entries (1 per invoise)</t>
  </si>
  <si>
    <t>Blocks</t>
  </si>
  <si>
    <t xml:space="preserve">we have 10000 CustID with 1200000 entries so 120 entries per Customer                                                                               </t>
  </si>
  <si>
    <t>Cost of JOIN Number 1 (Invoise JOIN Customer)</t>
  </si>
  <si>
    <t xml:space="preserve">Search for Invoise : </t>
  </si>
  <si>
    <t xml:space="preserve">block per customer </t>
  </si>
  <si>
    <t xml:space="preserve">Search through index :  </t>
  </si>
  <si>
    <t xml:space="preserve">Search for Customer : 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</si>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</sst>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776-2471-498E-BAAD-85BADF44F42A}">
  <dimension ref="A1:I37"/>
  <sheetViews>
    <sheetView tabSelected="1" topLeftCell="A16" workbookViewId="0">
      <selection activeCell="B37" sqref="B37"/>
    </sheetView>
  </sheetViews>
  <sheetFormatPr defaultRowHeight="13.8" x14ac:dyDescent="0.25"/>
  <cols>
    <col min="2" max="2" width="27.09765625" customWidth="1"/>
    <col min="3" max="3" width="12.3984375" customWidth="1"/>
    <col min="5" max="5" width="10.8984375" customWidth="1"/>
    <col min="7" max="7" width="15.5" customWidth="1"/>
  </cols>
  <sheetData>
    <row r="1" spans="1:9" x14ac:dyDescent="0.25">
      <c r="A1" t="s">
        <v>13</v>
      </c>
      <c r="F1" t="s">
        <v>5</v>
      </c>
      <c r="G1" t="s">
        <v>9</v>
      </c>
      <c r="H1" t="s">
        <v>7</v>
      </c>
      <c r="I1" t="s">
        <v>8</v>
      </c>
    </row>
    <row r="2" spans="1:9" x14ac:dyDescent="0.25">
      <c r="A2" t="s">
        <v>4</v>
      </c>
      <c r="B2" s="3">
        <v>8</v>
      </c>
      <c r="C2" s="3">
        <v>30</v>
      </c>
      <c r="D2" s="3">
        <v>5</v>
      </c>
      <c r="E2" s="3"/>
      <c r="F2" s="3">
        <f>B2+C2+D2+E2</f>
        <v>43</v>
      </c>
      <c r="G2" s="3">
        <f>ROUNDDOWN(B7/F2,0)</f>
        <v>5</v>
      </c>
      <c r="H2" s="3">
        <v>10000</v>
      </c>
      <c r="I2" s="3">
        <f>ROUNDUP(H2/G2,0)</f>
        <v>2000</v>
      </c>
    </row>
    <row r="3" spans="1:9" x14ac:dyDescent="0.25">
      <c r="A3" t="s">
        <v>0</v>
      </c>
      <c r="B3" s="3">
        <v>12</v>
      </c>
      <c r="C3" s="3">
        <v>8</v>
      </c>
      <c r="D3" s="3">
        <v>10</v>
      </c>
      <c r="E3" s="3">
        <v>5</v>
      </c>
      <c r="F3" s="3">
        <f t="shared" ref="F3:F5" si="0">B3+C3+D3+E3</f>
        <v>35</v>
      </c>
      <c r="G3" s="3">
        <f>ROUNDDOWN(B7/F3,0)</f>
        <v>7</v>
      </c>
      <c r="H3" s="3">
        <v>1200000</v>
      </c>
      <c r="I3" s="3">
        <f t="shared" ref="I3:I5" si="1">ROUNDUP(H3/G3,0)</f>
        <v>171429</v>
      </c>
    </row>
    <row r="4" spans="1:9" x14ac:dyDescent="0.25">
      <c r="A4" t="s">
        <v>1</v>
      </c>
      <c r="B4" s="3">
        <v>12</v>
      </c>
      <c r="C4" s="3">
        <v>5</v>
      </c>
      <c r="D4" s="3">
        <v>20</v>
      </c>
      <c r="E4" s="3">
        <v>5</v>
      </c>
      <c r="F4" s="3">
        <f t="shared" si="0"/>
        <v>42</v>
      </c>
      <c r="G4" s="3">
        <f>ROUNDDOWN(B7/F4,0)</f>
        <v>6</v>
      </c>
      <c r="H4" s="3">
        <v>12000000</v>
      </c>
      <c r="I4" s="3">
        <f t="shared" si="1"/>
        <v>2000000</v>
      </c>
    </row>
    <row r="5" spans="1:9" x14ac:dyDescent="0.25">
      <c r="A5" t="s">
        <v>2</v>
      </c>
      <c r="B5" s="3">
        <v>20</v>
      </c>
      <c r="C5" s="3">
        <v>40</v>
      </c>
      <c r="D5" s="3">
        <v>5</v>
      </c>
      <c r="E5" s="3"/>
      <c r="F5" s="3">
        <f t="shared" si="0"/>
        <v>65</v>
      </c>
      <c r="G5" s="3">
        <f>ROUNDDOWN(B7/F5,0)</f>
        <v>3</v>
      </c>
      <c r="H5" s="3">
        <v>1000</v>
      </c>
      <c r="I5" s="3">
        <f t="shared" si="1"/>
        <v>334</v>
      </c>
    </row>
    <row r="6" spans="1:9" x14ac:dyDescent="0.25">
      <c r="A6" t="s">
        <v>3</v>
      </c>
    </row>
    <row r="7" spans="1:9" x14ac:dyDescent="0.25">
      <c r="A7" t="s">
        <v>19</v>
      </c>
      <c r="B7">
        <v>256</v>
      </c>
    </row>
    <row r="10" spans="1:9" x14ac:dyDescent="0.25">
      <c r="C10" t="s">
        <v>12</v>
      </c>
      <c r="D10" t="s">
        <v>7</v>
      </c>
      <c r="E10" t="s">
        <v>20</v>
      </c>
      <c r="F10" t="s">
        <v>6</v>
      </c>
    </row>
    <row r="11" spans="1:9" x14ac:dyDescent="0.25">
      <c r="A11" t="s">
        <v>10</v>
      </c>
      <c r="B11" s="1" t="s">
        <v>11</v>
      </c>
      <c r="C11" s="3">
        <f>ROUNDUP(D11/F11,0)</f>
        <v>400000</v>
      </c>
      <c r="D11" s="3">
        <v>1200000</v>
      </c>
      <c r="E11" s="3">
        <f>SUM(C2,D2,B3,C3,D3,E3)</f>
        <v>70</v>
      </c>
      <c r="F11" s="3">
        <f>ROUNDDOWN(B7/E11,0)</f>
        <v>3</v>
      </c>
    </row>
    <row r="12" spans="1:9" ht="27.6" x14ac:dyDescent="0.25">
      <c r="B12" s="1" t="s">
        <v>14</v>
      </c>
      <c r="C12" s="3">
        <f>ROUNDUP(D12/F12,0)</f>
        <v>6000000</v>
      </c>
      <c r="D12" s="3">
        <v>12000000</v>
      </c>
      <c r="E12" s="3">
        <f>SUM(B2,C2,D2,B3,D3,E3,C4,D4,E4)</f>
        <v>100</v>
      </c>
      <c r="F12" s="3">
        <f>ROUNDDOWN(B7/E12,0)</f>
        <v>2</v>
      </c>
    </row>
    <row r="13" spans="1:9" ht="27.6" x14ac:dyDescent="0.25">
      <c r="B13" s="4" t="s">
        <v>15</v>
      </c>
      <c r="C13" s="3">
        <f>ROUNDUP(D13/F13,0)</f>
        <v>12000000</v>
      </c>
      <c r="D13" s="3">
        <v>12000000</v>
      </c>
      <c r="E13" s="3">
        <f>SUM(B2,C2,D2,B3,D3,E3,C4,E4,B5,C5,D5)</f>
        <v>145</v>
      </c>
      <c r="F13" s="3">
        <f>ROUNDDOWN(B7/E13,0)</f>
        <v>1</v>
      </c>
    </row>
    <row r="14" spans="1:9" x14ac:dyDescent="0.25">
      <c r="B14" s="1"/>
    </row>
    <row r="15" spans="1:9" ht="27.6" x14ac:dyDescent="0.25">
      <c r="B15" s="4" t="s">
        <v>16</v>
      </c>
    </row>
    <row r="17" spans="1:3" x14ac:dyDescent="0.25">
      <c r="A17" t="s">
        <v>17</v>
      </c>
      <c r="B17" t="s">
        <v>18</v>
      </c>
    </row>
    <row r="18" spans="1:3" x14ac:dyDescent="0.25">
      <c r="A18" s="3">
        <v>1</v>
      </c>
      <c r="B18" s="2">
        <f>I2+LOG(I2,2)*I2+I3+I3*LOG(I3,2)</f>
        <v>3176039.7333629141</v>
      </c>
    </row>
    <row r="19" spans="1:3" x14ac:dyDescent="0.25">
      <c r="A19" s="3">
        <v>2</v>
      </c>
      <c r="B19" s="2">
        <f>C11+C11*LOG(C11,2)+I4+I4*LOG(I4,2)</f>
        <v>51706993.328423068</v>
      </c>
    </row>
    <row r="20" spans="1:3" x14ac:dyDescent="0.25">
      <c r="A20" s="3">
        <v>3</v>
      </c>
      <c r="B20" s="2">
        <f>C12+C12*LOG(C12,2)+I5+I5*LOG(I5,2)</f>
        <v>141102320.57750568</v>
      </c>
    </row>
    <row r="22" spans="1:3" x14ac:dyDescent="0.25">
      <c r="A22" t="s">
        <v>21</v>
      </c>
      <c r="B22" t="s">
        <v>22</v>
      </c>
    </row>
    <row r="23" spans="1:3" x14ac:dyDescent="0.25">
      <c r="B23" t="s">
        <v>23</v>
      </c>
      <c r="C23">
        <v>18</v>
      </c>
    </row>
    <row r="24" spans="1:3" x14ac:dyDescent="0.25">
      <c r="B24" t="s">
        <v>24</v>
      </c>
      <c r="C24">
        <f>ROUNDDOWN(B7/C23,0)</f>
        <v>14</v>
      </c>
    </row>
    <row r="25" spans="1:3" x14ac:dyDescent="0.25">
      <c r="B25" t="s">
        <v>25</v>
      </c>
      <c r="C25">
        <v>1200000</v>
      </c>
    </row>
    <row r="26" spans="1:3" x14ac:dyDescent="0.25">
      <c r="B26" t="s">
        <v>26</v>
      </c>
      <c r="C26">
        <f>ROUNDUP(C25/C24,0)</f>
        <v>85715</v>
      </c>
    </row>
    <row r="28" spans="1:3" x14ac:dyDescent="0.25">
      <c r="B28" t="s">
        <v>27</v>
      </c>
    </row>
    <row r="29" spans="1:3" x14ac:dyDescent="0.25">
      <c r="B29" t="s">
        <v>30</v>
      </c>
      <c r="C29">
        <f>ROUNDUP(C26/10000,0)</f>
        <v>9</v>
      </c>
    </row>
    <row r="31" spans="1:3" x14ac:dyDescent="0.25">
      <c r="B31" t="s">
        <v>28</v>
      </c>
    </row>
    <row r="32" spans="1:3" x14ac:dyDescent="0.25">
      <c r="B32" t="s">
        <v>32</v>
      </c>
      <c r="C32">
        <v>2000</v>
      </c>
    </row>
    <row r="33" spans="2:3" x14ac:dyDescent="0.25">
      <c r="B33" t="s">
        <v>31</v>
      </c>
      <c r="C33">
        <v>85715</v>
      </c>
    </row>
    <row r="34" spans="2:3" x14ac:dyDescent="0.25">
      <c r="B34" t="s">
        <v>29</v>
      </c>
      <c r="C34">
        <v>171429</v>
      </c>
    </row>
    <row r="35" spans="2:3" x14ac:dyDescent="0.25">
      <c r="C35">
        <f>SUM(C32:C34)</f>
        <v>259144</v>
      </c>
    </row>
    <row r="37" spans="2:3" x14ac:dyDescent="0.25">
      <c r="B3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KITTIWIN PHANNACHET</dc:creator>
  <cp:lastModifiedBy>KITTIWIN PHANNACHET</cp:lastModifiedBy>
  <dcterms:created xsi:type="dcterms:W3CDTF">2024-12-02T04:19:50Z</dcterms:created>
  <dcterms:modified xsi:type="dcterms:W3CDTF">2025-01-13T13:29:08Z</dcterms:modified>
</cp:coreProperties>
</file>