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FD5F29-5911-42AC-A2B9-C0378D16E9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8" i="1"/>
  <c r="P29" i="1"/>
  <c r="P30" i="1"/>
  <c r="P31" i="1"/>
  <c r="P26" i="1"/>
  <c r="O31" i="1"/>
  <c r="O29" i="1"/>
  <c r="O30" i="1"/>
  <c r="O28" i="1"/>
  <c r="O27" i="1"/>
  <c r="O26" i="1"/>
  <c r="M27" i="1"/>
  <c r="N27" i="1"/>
  <c r="M28" i="1"/>
  <c r="N28" i="1"/>
  <c r="M29" i="1"/>
  <c r="N29" i="1"/>
  <c r="M30" i="1"/>
  <c r="N30" i="1"/>
  <c r="M31" i="1"/>
  <c r="N31" i="1"/>
  <c r="N26" i="1"/>
  <c r="M26" i="1"/>
  <c r="L27" i="1"/>
  <c r="L28" i="1"/>
  <c r="L29" i="1"/>
  <c r="L30" i="1"/>
  <c r="L31" i="1"/>
  <c r="L26" i="1"/>
  <c r="H26" i="1"/>
  <c r="H27" i="1"/>
  <c r="H28" i="1"/>
  <c r="H29" i="1"/>
  <c r="H30" i="1"/>
  <c r="J27" i="1"/>
  <c r="J28" i="1"/>
  <c r="J29" i="1"/>
  <c r="J30" i="1"/>
  <c r="I27" i="1"/>
  <c r="I28" i="1"/>
  <c r="I29" i="1"/>
  <c r="I30" i="1"/>
  <c r="I26" i="1"/>
  <c r="J26" i="1"/>
  <c r="K26" i="1"/>
  <c r="K27" i="1"/>
  <c r="K28" i="1"/>
  <c r="K29" i="1"/>
  <c r="K30" i="1"/>
  <c r="P32" i="1" l="1"/>
</calcChain>
</file>

<file path=xl/sharedStrings.xml><?xml version="1.0" encoding="utf-8"?>
<sst xmlns="http://schemas.openxmlformats.org/spreadsheetml/2006/main" count="43" uniqueCount="30">
  <si>
    <t>Умова</t>
  </si>
  <si>
    <t>Завдання</t>
  </si>
  <si>
    <t>Керівник відділу</t>
  </si>
  <si>
    <t>Посада</t>
  </si>
  <si>
    <t xml:space="preserve">Головний фахівець </t>
  </si>
  <si>
    <t>Фахівець</t>
  </si>
  <si>
    <t>4. У працівників є система преміювання, з наступними умовами</t>
  </si>
  <si>
    <t>% від окладу</t>
  </si>
  <si>
    <t>Посади і оклади net вказані у таблиці</t>
  </si>
  <si>
    <t>2. З 01.06.2023 відділу погодили відкриття нової посади "Молодший фахівець" з окладом 15 000 грн net на період ВТ (3 міс), після ВТ - 17 000  грн net</t>
  </si>
  <si>
    <t>3.В жовтні відбувається щорічний перегляд окладів на +10%</t>
  </si>
  <si>
    <t>Створіть бюджет персоналу відділу, ваховуючи умови бюджетування</t>
  </si>
  <si>
    <t>1. Штат відділу "А" складає 5 працівників станом на 01.01.2023</t>
  </si>
  <si>
    <t>Оклад, грн net</t>
  </si>
  <si>
    <t>Оклад, грн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</si>
  <si>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</si>
  <si>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</si>
  <si>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</si>
  <si>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</si>
  <si>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</si>
  <si>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</si>
  <si>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</si>
  <si>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</si>
  <si>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</si>
  <si>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</si>
  <si>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</si>
  <si>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</si>
  <si>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молодший фахівець</t>
  </si>
  <si>
    <t>премія</t>
  </si>
  <si>
    <t>разом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</si>
</sst>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₴_-;\-* #,##0.00\ _₴_-;_-* &quot;-&quot;??\ _₴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2" fillId="0" borderId="1" xfId="1" applyNumberFormat="1" applyFont="1" applyBorder="1" applyAlignment="1">
      <alignment wrapText="1"/>
    </xf>
    <xf numFmtId="43" fontId="2" fillId="0" borderId="0" xfId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43" fontId="2" fillId="3" borderId="5" xfId="1" applyFont="1" applyFill="1" applyBorder="1" applyAlignment="1">
      <alignment wrapText="1"/>
    </xf>
    <xf numFmtId="43" fontId="2" fillId="3" borderId="6" xfId="0" applyNumberFormat="1" applyFont="1" applyFill="1" applyBorder="1" applyAlignment="1">
      <alignment wrapText="1"/>
    </xf>
    <xf numFmtId="43" fontId="2" fillId="3" borderId="3" xfId="0" applyNumberFormat="1" applyFont="1" applyFill="1" applyBorder="1" applyAlignment="1">
      <alignment wrapText="1"/>
    </xf>
    <xf numFmtId="43" fontId="2" fillId="3" borderId="4" xfId="0" applyNumberFormat="1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43" fontId="2" fillId="0" borderId="5" xfId="1" applyFont="1" applyBorder="1" applyAlignment="1">
      <alignment wrapText="1"/>
    </xf>
    <xf numFmtId="43" fontId="2" fillId="0" borderId="6" xfId="0" applyNumberFormat="1" applyFont="1" applyBorder="1" applyAlignment="1">
      <alignment wrapText="1"/>
    </xf>
    <xf numFmtId="43" fontId="2" fillId="0" borderId="3" xfId="0" applyNumberFormat="1" applyFont="1" applyBorder="1" applyAlignment="1">
      <alignment wrapText="1"/>
    </xf>
    <xf numFmtId="43" fontId="2" fillId="0" borderId="4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2" fillId="0" borderId="8" xfId="0" applyNumberFormat="1" applyFont="1" applyBorder="1" applyAlignment="1">
      <alignment wrapText="1"/>
    </xf>
    <xf numFmtId="43" fontId="4" fillId="2" borderId="4" xfId="0" applyNumberFormat="1" applyFont="1" applyFill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A37" sqref="A37"/>
    </sheetView>
  </sheetViews>
  <sheetFormatPr defaultRowHeight="10.199999999999999" x14ac:dyDescent="0.2"/>
  <cols>
    <col min="1" max="1" width="47.44140625" style="2" customWidth="1"/>
    <col min="2" max="2" width="12.109375" style="2" customWidth="1"/>
    <col min="3" max="4" width="8.88671875" style="2"/>
    <col min="5" max="5" width="9.88671875" style="2" customWidth="1"/>
    <col min="6" max="7" width="8.88671875" style="2"/>
    <col min="8" max="8" width="9.109375" style="2" customWidth="1"/>
    <col min="9" max="9" width="8.88671875" style="2"/>
    <col min="10" max="10" width="9" style="2" customWidth="1"/>
    <col min="11" max="11" width="9.88671875" style="2" customWidth="1"/>
    <col min="12" max="12" width="9.109375" style="2" customWidth="1"/>
    <col min="13" max="13" width="9.6640625" style="2" customWidth="1"/>
    <col min="14" max="15" width="8.88671875" style="2"/>
    <col min="16" max="16" width="10" style="2" bestFit="1" customWidth="1"/>
    <col min="17" max="16384" width="8.88671875" style="2"/>
  </cols>
  <sheetData>
    <row r="1" spans="1:2" x14ac:dyDescent="0.2">
      <c r="A1" s="1" t="s">
        <v>0</v>
      </c>
    </row>
    <row r="2" spans="1:2" x14ac:dyDescent="0.2">
      <c r="A2" s="1"/>
    </row>
    <row r="3" spans="1:2" x14ac:dyDescent="0.2">
      <c r="A3" s="2" t="s">
        <v>12</v>
      </c>
    </row>
    <row r="4" spans="1:2" x14ac:dyDescent="0.2">
      <c r="A4" s="2" t="s">
        <v>8</v>
      </c>
    </row>
    <row r="5" spans="1:2" s="7" customFormat="1" x14ac:dyDescent="0.3">
      <c r="A5" s="5" t="s">
        <v>3</v>
      </c>
      <c r="B5" s="5" t="s">
        <v>13</v>
      </c>
    </row>
    <row r="6" spans="1:2" x14ac:dyDescent="0.2">
      <c r="A6" s="3" t="s">
        <v>2</v>
      </c>
      <c r="B6" s="4">
        <v>81000</v>
      </c>
    </row>
    <row r="7" spans="1:2" x14ac:dyDescent="0.2">
      <c r="A7" s="3" t="s">
        <v>4</v>
      </c>
      <c r="B7" s="4">
        <v>40000</v>
      </c>
    </row>
    <row r="8" spans="1:2" x14ac:dyDescent="0.2">
      <c r="A8" s="3" t="s">
        <v>5</v>
      </c>
      <c r="B8" s="4">
        <v>21000</v>
      </c>
    </row>
    <row r="9" spans="1:2" x14ac:dyDescent="0.2">
      <c r="A9" s="3" t="s">
        <v>5</v>
      </c>
      <c r="B9" s="4">
        <v>21000</v>
      </c>
    </row>
    <row r="10" spans="1:2" x14ac:dyDescent="0.2">
      <c r="A10" s="3" t="s">
        <v>5</v>
      </c>
      <c r="B10" s="4">
        <v>21000</v>
      </c>
    </row>
    <row r="11" spans="1:2" x14ac:dyDescent="0.2">
      <c r="A11" s="2" t="s">
        <v>27</v>
      </c>
      <c r="B11" s="4">
        <v>17000</v>
      </c>
    </row>
    <row r="12" spans="1:2" ht="30.6" x14ac:dyDescent="0.2">
      <c r="A12" s="2" t="s">
        <v>9</v>
      </c>
    </row>
    <row r="14" spans="1:2" x14ac:dyDescent="0.2">
      <c r="A14" s="2" t="s">
        <v>10</v>
      </c>
    </row>
    <row r="16" spans="1:2" x14ac:dyDescent="0.2">
      <c r="A16" s="2" t="s">
        <v>6</v>
      </c>
    </row>
    <row r="17" spans="1:16" s="6" customFormat="1" x14ac:dyDescent="0.3">
      <c r="A17" s="5" t="s">
        <v>3</v>
      </c>
      <c r="B17" s="5" t="s">
        <v>7</v>
      </c>
    </row>
    <row r="18" spans="1:16" x14ac:dyDescent="0.2">
      <c r="A18" s="3" t="s">
        <v>2</v>
      </c>
      <c r="B18" s="8">
        <v>0.1</v>
      </c>
      <c r="D18" s="10"/>
    </row>
    <row r="19" spans="1:16" x14ac:dyDescent="0.2">
      <c r="A19" s="3" t="s">
        <v>4</v>
      </c>
      <c r="B19" s="8">
        <v>0.2</v>
      </c>
      <c r="D19" s="10"/>
    </row>
    <row r="20" spans="1:16" x14ac:dyDescent="0.2">
      <c r="A20" s="3" t="s">
        <v>5</v>
      </c>
      <c r="B20" s="8">
        <v>0.15</v>
      </c>
      <c r="D20" s="10"/>
    </row>
    <row r="21" spans="1:16" x14ac:dyDescent="0.2">
      <c r="B21" s="9"/>
    </row>
    <row r="22" spans="1:16" x14ac:dyDescent="0.2">
      <c r="A22" s="1" t="s">
        <v>1</v>
      </c>
    </row>
    <row r="23" spans="1:16" ht="20.399999999999999" x14ac:dyDescent="0.2">
      <c r="A23" s="2" t="s">
        <v>11</v>
      </c>
    </row>
    <row r="25" spans="1:16" x14ac:dyDescent="0.2">
      <c r="A25" s="12" t="s">
        <v>3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  <c r="H25" s="13" t="s">
        <v>20</v>
      </c>
      <c r="I25" s="13" t="s">
        <v>21</v>
      </c>
      <c r="J25" s="13" t="s">
        <v>22</v>
      </c>
      <c r="K25" s="13" t="s">
        <v>23</v>
      </c>
      <c r="L25" s="13" t="s">
        <v>24</v>
      </c>
      <c r="M25" s="13" t="s">
        <v>25</v>
      </c>
      <c r="N25" s="13" t="s">
        <v>26</v>
      </c>
      <c r="O25" s="14" t="s">
        <v>28</v>
      </c>
      <c r="P25" s="14" t="s">
        <v>29</v>
      </c>
    </row>
    <row r="26" spans="1:16" x14ac:dyDescent="0.2">
      <c r="A26" s="15" t="s">
        <v>2</v>
      </c>
      <c r="B26" s="16">
        <v>81000</v>
      </c>
      <c r="C26" s="16">
        <v>81000</v>
      </c>
      <c r="D26" s="16">
        <v>81000</v>
      </c>
      <c r="E26" s="16">
        <v>81000</v>
      </c>
      <c r="F26" s="16">
        <v>81000</v>
      </c>
      <c r="G26" s="16">
        <v>81000</v>
      </c>
      <c r="H26" s="17">
        <f>Test!$B26</f>
        <v>81000</v>
      </c>
      <c r="I26" s="18">
        <f>Test!$C26</f>
        <v>81000</v>
      </c>
      <c r="J26" s="18">
        <f>Test!$D26</f>
        <v>81000</v>
      </c>
      <c r="K26" s="18">
        <f t="shared" ref="K26:K30" si="0">B6</f>
        <v>81000</v>
      </c>
      <c r="L26" s="18">
        <f>K26+((K26/100)*10)</f>
        <v>89100</v>
      </c>
      <c r="M26" s="18">
        <f>L26</f>
        <v>89100</v>
      </c>
      <c r="N26" s="18">
        <f>M26</f>
        <v>89100</v>
      </c>
      <c r="O26" s="19">
        <f>N26+((N26/100)*10)</f>
        <v>98010</v>
      </c>
      <c r="P26" s="28">
        <f>SUM(C26:O26)</f>
        <v>1094310</v>
      </c>
    </row>
    <row r="27" spans="1:16" x14ac:dyDescent="0.2">
      <c r="A27" s="20" t="s">
        <v>4</v>
      </c>
      <c r="B27" s="21">
        <v>40000</v>
      </c>
      <c r="C27" s="21">
        <v>40000</v>
      </c>
      <c r="D27" s="21">
        <v>40000</v>
      </c>
      <c r="E27" s="21">
        <v>40000</v>
      </c>
      <c r="F27" s="21">
        <v>40000</v>
      </c>
      <c r="G27" s="21">
        <v>40000</v>
      </c>
      <c r="H27" s="22">
        <f>Test!$B27</f>
        <v>40000</v>
      </c>
      <c r="I27" s="23">
        <f>Test!$C27</f>
        <v>40000</v>
      </c>
      <c r="J27" s="23">
        <f>Test!$D27</f>
        <v>40000</v>
      </c>
      <c r="K27" s="23">
        <f t="shared" si="0"/>
        <v>40000</v>
      </c>
      <c r="L27" s="18">
        <f t="shared" ref="L27:L31" si="1">K27+((K27/100)*10)</f>
        <v>44000</v>
      </c>
      <c r="M27" s="18">
        <f t="shared" ref="M27:N27" si="2">L27</f>
        <v>44000</v>
      </c>
      <c r="N27" s="18">
        <f t="shared" si="2"/>
        <v>44000</v>
      </c>
      <c r="O27" s="24">
        <f>N27+((N27/100)*20)</f>
        <v>52800</v>
      </c>
      <c r="P27" s="28">
        <f t="shared" ref="P27:P31" si="3">SUM(C27:O27)</f>
        <v>544800</v>
      </c>
    </row>
    <row r="28" spans="1:16" x14ac:dyDescent="0.2">
      <c r="A28" s="15" t="s">
        <v>5</v>
      </c>
      <c r="B28" s="16">
        <v>21000</v>
      </c>
      <c r="C28" s="16">
        <v>21000</v>
      </c>
      <c r="D28" s="16">
        <v>21000</v>
      </c>
      <c r="E28" s="16">
        <v>21000</v>
      </c>
      <c r="F28" s="16">
        <v>21000</v>
      </c>
      <c r="G28" s="16">
        <v>21000</v>
      </c>
      <c r="H28" s="17">
        <f>Test!$B28</f>
        <v>21000</v>
      </c>
      <c r="I28" s="18">
        <f>Test!$C28</f>
        <v>21000</v>
      </c>
      <c r="J28" s="18">
        <f>Test!$D28</f>
        <v>21000</v>
      </c>
      <c r="K28" s="18">
        <f t="shared" si="0"/>
        <v>21000</v>
      </c>
      <c r="L28" s="18">
        <f t="shared" si="1"/>
        <v>23100</v>
      </c>
      <c r="M28" s="18">
        <f t="shared" ref="M28:N28" si="4">L28</f>
        <v>23100</v>
      </c>
      <c r="N28" s="18">
        <f t="shared" si="4"/>
        <v>23100</v>
      </c>
      <c r="O28" s="19">
        <f>N28+((N28/100)*15)</f>
        <v>26565</v>
      </c>
      <c r="P28" s="28">
        <f t="shared" si="3"/>
        <v>284865</v>
      </c>
    </row>
    <row r="29" spans="1:16" x14ac:dyDescent="0.2">
      <c r="A29" s="20" t="s">
        <v>5</v>
      </c>
      <c r="B29" s="21">
        <v>21000</v>
      </c>
      <c r="C29" s="21">
        <v>21000</v>
      </c>
      <c r="D29" s="21">
        <v>21000</v>
      </c>
      <c r="E29" s="21">
        <v>21000</v>
      </c>
      <c r="F29" s="21">
        <v>21000</v>
      </c>
      <c r="G29" s="21">
        <v>21000</v>
      </c>
      <c r="H29" s="22">
        <f>Test!$B29</f>
        <v>21000</v>
      </c>
      <c r="I29" s="23">
        <f>Test!$C29</f>
        <v>21000</v>
      </c>
      <c r="J29" s="23">
        <f>Test!$D29</f>
        <v>21000</v>
      </c>
      <c r="K29" s="23">
        <f t="shared" si="0"/>
        <v>21000</v>
      </c>
      <c r="L29" s="18">
        <f t="shared" si="1"/>
        <v>23100</v>
      </c>
      <c r="M29" s="18">
        <f t="shared" ref="M29:N29" si="5">L29</f>
        <v>23100</v>
      </c>
      <c r="N29" s="18">
        <f t="shared" si="5"/>
        <v>23100</v>
      </c>
      <c r="O29" s="19">
        <f t="shared" ref="O29:O30" si="6">N29+((N29/100)*15)</f>
        <v>26565</v>
      </c>
      <c r="P29" s="28">
        <f t="shared" si="3"/>
        <v>284865</v>
      </c>
    </row>
    <row r="30" spans="1:16" x14ac:dyDescent="0.2">
      <c r="A30" s="15" t="s">
        <v>5</v>
      </c>
      <c r="B30" s="16">
        <v>21000</v>
      </c>
      <c r="C30" s="16">
        <v>21000</v>
      </c>
      <c r="D30" s="16">
        <v>21000</v>
      </c>
      <c r="E30" s="16">
        <v>21000</v>
      </c>
      <c r="F30" s="16">
        <v>21000</v>
      </c>
      <c r="G30" s="16">
        <v>21000</v>
      </c>
      <c r="H30" s="17">
        <f>Test!$B30</f>
        <v>21000</v>
      </c>
      <c r="I30" s="18">
        <f>Test!$C30</f>
        <v>21000</v>
      </c>
      <c r="J30" s="18">
        <f>Test!$D30</f>
        <v>21000</v>
      </c>
      <c r="K30" s="18">
        <f t="shared" si="0"/>
        <v>21000</v>
      </c>
      <c r="L30" s="18">
        <f t="shared" si="1"/>
        <v>23100</v>
      </c>
      <c r="M30" s="18">
        <f t="shared" ref="M30:N30" si="7">L30</f>
        <v>23100</v>
      </c>
      <c r="N30" s="18">
        <f t="shared" si="7"/>
        <v>23100</v>
      </c>
      <c r="O30" s="19">
        <f t="shared" si="6"/>
        <v>26565</v>
      </c>
      <c r="P30" s="28">
        <f t="shared" si="3"/>
        <v>284865</v>
      </c>
    </row>
    <row r="31" spans="1:16" x14ac:dyDescent="0.2">
      <c r="A31" s="25" t="s">
        <v>27</v>
      </c>
      <c r="B31" s="26">
        <v>15000</v>
      </c>
      <c r="C31" s="26"/>
      <c r="D31" s="26"/>
      <c r="E31" s="26"/>
      <c r="F31" s="26"/>
      <c r="G31" s="26"/>
      <c r="H31" s="27">
        <v>15000</v>
      </c>
      <c r="I31" s="27">
        <v>15000</v>
      </c>
      <c r="J31" s="27">
        <v>15000</v>
      </c>
      <c r="K31" s="27">
        <v>17000</v>
      </c>
      <c r="L31" s="18">
        <f t="shared" si="1"/>
        <v>18700</v>
      </c>
      <c r="M31" s="18">
        <f t="shared" ref="M31:O31" si="8">L31</f>
        <v>18700</v>
      </c>
      <c r="N31" s="18">
        <f t="shared" si="8"/>
        <v>18700</v>
      </c>
      <c r="O31" s="18">
        <f t="shared" si="8"/>
        <v>18700</v>
      </c>
      <c r="P31" s="28">
        <f t="shared" si="3"/>
        <v>136800</v>
      </c>
    </row>
    <row r="32" spans="1:16" x14ac:dyDescent="0.2">
      <c r="P32" s="11">
        <f>SUM(P26:P31)</f>
        <v>2630505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Шестопал Юлія (Yuliia Shestopal)</dc:creator>
  <cp:lastModifiedBy>katerinaholubenko@gmail.com</cp:lastModifiedBy>
  <dcterms:created xsi:type="dcterms:W3CDTF">2015-06-05T18:19:34Z</dcterms:created>
  <dcterms:modified xsi:type="dcterms:W3CDTF">2024-10-28T14:23:43Z</dcterms:modified>
</cp:coreProperties>
</file>