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256" windowHeight="5928" activeTab="3"/>
  </bookViews>
  <sheets>
    <sheet name="випадні списки" sheetId="3" r:id="rId1"/>
    <sheet name="форматування" sheetId="1" r:id="rId2"/>
    <sheet name="спарклайн" sheetId="4" r:id="rId3"/>
    <sheet name="таблиці" sheetId="2" r:id="rId4"/>
    <sheet name="проміжні підсумки" sheetId="5" r:id="rId5"/>
  </sheets>
  <definedNames>
    <definedName name="_xlnm._FilterDatabase" localSheetId="4" hidden="1">'проміжні підсумки'!$B$2:$B$590</definedName>
    <definedName name="Виробник">'випадні списки'!$H$26:$H$341</definedName>
    <definedName name="М_ясорубка">'випадні списки'!$H$27</definedName>
    <definedName name="Міксер">'випадні списки'!$H$29</definedName>
    <definedName name="Найменування">'випадні списки'!$L$8:$L$18</definedName>
    <definedName name="Піч_СВЧ">'випадні списки'!$H$26</definedName>
    <definedName name="Постачальник">'випадні списки'!$G$17:$G$22</definedName>
    <definedName name="Приймальник">'випадні списки'!$I$17:$I$22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2" i="2"/>
  <c r="H591" i="5" l="1"/>
  <c r="F591" i="5"/>
  <c r="H586" i="5"/>
  <c r="F586" i="5"/>
  <c r="H582" i="5"/>
  <c r="F582" i="5"/>
  <c r="H580" i="5"/>
  <c r="F580" i="5"/>
  <c r="H578" i="5"/>
  <c r="F578" i="5"/>
  <c r="H575" i="5"/>
  <c r="F575" i="5"/>
  <c r="H573" i="5"/>
  <c r="F573" i="5"/>
  <c r="H571" i="5"/>
  <c r="F571" i="5"/>
  <c r="H569" i="5"/>
  <c r="F569" i="5"/>
  <c r="H567" i="5"/>
  <c r="F567" i="5"/>
  <c r="H564" i="5"/>
  <c r="F564" i="5"/>
  <c r="H562" i="5"/>
  <c r="F562" i="5"/>
  <c r="H560" i="5"/>
  <c r="F560" i="5"/>
  <c r="H558" i="5"/>
  <c r="F558" i="5"/>
  <c r="H556" i="5"/>
  <c r="F556" i="5"/>
  <c r="H553" i="5"/>
  <c r="F553" i="5"/>
  <c r="H551" i="5"/>
  <c r="F551" i="5"/>
  <c r="H548" i="5"/>
  <c r="F548" i="5"/>
  <c r="H546" i="5"/>
  <c r="F546" i="5"/>
  <c r="H543" i="5"/>
  <c r="F543" i="5"/>
  <c r="H541" i="5"/>
  <c r="F541" i="5"/>
  <c r="H539" i="5"/>
  <c r="F539" i="5"/>
  <c r="H537" i="5"/>
  <c r="F537" i="5"/>
  <c r="H535" i="5"/>
  <c r="F535" i="5"/>
  <c r="H533" i="5"/>
  <c r="F533" i="5"/>
  <c r="H531" i="5"/>
  <c r="F531" i="5"/>
  <c r="H529" i="5"/>
  <c r="F529" i="5"/>
  <c r="H527" i="5"/>
  <c r="F527" i="5"/>
  <c r="H525" i="5"/>
  <c r="F525" i="5"/>
  <c r="H521" i="5"/>
  <c r="F521" i="5"/>
  <c r="H519" i="5"/>
  <c r="F519" i="5"/>
  <c r="H517" i="5"/>
  <c r="F517" i="5"/>
  <c r="H515" i="5"/>
  <c r="F515" i="5"/>
  <c r="H513" i="5"/>
  <c r="F513" i="5"/>
  <c r="H511" i="5"/>
  <c r="F511" i="5"/>
  <c r="H509" i="5"/>
  <c r="F509" i="5"/>
  <c r="H507" i="5"/>
  <c r="F507" i="5"/>
  <c r="H505" i="5"/>
  <c r="F505" i="5"/>
  <c r="H503" i="5"/>
  <c r="F503" i="5"/>
  <c r="H501" i="5"/>
  <c r="F501" i="5"/>
  <c r="H499" i="5"/>
  <c r="F499" i="5"/>
  <c r="H497" i="5"/>
  <c r="F497" i="5"/>
  <c r="H495" i="5"/>
  <c r="F495" i="5"/>
  <c r="H493" i="5"/>
  <c r="F493" i="5"/>
  <c r="H491" i="5"/>
  <c r="F491" i="5"/>
  <c r="H489" i="5"/>
  <c r="F489" i="5"/>
  <c r="H487" i="5"/>
  <c r="F487" i="5"/>
  <c r="H485" i="5"/>
  <c r="F485" i="5"/>
  <c r="H483" i="5"/>
  <c r="F483" i="5"/>
  <c r="H481" i="5"/>
  <c r="F481" i="5"/>
  <c r="H479" i="5"/>
  <c r="F479" i="5"/>
  <c r="H477" i="5"/>
  <c r="F477" i="5"/>
  <c r="H475" i="5"/>
  <c r="F475" i="5"/>
  <c r="H473" i="5"/>
  <c r="F473" i="5"/>
  <c r="H470" i="5"/>
  <c r="F470" i="5"/>
  <c r="H468" i="5"/>
  <c r="F468" i="5"/>
  <c r="H466" i="5"/>
  <c r="F466" i="5"/>
  <c r="H464" i="5"/>
  <c r="F464" i="5"/>
  <c r="H462" i="5"/>
  <c r="F462" i="5"/>
  <c r="H460" i="5"/>
  <c r="F460" i="5"/>
  <c r="H458" i="5"/>
  <c r="F458" i="5"/>
  <c r="H456" i="5"/>
  <c r="F456" i="5"/>
  <c r="H454" i="5"/>
  <c r="F454" i="5"/>
  <c r="H452" i="5"/>
  <c r="F452" i="5"/>
  <c r="H450" i="5"/>
  <c r="F450" i="5"/>
  <c r="H447" i="5"/>
  <c r="F447" i="5"/>
  <c r="H444" i="5"/>
  <c r="F444" i="5"/>
  <c r="H442" i="5"/>
  <c r="F442" i="5"/>
  <c r="H440" i="5"/>
  <c r="F440" i="5"/>
  <c r="H438" i="5"/>
  <c r="F438" i="5"/>
  <c r="H436" i="5"/>
  <c r="F436" i="5"/>
  <c r="H434" i="5"/>
  <c r="F434" i="5"/>
  <c r="H432" i="5"/>
  <c r="F432" i="5"/>
  <c r="H430" i="5"/>
  <c r="F430" i="5"/>
  <c r="H427" i="5"/>
  <c r="F427" i="5"/>
  <c r="H425" i="5"/>
  <c r="F425" i="5"/>
  <c r="H423" i="5"/>
  <c r="F423" i="5"/>
  <c r="H421" i="5"/>
  <c r="F421" i="5"/>
  <c r="H419" i="5"/>
  <c r="F419" i="5"/>
  <c r="H414" i="5"/>
  <c r="F414" i="5"/>
  <c r="H411" i="5"/>
  <c r="F411" i="5"/>
  <c r="H409" i="5"/>
  <c r="F409" i="5"/>
  <c r="H407" i="5"/>
  <c r="F407" i="5"/>
  <c r="H405" i="5"/>
  <c r="F405" i="5"/>
  <c r="H403" i="5"/>
  <c r="F403" i="5"/>
  <c r="H401" i="5"/>
  <c r="F401" i="5"/>
  <c r="H399" i="5"/>
  <c r="F399" i="5"/>
  <c r="H396" i="5"/>
  <c r="F396" i="5"/>
  <c r="H394" i="5"/>
  <c r="F394" i="5"/>
  <c r="H391" i="5"/>
  <c r="F391" i="5"/>
  <c r="H389" i="5"/>
  <c r="F389" i="5"/>
  <c r="H387" i="5"/>
  <c r="F387" i="5"/>
  <c r="H385" i="5"/>
  <c r="F385" i="5"/>
  <c r="H383" i="5"/>
  <c r="F383" i="5"/>
  <c r="H381" i="5"/>
  <c r="F381" i="5"/>
  <c r="H379" i="5"/>
  <c r="F379" i="5"/>
  <c r="H377" i="5"/>
  <c r="F377" i="5"/>
  <c r="H375" i="5"/>
  <c r="F375" i="5"/>
  <c r="H373" i="5"/>
  <c r="F373" i="5"/>
  <c r="H370" i="5"/>
  <c r="F370" i="5"/>
  <c r="H368" i="5"/>
  <c r="F368" i="5"/>
  <c r="H366" i="5"/>
  <c r="F366" i="5"/>
  <c r="H364" i="5"/>
  <c r="F364" i="5"/>
  <c r="H362" i="5"/>
  <c r="F362" i="5"/>
  <c r="H360" i="5"/>
  <c r="F360" i="5"/>
  <c r="H356" i="5"/>
  <c r="F356" i="5"/>
  <c r="H354" i="5"/>
  <c r="F354" i="5"/>
  <c r="H352" i="5"/>
  <c r="F352" i="5"/>
  <c r="H350" i="5"/>
  <c r="F350" i="5"/>
  <c r="H348" i="5"/>
  <c r="F348" i="5"/>
  <c r="H346" i="5"/>
  <c r="F346" i="5"/>
  <c r="H343" i="5"/>
  <c r="F343" i="5"/>
  <c r="H341" i="5"/>
  <c r="F341" i="5"/>
  <c r="H339" i="5"/>
  <c r="F339" i="5"/>
  <c r="H336" i="5"/>
  <c r="F336" i="5"/>
  <c r="H334" i="5"/>
  <c r="F334" i="5"/>
  <c r="H332" i="5"/>
  <c r="F332" i="5"/>
  <c r="H329" i="5"/>
  <c r="F329" i="5"/>
  <c r="H327" i="5"/>
  <c r="F327" i="5"/>
  <c r="H325" i="5"/>
  <c r="F325" i="5"/>
  <c r="H323" i="5"/>
  <c r="F323" i="5"/>
  <c r="H321" i="5"/>
  <c r="F321" i="5"/>
  <c r="H319" i="5"/>
  <c r="F319" i="5"/>
  <c r="H317" i="5"/>
  <c r="F317" i="5"/>
  <c r="H315" i="5"/>
  <c r="F315" i="5"/>
  <c r="H313" i="5"/>
  <c r="F313" i="5"/>
  <c r="H311" i="5"/>
  <c r="F311" i="5"/>
  <c r="H309" i="5"/>
  <c r="F309" i="5"/>
  <c r="H307" i="5"/>
  <c r="F307" i="5"/>
  <c r="H305" i="5"/>
  <c r="F305" i="5"/>
  <c r="H303" i="5"/>
  <c r="F303" i="5"/>
  <c r="H300" i="5"/>
  <c r="F300" i="5"/>
  <c r="H297" i="5"/>
  <c r="F297" i="5"/>
  <c r="H295" i="5"/>
  <c r="F295" i="5"/>
  <c r="H293" i="5"/>
  <c r="F293" i="5"/>
  <c r="H291" i="5"/>
  <c r="F291" i="5"/>
  <c r="H288" i="5"/>
  <c r="F288" i="5"/>
  <c r="H286" i="5"/>
  <c r="F286" i="5"/>
  <c r="H282" i="5"/>
  <c r="F282" i="5"/>
  <c r="H280" i="5"/>
  <c r="F280" i="5"/>
  <c r="H278" i="5"/>
  <c r="F278" i="5"/>
  <c r="H275" i="5"/>
  <c r="F275" i="5"/>
  <c r="H273" i="5"/>
  <c r="F273" i="5"/>
  <c r="H271" i="5"/>
  <c r="F271" i="5"/>
  <c r="H269" i="5"/>
  <c r="F269" i="5"/>
  <c r="H267" i="5"/>
  <c r="F267" i="5"/>
  <c r="H265" i="5"/>
  <c r="F265" i="5"/>
  <c r="H263" i="5"/>
  <c r="F263" i="5"/>
  <c r="H261" i="5"/>
  <c r="F261" i="5"/>
  <c r="H259" i="5"/>
  <c r="F259" i="5"/>
  <c r="H257" i="5"/>
  <c r="F257" i="5"/>
  <c r="H255" i="5"/>
  <c r="F255" i="5"/>
  <c r="H253" i="5"/>
  <c r="F253" i="5"/>
  <c r="H251" i="5"/>
  <c r="F251" i="5"/>
  <c r="H249" i="5"/>
  <c r="F249" i="5"/>
  <c r="H247" i="5"/>
  <c r="F247" i="5"/>
  <c r="H245" i="5"/>
  <c r="F245" i="5"/>
  <c r="H243" i="5"/>
  <c r="F243" i="5"/>
  <c r="H241" i="5"/>
  <c r="F241" i="5"/>
  <c r="H239" i="5"/>
  <c r="F239" i="5"/>
  <c r="H237" i="5"/>
  <c r="F237" i="5"/>
  <c r="H235" i="5"/>
  <c r="F235" i="5"/>
  <c r="H232" i="5"/>
  <c r="F232" i="5"/>
  <c r="H230" i="5"/>
  <c r="F230" i="5"/>
  <c r="H228" i="5"/>
  <c r="F228" i="5"/>
  <c r="H226" i="5"/>
  <c r="F226" i="5"/>
  <c r="H224" i="5"/>
  <c r="F224" i="5"/>
  <c r="H222" i="5"/>
  <c r="F222" i="5"/>
  <c r="H220" i="5"/>
  <c r="F220" i="5"/>
  <c r="H218" i="5"/>
  <c r="F218" i="5"/>
  <c r="H216" i="5"/>
  <c r="F216" i="5"/>
  <c r="H214" i="5"/>
  <c r="F214" i="5"/>
  <c r="H212" i="5"/>
  <c r="F212" i="5"/>
  <c r="H210" i="5"/>
  <c r="F210" i="5"/>
  <c r="H208" i="5"/>
  <c r="F208" i="5"/>
  <c r="H206" i="5"/>
  <c r="F206" i="5"/>
  <c r="H204" i="5"/>
  <c r="F204" i="5"/>
  <c r="H202" i="5"/>
  <c r="F202" i="5"/>
  <c r="H200" i="5"/>
  <c r="F200" i="5"/>
  <c r="H198" i="5"/>
  <c r="F198" i="5"/>
  <c r="H196" i="5"/>
  <c r="F196" i="5"/>
  <c r="H194" i="5"/>
  <c r="F194" i="5"/>
  <c r="H192" i="5"/>
  <c r="F192" i="5"/>
  <c r="H190" i="5"/>
  <c r="F190" i="5"/>
  <c r="H187" i="5"/>
  <c r="F187" i="5"/>
  <c r="H185" i="5"/>
  <c r="F185" i="5"/>
  <c r="H183" i="5"/>
  <c r="F183" i="5"/>
  <c r="H180" i="5"/>
  <c r="F180" i="5"/>
  <c r="H178" i="5"/>
  <c r="F178" i="5"/>
  <c r="H176" i="5"/>
  <c r="F176" i="5"/>
  <c r="H174" i="5"/>
  <c r="F174" i="5"/>
  <c r="H172" i="5"/>
  <c r="F172" i="5"/>
  <c r="H170" i="5"/>
  <c r="F170" i="5"/>
  <c r="H168" i="5"/>
  <c r="F168" i="5"/>
  <c r="H166" i="5"/>
  <c r="F166" i="5"/>
  <c r="H162" i="5"/>
  <c r="F162" i="5"/>
  <c r="H160" i="5"/>
  <c r="F160" i="5"/>
  <c r="H158" i="5"/>
  <c r="F158" i="5"/>
  <c r="H156" i="5"/>
  <c r="F156" i="5"/>
  <c r="H154" i="5"/>
  <c r="F154" i="5"/>
  <c r="H152" i="5"/>
  <c r="F152" i="5"/>
  <c r="H150" i="5"/>
  <c r="F150" i="5"/>
  <c r="H147" i="5"/>
  <c r="F147" i="5"/>
  <c r="H145" i="5"/>
  <c r="F145" i="5"/>
  <c r="H141" i="5"/>
  <c r="F141" i="5"/>
  <c r="H139" i="5"/>
  <c r="F139" i="5"/>
  <c r="H137" i="5"/>
  <c r="F137" i="5"/>
  <c r="H135" i="5"/>
  <c r="F135" i="5"/>
  <c r="H132" i="5"/>
  <c r="F132" i="5"/>
  <c r="H130" i="5"/>
  <c r="F130" i="5"/>
  <c r="H128" i="5"/>
  <c r="F128" i="5"/>
  <c r="H126" i="5"/>
  <c r="F126" i="5"/>
  <c r="H124" i="5"/>
  <c r="F124" i="5"/>
  <c r="H121" i="5"/>
  <c r="F121" i="5"/>
  <c r="H119" i="5"/>
  <c r="F119" i="5"/>
  <c r="H117" i="5"/>
  <c r="F117" i="5"/>
  <c r="H115" i="5"/>
  <c r="F115" i="5"/>
  <c r="H113" i="5"/>
  <c r="F113" i="5"/>
  <c r="H111" i="5"/>
  <c r="F111" i="5"/>
  <c r="H109" i="5"/>
  <c r="F109" i="5"/>
  <c r="H107" i="5"/>
  <c r="F107" i="5"/>
  <c r="H105" i="5"/>
  <c r="F105" i="5"/>
  <c r="H103" i="5"/>
  <c r="F103" i="5"/>
  <c r="H101" i="5"/>
  <c r="F101" i="5"/>
  <c r="H99" i="5"/>
  <c r="F99" i="5"/>
  <c r="H97" i="5"/>
  <c r="F97" i="5"/>
  <c r="H95" i="5"/>
  <c r="F95" i="5"/>
  <c r="H93" i="5"/>
  <c r="F93" i="5"/>
  <c r="H91" i="5"/>
  <c r="F91" i="5"/>
  <c r="H89" i="5"/>
  <c r="F89" i="5"/>
  <c r="H86" i="5"/>
  <c r="F86" i="5"/>
  <c r="H84" i="5"/>
  <c r="F84" i="5"/>
  <c r="H82" i="5"/>
  <c r="F82" i="5"/>
  <c r="H80" i="5"/>
  <c r="F80" i="5"/>
  <c r="H78" i="5"/>
  <c r="F78" i="5"/>
  <c r="H75" i="5"/>
  <c r="F75" i="5"/>
  <c r="H73" i="5"/>
  <c r="F73" i="5"/>
  <c r="H71" i="5"/>
  <c r="F71" i="5"/>
  <c r="H69" i="5"/>
  <c r="F69" i="5"/>
  <c r="H66" i="5"/>
  <c r="F66" i="5"/>
  <c r="H64" i="5"/>
  <c r="F64" i="5"/>
  <c r="H61" i="5"/>
  <c r="F61" i="5"/>
  <c r="H59" i="5"/>
  <c r="F59" i="5"/>
  <c r="H57" i="5"/>
  <c r="F57" i="5"/>
  <c r="H55" i="5"/>
  <c r="F55" i="5"/>
  <c r="H53" i="5"/>
  <c r="F53" i="5"/>
  <c r="H50" i="5"/>
  <c r="F50" i="5"/>
  <c r="H48" i="5"/>
  <c r="F48" i="5"/>
  <c r="H43" i="5"/>
  <c r="F43" i="5"/>
  <c r="H40" i="5"/>
  <c r="F40" i="5"/>
  <c r="H38" i="5"/>
  <c r="F38" i="5"/>
  <c r="H36" i="5"/>
  <c r="F36" i="5"/>
  <c r="H34" i="5"/>
  <c r="F34" i="5"/>
  <c r="H32" i="5"/>
  <c r="F32" i="5"/>
  <c r="H30" i="5"/>
  <c r="F30" i="5"/>
  <c r="H28" i="5"/>
  <c r="F28" i="5"/>
  <c r="H26" i="5"/>
  <c r="F26" i="5"/>
  <c r="H24" i="5"/>
  <c r="F24" i="5"/>
  <c r="H22" i="5"/>
  <c r="F22" i="5"/>
  <c r="H20" i="5"/>
  <c r="F20" i="5"/>
  <c r="H18" i="5"/>
  <c r="F18" i="5"/>
  <c r="H16" i="5"/>
  <c r="F16" i="5"/>
  <c r="H12" i="5"/>
  <c r="F12" i="5"/>
  <c r="H10" i="5"/>
  <c r="H592" i="5" s="1"/>
  <c r="F10" i="5"/>
  <c r="F592" i="5" s="1"/>
  <c r="H8" i="5"/>
  <c r="F8" i="5"/>
  <c r="H6" i="5"/>
  <c r="F6" i="5"/>
  <c r="H4" i="5"/>
  <c r="F4" i="5"/>
  <c r="L27" i="2"/>
  <c r="L320" i="2"/>
  <c r="L258" i="2"/>
  <c r="L45" i="2"/>
  <c r="L285" i="2"/>
  <c r="L241" i="2"/>
  <c r="L233" i="2"/>
  <c r="L231" i="2"/>
  <c r="L284" i="2"/>
  <c r="L132" i="2"/>
  <c r="L83" i="2"/>
  <c r="L54" i="2"/>
  <c r="L243" i="2"/>
  <c r="L289" i="2"/>
  <c r="L260" i="2"/>
  <c r="L82" i="2"/>
  <c r="L114" i="2"/>
  <c r="L194" i="2"/>
  <c r="L274" i="2"/>
  <c r="L234" i="2"/>
  <c r="L34" i="2"/>
  <c r="L56" i="2"/>
  <c r="L305" i="2"/>
  <c r="L295" i="2"/>
  <c r="L314" i="2"/>
  <c r="L299" i="2"/>
  <c r="L17" i="2"/>
  <c r="L196" i="2"/>
  <c r="L195" i="2"/>
  <c r="L3" i="2"/>
  <c r="L283" i="2"/>
  <c r="L12" i="2"/>
  <c r="L175" i="2"/>
  <c r="L317" i="2"/>
  <c r="L309" i="2"/>
  <c r="L252" i="2"/>
  <c r="L11" i="2"/>
  <c r="L47" i="2"/>
  <c r="L224" i="2"/>
  <c r="L315" i="2"/>
  <c r="L187" i="2"/>
  <c r="L160" i="2"/>
  <c r="L153" i="2"/>
  <c r="L185" i="2"/>
  <c r="L116" i="2"/>
  <c r="L86" i="2"/>
  <c r="L23" i="2"/>
  <c r="L281" i="2"/>
  <c r="L306" i="2"/>
  <c r="L103" i="2"/>
  <c r="L287" i="2"/>
  <c r="L124" i="2"/>
  <c r="L120" i="2"/>
  <c r="L31" i="2"/>
  <c r="L199" i="2"/>
  <c r="L69" i="2"/>
  <c r="L198" i="2"/>
  <c r="L43" i="2"/>
  <c r="L294" i="2"/>
  <c r="L36" i="2"/>
  <c r="L279" i="2"/>
  <c r="L173" i="2"/>
  <c r="L310" i="2"/>
  <c r="L247" i="2"/>
  <c r="L21" i="2"/>
  <c r="L139" i="2"/>
  <c r="L157" i="2"/>
  <c r="L28" i="2"/>
  <c r="L302" i="2"/>
  <c r="L163" i="2"/>
  <c r="L52" i="2"/>
  <c r="L240" i="2"/>
  <c r="L236" i="2"/>
  <c r="L158" i="2"/>
  <c r="L235" i="2"/>
  <c r="L291" i="2"/>
  <c r="L81" i="2"/>
  <c r="L61" i="2"/>
  <c r="L75" i="2"/>
  <c r="L303" i="2"/>
  <c r="L201" i="2"/>
  <c r="L188" i="2"/>
  <c r="L29" i="2"/>
  <c r="L293" i="2"/>
  <c r="L191" i="2"/>
  <c r="L312" i="2"/>
  <c r="L242" i="2"/>
  <c r="L113" i="2"/>
  <c r="L7" i="2"/>
  <c r="L16" i="2"/>
  <c r="L32" i="2"/>
  <c r="L273" i="2"/>
  <c r="L123" i="2"/>
  <c r="L237" i="2"/>
  <c r="L135" i="2"/>
  <c r="L87" i="2"/>
  <c r="L270" i="2"/>
  <c r="L104" i="2"/>
  <c r="L48" i="2"/>
  <c r="L94" i="2"/>
  <c r="L212" i="2"/>
  <c r="L178" i="2"/>
  <c r="L172" i="2"/>
  <c r="L62" i="2"/>
  <c r="L98" i="2"/>
  <c r="L92" i="2"/>
  <c r="L209" i="2"/>
  <c r="L14" i="2"/>
  <c r="L255" i="2"/>
  <c r="L88" i="2"/>
  <c r="L51" i="2"/>
  <c r="L171" i="2"/>
  <c r="L84" i="2"/>
  <c r="L189" i="2"/>
  <c r="L313" i="2"/>
  <c r="L177" i="2"/>
  <c r="L276" i="2"/>
  <c r="L64" i="2"/>
  <c r="L228" i="2"/>
  <c r="L192" i="2"/>
  <c r="L246" i="2"/>
  <c r="L76" i="2"/>
  <c r="L280" i="2"/>
  <c r="L35" i="2"/>
  <c r="L155" i="2"/>
  <c r="L119" i="2"/>
  <c r="L220" i="2"/>
  <c r="L26" i="2"/>
  <c r="L77" i="2"/>
  <c r="L115" i="2"/>
  <c r="L57" i="2"/>
  <c r="L288" i="2"/>
  <c r="L149" i="2"/>
  <c r="L91" i="2"/>
  <c r="L225" i="2"/>
  <c r="L190" i="2"/>
  <c r="L90" i="2"/>
  <c r="L251" i="2"/>
  <c r="L18" i="2"/>
  <c r="L181" i="2"/>
  <c r="L111" i="2"/>
  <c r="L208" i="2"/>
  <c r="L133" i="2"/>
  <c r="L72" i="2"/>
  <c r="L30" i="2"/>
  <c r="L148" i="2"/>
  <c r="L151" i="2"/>
  <c r="L70" i="2"/>
  <c r="L112" i="2"/>
  <c r="L156" i="2"/>
  <c r="L134" i="2"/>
  <c r="L138" i="2"/>
  <c r="L126" i="2"/>
  <c r="L9" i="2"/>
  <c r="L5" i="2"/>
  <c r="L183" i="2"/>
  <c r="L297" i="2"/>
  <c r="L99" i="2"/>
  <c r="L203" i="2"/>
  <c r="L169" i="2"/>
  <c r="L170" i="2"/>
  <c r="L254" i="2"/>
  <c r="L166" i="2"/>
  <c r="L200" i="2"/>
  <c r="L44" i="2"/>
  <c r="L95" i="2"/>
  <c r="L145" i="2"/>
  <c r="L42" i="2"/>
  <c r="L108" i="2"/>
  <c r="L73" i="2"/>
  <c r="L176" i="2"/>
  <c r="L226" i="2"/>
  <c r="L6" i="2"/>
  <c r="L80" i="2"/>
  <c r="L20" i="2"/>
  <c r="L50" i="2"/>
  <c r="L182" i="2"/>
  <c r="L144" i="2"/>
  <c r="L25" i="2"/>
  <c r="L4" i="2"/>
  <c r="L307" i="2"/>
  <c r="L219" i="2"/>
  <c r="L174" i="2"/>
  <c r="L186" i="2"/>
  <c r="L265" i="2"/>
  <c r="L193" i="2"/>
  <c r="L164" i="2"/>
  <c r="L230" i="2"/>
  <c r="L58" i="2"/>
  <c r="L259" i="2"/>
  <c r="L238" i="2"/>
  <c r="L223" i="2"/>
  <c r="L49" i="2"/>
  <c r="L184" i="2"/>
  <c r="L100" i="2"/>
  <c r="L33" i="2"/>
  <c r="L204" i="2"/>
  <c r="L131" i="2"/>
  <c r="L136" i="2"/>
  <c r="L93" i="2"/>
  <c r="L300" i="2"/>
  <c r="L179" i="2"/>
  <c r="L207" i="2"/>
  <c r="L197" i="2"/>
  <c r="L301" i="2"/>
  <c r="L239" i="2"/>
  <c r="L63" i="2"/>
  <c r="L250" i="2"/>
  <c r="L105" i="2"/>
  <c r="L102" i="2"/>
  <c r="L85" i="2"/>
  <c r="L229" i="2"/>
  <c r="L222" i="2"/>
  <c r="L140" i="2"/>
  <c r="L218" i="2"/>
  <c r="L38" i="2"/>
  <c r="L128" i="2"/>
  <c r="L168" i="2"/>
  <c r="L205" i="2"/>
  <c r="L10" i="2"/>
  <c r="L39" i="2"/>
  <c r="L221" i="2"/>
  <c r="L257" i="2"/>
  <c r="L253" i="2"/>
  <c r="L249" i="2"/>
  <c r="L19" i="2"/>
  <c r="L152" i="2"/>
  <c r="L8" i="2"/>
  <c r="L318" i="2"/>
  <c r="L216" i="2"/>
  <c r="L213" i="2"/>
  <c r="L127" i="2"/>
  <c r="L286" i="2"/>
  <c r="L141" i="2"/>
  <c r="L41" i="2"/>
  <c r="L162" i="2"/>
  <c r="L248" i="2"/>
  <c r="L202" i="2"/>
  <c r="L96" i="2"/>
  <c r="L109" i="2"/>
  <c r="L142" i="2"/>
  <c r="L146" i="2"/>
  <c r="L282" i="2"/>
  <c r="L68" i="2"/>
  <c r="L15" i="2"/>
  <c r="L122" i="2"/>
  <c r="L290" i="2"/>
  <c r="L13" i="2"/>
  <c r="L121" i="2"/>
  <c r="L245" i="2"/>
  <c r="L59" i="2"/>
  <c r="L232" i="2"/>
  <c r="L159" i="2"/>
  <c r="L137" i="2"/>
  <c r="L110" i="2"/>
  <c r="L37" i="2"/>
  <c r="L147" i="2"/>
  <c r="L55" i="2"/>
  <c r="L89" i="2"/>
  <c r="L244" i="2"/>
  <c r="L206" i="2"/>
  <c r="L60" i="2"/>
  <c r="L311" i="2"/>
  <c r="L267" i="2"/>
  <c r="L22" i="2"/>
  <c r="L106" i="2"/>
  <c r="L227" i="2"/>
  <c r="L78" i="2"/>
  <c r="L125" i="2"/>
  <c r="L107" i="2"/>
  <c r="L74" i="2"/>
  <c r="L40" i="2"/>
  <c r="L101" i="2"/>
  <c r="L143" i="2"/>
  <c r="L214" i="2"/>
  <c r="L304" i="2"/>
  <c r="L217" i="2"/>
  <c r="L266" i="2"/>
  <c r="L292" i="2"/>
  <c r="L316" i="2"/>
  <c r="L275" i="2"/>
  <c r="L271" i="2"/>
  <c r="L263" i="2"/>
  <c r="L298" i="2"/>
  <c r="L264" i="2"/>
  <c r="L24" i="2"/>
  <c r="L261" i="2"/>
  <c r="L278" i="2"/>
  <c r="L117" i="2"/>
  <c r="L211" i="2"/>
  <c r="L277" i="2"/>
  <c r="L296" i="2"/>
  <c r="L165" i="2"/>
  <c r="L65" i="2"/>
  <c r="L66" i="2"/>
  <c r="L262" i="2"/>
  <c r="L79" i="2"/>
  <c r="L67" i="2"/>
  <c r="L319" i="2"/>
  <c r="L180" i="2"/>
  <c r="L256" i="2"/>
  <c r="L53" i="2"/>
  <c r="L161" i="2"/>
  <c r="L129" i="2"/>
  <c r="L268" i="2"/>
  <c r="L308" i="2"/>
  <c r="L215" i="2"/>
  <c r="L71" i="2"/>
  <c r="L269" i="2"/>
  <c r="L272" i="2"/>
  <c r="L46" i="2"/>
  <c r="L210" i="2"/>
  <c r="L97" i="2"/>
  <c r="L118" i="2"/>
  <c r="L167" i="2"/>
  <c r="L154" i="2"/>
  <c r="L130" i="2"/>
  <c r="L150" i="2"/>
  <c r="L2" i="2"/>
  <c r="F321" i="2"/>
  <c r="G321" i="2"/>
  <c r="H321" i="2"/>
  <c r="I321" i="2"/>
  <c r="K321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</calcChain>
</file>

<file path=xl/sharedStrings.xml><?xml version="1.0" encoding="utf-8"?>
<sst xmlns="http://schemas.openxmlformats.org/spreadsheetml/2006/main" count="4725" uniqueCount="185">
  <si>
    <t>Найменування</t>
  </si>
  <si>
    <t>Кількість в позиції</t>
  </si>
  <si>
    <t>Кількість на складі</t>
  </si>
  <si>
    <t>Необхідна кількість</t>
  </si>
  <si>
    <t>Поточний стан</t>
  </si>
  <si>
    <t>Сушені сливи</t>
  </si>
  <si>
    <t>пакет 500 г</t>
  </si>
  <si>
    <t>Мигдаль</t>
  </si>
  <si>
    <t>пакет 5 кг</t>
  </si>
  <si>
    <t>Копчений лосось</t>
  </si>
  <si>
    <t>5 унцій</t>
  </si>
  <si>
    <t>Французька приправа</t>
  </si>
  <si>
    <t>48 банок по 6 унцій</t>
  </si>
  <si>
    <t>Грецькі горіхи</t>
  </si>
  <si>
    <t>40 пакетів по 100 г</t>
  </si>
  <si>
    <t>Торт</t>
  </si>
  <si>
    <t>4 коробки</t>
  </si>
  <si>
    <t>Луїзіанський соус</t>
  </si>
  <si>
    <t>32 пляшки по 8 унцій</t>
  </si>
  <si>
    <t>Мармелад</t>
  </si>
  <si>
    <t>30 коробок</t>
  </si>
  <si>
    <t>Фруктовий чай</t>
  </si>
  <si>
    <t>10 коробок по 20 пакетиків</t>
  </si>
  <si>
    <t>Тістечко з горіхами</t>
  </si>
  <si>
    <t>3 коробки</t>
  </si>
  <si>
    <t>Застосувати умовне форматування:</t>
  </si>
  <si>
    <t>Равіолі</t>
  </si>
  <si>
    <t>24 пакети по 250 г</t>
  </si>
  <si>
    <t>Пельмені</t>
  </si>
  <si>
    <t>Моцарелла</t>
  </si>
  <si>
    <t>24 пакети по 200 г</t>
  </si>
  <si>
    <t>Пиво</t>
  </si>
  <si>
    <t>24 пляшки по 12 унцій</t>
  </si>
  <si>
    <t>Томатний соус</t>
  </si>
  <si>
    <t>24 банок по 400 г</t>
  </si>
  <si>
    <t>Тихоокеанські краби</t>
  </si>
  <si>
    <t>24 банки по 100 г</t>
  </si>
  <si>
    <t>Зелений чай</t>
  </si>
  <si>
    <t>20 пакетиків в коробці</t>
  </si>
  <si>
    <t>Довгозерний рис</t>
  </si>
  <si>
    <t>16 коробок по 2 кг</t>
  </si>
  <si>
    <t>Кава</t>
  </si>
  <si>
    <t>16 банок по 500 г</t>
  </si>
  <si>
    <t>Фруктовий салат</t>
  </si>
  <si>
    <t>15,25 унцій</t>
  </si>
  <si>
    <t>Персики</t>
  </si>
  <si>
    <t>Груші</t>
  </si>
  <si>
    <t>Вишневий пиріг</t>
  </si>
  <si>
    <t>Ананас</t>
  </si>
  <si>
    <t>Квасоля</t>
  </si>
  <si>
    <t>14,5 унцій</t>
  </si>
  <si>
    <t>Кукурудза</t>
  </si>
  <si>
    <t>Зелений горошок</t>
  </si>
  <si>
    <t>Сушені груші</t>
  </si>
  <si>
    <t>12 пакетів по 500 г</t>
  </si>
  <si>
    <t>Сироп</t>
  </si>
  <si>
    <t>12 пляшок по 550 мл</t>
  </si>
  <si>
    <t>Каррі</t>
  </si>
  <si>
    <t>12 банок по 400 г</t>
  </si>
  <si>
    <t>Атлантичні мідії</t>
  </si>
  <si>
    <t>Ожинний джем</t>
  </si>
  <si>
    <t>12 банок по 250 г</t>
  </si>
  <si>
    <t>Індійський чай</t>
  </si>
  <si>
    <t>100 штук в коробці</t>
  </si>
  <si>
    <t>Шоколад</t>
  </si>
  <si>
    <t>10 пакетів</t>
  </si>
  <si>
    <t>Цейлонський чай</t>
  </si>
  <si>
    <t>Шоколадні бісквіти</t>
  </si>
  <si>
    <t>10 коробок по 12 штук</t>
  </si>
  <si>
    <r>
      <rPr>
        <b/>
        <i/>
        <sz val="14"/>
        <color theme="8" tint="-0.499984740745262"/>
        <rFont val="Calibri"/>
        <family val="2"/>
        <charset val="204"/>
        <scheme val="minor"/>
      </rPr>
      <t xml:space="preserve">1. 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Виділити </t>
    </r>
    <r>
      <rPr>
        <b/>
        <i/>
        <sz val="14"/>
        <color theme="8" tint="-0.499984740745262"/>
        <rFont val="Calibri"/>
        <family val="2"/>
        <charset val="204"/>
        <scheme val="minor"/>
      </rPr>
      <t>світло-синім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кольором заливки усі </t>
    </r>
    <r>
      <rPr>
        <b/>
        <i/>
        <sz val="14"/>
        <color theme="8" tint="-0.499984740745262"/>
        <rFont val="Calibri"/>
        <family val="2"/>
        <charset val="204"/>
        <scheme val="minor"/>
      </rPr>
      <t>Найменування</t>
    </r>
    <r>
      <rPr>
        <i/>
        <sz val="14"/>
        <color theme="8" tint="-0.499984740745262"/>
        <rFont val="Calibri"/>
        <family val="2"/>
        <charset val="204"/>
        <scheme val="minor"/>
      </rPr>
      <t>, пов'язані з чаєм.</t>
    </r>
  </si>
  <si>
    <r>
      <rPr>
        <b/>
        <i/>
        <sz val="14"/>
        <color theme="8" tint="-0.499984740745262"/>
        <rFont val="Calibri"/>
        <family val="2"/>
        <charset val="204"/>
        <scheme val="minor"/>
      </rPr>
      <t xml:space="preserve">3. 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Обчислити дані стовпця </t>
    </r>
    <r>
      <rPr>
        <b/>
        <i/>
        <sz val="14"/>
        <color theme="8" tint="-0.499984740745262"/>
        <rFont val="Calibri"/>
        <family val="2"/>
        <charset val="204"/>
        <scheme val="minor"/>
      </rPr>
      <t xml:space="preserve">Поточний стан - </t>
    </r>
    <r>
      <rPr>
        <i/>
        <sz val="14"/>
        <color theme="8" tint="-0.499984740745262"/>
        <rFont val="Calibri"/>
        <family val="2"/>
        <charset val="204"/>
        <scheme val="minor"/>
      </rPr>
      <t>різниця між Кількістю на складі і Необхідною кількістю.</t>
    </r>
  </si>
  <si>
    <r>
      <t xml:space="preserve">для </t>
    </r>
    <r>
      <rPr>
        <b/>
        <i/>
        <sz val="14"/>
        <color theme="8" tint="-0.499984740745262"/>
        <rFont val="Calibri"/>
        <family val="2"/>
        <charset val="204"/>
        <scheme val="minor"/>
      </rPr>
      <t>позитивних значень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- колір заливки </t>
    </r>
    <r>
      <rPr>
        <b/>
        <i/>
        <sz val="14"/>
        <color theme="8" tint="-0.499984740745262"/>
        <rFont val="Calibri"/>
        <family val="2"/>
        <charset val="204"/>
        <scheme val="minor"/>
      </rPr>
      <t>світло-зелений;</t>
    </r>
  </si>
  <si>
    <r>
      <t>    для</t>
    </r>
    <r>
      <rPr>
        <b/>
        <i/>
        <sz val="14"/>
        <color theme="8" tint="-0.499984740745262"/>
        <rFont val="Calibri"/>
        <family val="2"/>
        <charset val="204"/>
        <scheme val="minor"/>
      </rPr>
      <t xml:space="preserve"> негативних значень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- колір заливки </t>
    </r>
    <r>
      <rPr>
        <b/>
        <i/>
        <sz val="14"/>
        <color theme="8" tint="-0.499984740745262"/>
        <rFont val="Calibri"/>
        <family val="2"/>
        <charset val="204"/>
        <scheme val="minor"/>
      </rPr>
      <t>світло-червоний</t>
    </r>
    <r>
      <rPr>
        <i/>
        <sz val="14"/>
        <color theme="8" tint="-0.499984740745262"/>
        <rFont val="Calibri"/>
        <family val="2"/>
        <charset val="204"/>
        <scheme val="minor"/>
      </rPr>
      <t>.</t>
    </r>
  </si>
  <si>
    <r>
      <rPr>
        <b/>
        <i/>
        <sz val="14"/>
        <color theme="8" tint="-0.499984740745262"/>
        <rFont val="Calibri"/>
        <family val="2"/>
        <charset val="204"/>
        <scheme val="minor"/>
      </rPr>
      <t xml:space="preserve">4. 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До стовпця </t>
    </r>
    <r>
      <rPr>
        <b/>
        <i/>
        <sz val="14"/>
        <color theme="8" tint="-0.499984740745262"/>
        <rFont val="Calibri"/>
        <family val="2"/>
        <charset val="204"/>
        <scheme val="minor"/>
      </rPr>
      <t>Кількість на складі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застосувати умовне форматування у вигляді Гістограми:</t>
    </r>
  </si>
  <si>
    <r>
      <t xml:space="preserve"> - </t>
    </r>
    <r>
      <rPr>
        <b/>
        <i/>
        <sz val="14"/>
        <color theme="8" tint="-0.499984740745262"/>
        <rFont val="Calibri"/>
        <family val="2"/>
        <charset val="204"/>
        <scheme val="minor"/>
      </rPr>
      <t>колір гістограми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- градієнтний жовтий;</t>
    </r>
  </si>
  <si>
    <r>
      <t xml:space="preserve"> - </t>
    </r>
    <r>
      <rPr>
        <b/>
        <i/>
        <sz val="14"/>
        <color theme="8" tint="-0.499984740745262"/>
        <rFont val="Calibri"/>
        <family val="2"/>
        <charset val="204"/>
        <scheme val="minor"/>
      </rPr>
      <t>напрям гістограми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- справа наліво.</t>
    </r>
  </si>
  <si>
    <r>
      <rPr>
        <b/>
        <i/>
        <sz val="14"/>
        <color theme="8" tint="-0.499984740745262"/>
        <rFont val="Calibri"/>
        <family val="2"/>
        <charset val="204"/>
        <scheme val="minor"/>
      </rPr>
      <t xml:space="preserve">2. 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Виділити </t>
    </r>
    <r>
      <rPr>
        <b/>
        <i/>
        <sz val="14"/>
        <color theme="8" tint="-0.499984740745262"/>
        <rFont val="Calibri"/>
        <family val="2"/>
        <charset val="204"/>
        <scheme val="minor"/>
      </rPr>
      <t>помаранчевим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кольором заливки </t>
    </r>
    <r>
      <rPr>
        <b/>
        <i/>
        <sz val="14"/>
        <color theme="8" tint="-0.499984740745262"/>
        <rFont val="Calibri"/>
        <family val="2"/>
        <charset val="204"/>
        <scheme val="minor"/>
      </rPr>
      <t>повторювані значення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в стовпці </t>
    </r>
    <r>
      <rPr>
        <b/>
        <i/>
        <sz val="14"/>
        <color theme="8" tint="-0.499984740745262"/>
        <rFont val="Calibri"/>
        <family val="2"/>
        <charset val="204"/>
        <scheme val="minor"/>
      </rPr>
      <t>Кількість в позиції.</t>
    </r>
  </si>
  <si>
    <t>Виробник</t>
  </si>
  <si>
    <t>Ціна
за од.</t>
  </si>
  <si>
    <t>Постачальник</t>
  </si>
  <si>
    <t>Кількість, од.</t>
  </si>
  <si>
    <t>Брак, од.</t>
  </si>
  <si>
    <t>Вартість партії</t>
  </si>
  <si>
    <t>Вартість браку</t>
  </si>
  <si>
    <t>День поставки</t>
  </si>
  <si>
    <t>Приймальник</t>
  </si>
  <si>
    <t>Піч СВЧ</t>
  </si>
  <si>
    <t>Смак компані</t>
  </si>
  <si>
    <t>Любавський А. Е.</t>
  </si>
  <si>
    <t>М'ясорубка</t>
  </si>
  <si>
    <t>Легкість буття</t>
  </si>
  <si>
    <t>Веселов С. Г.</t>
  </si>
  <si>
    <t xml:space="preserve"> - Найменування;</t>
  </si>
  <si>
    <t xml:space="preserve"> - Виробник;</t>
  </si>
  <si>
    <t>Міксер</t>
  </si>
  <si>
    <t>Биттехсіла</t>
  </si>
  <si>
    <t>Баженіна А. С.</t>
  </si>
  <si>
    <t xml:space="preserve"> - Постачальник;</t>
  </si>
  <si>
    <t xml:space="preserve"> - Приймальник.</t>
  </si>
  <si>
    <t>Пароварка</t>
  </si>
  <si>
    <t>Тостер</t>
  </si>
  <si>
    <t>Ok &amp; ko</t>
  </si>
  <si>
    <t>Якушкіна В. П.</t>
  </si>
  <si>
    <t>Соковижималка</t>
  </si>
  <si>
    <t>Юковская О. П.</t>
  </si>
  <si>
    <t>Std лідер</t>
  </si>
  <si>
    <t>Тд і компані</t>
  </si>
  <si>
    <t>Кавоварка</t>
  </si>
  <si>
    <t>Кавомолка</t>
  </si>
  <si>
    <t>Кухонний комбайн</t>
  </si>
  <si>
    <t>Чайник</t>
  </si>
  <si>
    <t>Кусакова Я. Х.</t>
  </si>
  <si>
    <t>Ваги</t>
  </si>
  <si>
    <t>1. Створити випадні списки Постачальник, Приймальник.</t>
  </si>
  <si>
    <t>2. Створити динамічно залежні випадні списки Найменування - Виробник.</t>
  </si>
  <si>
    <t xml:space="preserve">Регіональні продажі за півріччя </t>
  </si>
  <si>
    <t>Регіон</t>
  </si>
  <si>
    <t>Січ</t>
  </si>
  <si>
    <t>Лют</t>
  </si>
  <si>
    <t>Берез</t>
  </si>
  <si>
    <t>Квіт</t>
  </si>
  <si>
    <t>Трав</t>
  </si>
  <si>
    <t>Черв</t>
  </si>
  <si>
    <t>Західний</t>
  </si>
  <si>
    <t>Центральний</t>
  </si>
  <si>
    <t>Південний</t>
  </si>
  <si>
    <t>Північний</t>
  </si>
  <si>
    <t>Східний</t>
  </si>
  <si>
    <t>Динаміка продажів</t>
  </si>
  <si>
    <t>1. Створити лінійні спарклайни.</t>
  </si>
  <si>
    <t>2. Маркерами різних кольорів позначити мінімальні та максимальні значення на кожному спарклайні.</t>
  </si>
  <si>
    <t>Goldi</t>
  </si>
  <si>
    <t>Panas</t>
  </si>
  <si>
    <t>Tefal</t>
  </si>
  <si>
    <t>Kenwo</t>
  </si>
  <si>
    <t>Bosch</t>
  </si>
  <si>
    <t>Braun</t>
  </si>
  <si>
    <t>Delon</t>
  </si>
  <si>
    <t>Mouli</t>
  </si>
  <si>
    <t>Phili</t>
  </si>
  <si>
    <t>Samsu</t>
  </si>
  <si>
    <t>Sharp</t>
  </si>
  <si>
    <t xml:space="preserve"> - кількість значень по полю Приймальник;</t>
  </si>
  <si>
    <t xml:space="preserve"> - сумму Вартості партії та Вартості браку;</t>
  </si>
  <si>
    <t xml:space="preserve"> - середне значення Кількості та Браку;</t>
  </si>
  <si>
    <r>
      <rPr>
        <b/>
        <i/>
        <sz val="14"/>
        <color theme="8" tint="-0.499984740745262"/>
        <rFont val="Calibri"/>
        <family val="2"/>
        <charset val="204"/>
        <scheme val="minor"/>
      </rPr>
      <t>1.</t>
    </r>
    <r>
      <rPr>
        <i/>
        <sz val="14"/>
        <color theme="8" tint="-0.499984740745262"/>
        <rFont val="Calibri"/>
        <family val="2"/>
        <charset val="204"/>
        <scheme val="minor"/>
      </rPr>
      <t>Видалити з таблиці записи що повторюються</t>
    </r>
    <r>
      <rPr>
        <b/>
        <i/>
        <sz val="14"/>
        <color theme="8" tint="-0.499984740745262"/>
        <rFont val="Calibri"/>
        <family val="2"/>
        <charset val="204"/>
        <scheme val="minor"/>
      </rPr>
      <t>.</t>
    </r>
  </si>
  <si>
    <r>
      <rPr>
        <b/>
        <i/>
        <sz val="14"/>
        <color theme="8" tint="-0.499984740745262"/>
        <rFont val="Calibri"/>
        <family val="2"/>
        <charset val="204"/>
        <scheme val="minor"/>
      </rPr>
      <t>2.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Перетворити вихідний </t>
    </r>
    <r>
      <rPr>
        <b/>
        <i/>
        <sz val="14"/>
        <color theme="8" tint="-0.499984740745262"/>
        <rFont val="Calibri"/>
        <family val="2"/>
        <charset val="204"/>
        <scheme val="minor"/>
      </rPr>
      <t>діапазон у форматовану таблицю Excel.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Застосувати до таблиці стиль середній 7.</t>
    </r>
  </si>
  <si>
    <r>
      <rPr>
        <b/>
        <i/>
        <sz val="14"/>
        <color theme="8" tint="-0.499984740745262"/>
        <rFont val="Calibri"/>
        <family val="2"/>
        <charset val="204"/>
        <scheme val="minor"/>
      </rPr>
      <t>3.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Увімкнути строку </t>
    </r>
    <r>
      <rPr>
        <b/>
        <i/>
        <sz val="14"/>
        <color theme="8" tint="-0.499984740745262"/>
        <rFont val="Calibri"/>
        <family val="2"/>
        <charset val="204"/>
        <scheme val="minor"/>
      </rPr>
      <t>Ітогів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(</t>
    </r>
    <r>
      <rPr>
        <b/>
        <i/>
        <sz val="14"/>
        <color theme="8" tint="-0.499984740745262"/>
        <rFont val="Calibri"/>
        <family val="2"/>
        <charset val="204"/>
        <scheme val="minor"/>
      </rPr>
      <t>Total Row</t>
    </r>
    <r>
      <rPr>
        <i/>
        <sz val="14"/>
        <color theme="8" tint="-0.499984740745262"/>
        <rFont val="Calibri"/>
        <family val="2"/>
        <charset val="204"/>
        <scheme val="minor"/>
      </rPr>
      <t>), та розрахувати:</t>
    </r>
  </si>
  <si>
    <r>
      <rPr>
        <b/>
        <i/>
        <sz val="14"/>
        <color theme="8" tint="-0.499984740745262"/>
        <rFont val="Calibri"/>
        <family val="2"/>
        <charset val="204"/>
        <scheme val="minor"/>
      </rPr>
      <t>4.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Додати у кінець таблиці товар: </t>
    </r>
  </si>
  <si>
    <r>
      <rPr>
        <b/>
        <i/>
        <sz val="14"/>
        <color theme="8" tint="-0.499984740745262"/>
        <rFont val="Calibri"/>
        <family val="2"/>
        <charset val="204"/>
        <scheme val="minor"/>
      </rPr>
      <t xml:space="preserve"> -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Кавоварка;</t>
    </r>
  </si>
  <si>
    <r>
      <t xml:space="preserve"> </t>
    </r>
    <r>
      <rPr>
        <b/>
        <i/>
        <sz val="14"/>
        <color theme="8" tint="-0.499984740745262"/>
        <rFont val="Calibri"/>
        <family val="2"/>
        <charset val="204"/>
        <scheme val="minor"/>
      </rPr>
      <t>-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Biagatti;</t>
    </r>
  </si>
  <si>
    <r>
      <rPr>
        <b/>
        <i/>
        <sz val="14"/>
        <color theme="8" tint="-0.499984740745262"/>
        <rFont val="Calibri"/>
        <family val="2"/>
        <charset val="204"/>
        <scheme val="minor"/>
      </rPr>
      <t xml:space="preserve"> -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Ціна за одиницю: </t>
    </r>
    <r>
      <rPr>
        <b/>
        <i/>
        <sz val="14"/>
        <color theme="8" tint="-0.499984740745262"/>
        <rFont val="Calibri"/>
        <family val="2"/>
        <charset val="204"/>
        <scheme val="minor"/>
      </rPr>
      <t>1790</t>
    </r>
    <r>
      <rPr>
        <i/>
        <sz val="14"/>
        <color theme="8" tint="-0.499984740745262"/>
        <rFont val="Calibri"/>
        <family val="2"/>
        <charset val="204"/>
        <scheme val="minor"/>
      </rPr>
      <t>;</t>
    </r>
  </si>
  <si>
    <r>
      <rPr>
        <b/>
        <i/>
        <sz val="14"/>
        <color theme="8" tint="-0.499984740745262"/>
        <rFont val="Calibri"/>
        <family val="2"/>
        <charset val="204"/>
        <scheme val="minor"/>
      </rPr>
      <t xml:space="preserve"> -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Постачальник: </t>
    </r>
    <r>
      <rPr>
        <b/>
        <i/>
        <sz val="14"/>
        <color theme="8" tint="-0.499984740745262"/>
        <rFont val="Calibri"/>
        <family val="2"/>
        <charset val="204"/>
        <scheme val="minor"/>
      </rPr>
      <t>ІталКомпані</t>
    </r>
    <r>
      <rPr>
        <i/>
        <sz val="14"/>
        <color theme="8" tint="-0.499984740745262"/>
        <rFont val="Calibri"/>
        <family val="2"/>
        <charset val="204"/>
        <scheme val="minor"/>
      </rPr>
      <t>;</t>
    </r>
  </si>
  <si>
    <r>
      <rPr>
        <b/>
        <i/>
        <sz val="14"/>
        <color theme="8" tint="-0.499984740745262"/>
        <rFont val="Calibri"/>
        <family val="2"/>
        <charset val="204"/>
        <scheme val="minor"/>
      </rPr>
      <t xml:space="preserve"> -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Кількість: 95;</t>
    </r>
  </si>
  <si>
    <r>
      <rPr>
        <b/>
        <i/>
        <sz val="14"/>
        <color theme="8" tint="-0.499984740745262"/>
        <rFont val="Calibri"/>
        <family val="2"/>
        <charset val="204"/>
        <scheme val="minor"/>
      </rPr>
      <t xml:space="preserve"> -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Брак: 3;</t>
    </r>
  </si>
  <si>
    <r>
      <rPr>
        <b/>
        <i/>
        <sz val="14"/>
        <color theme="8" tint="-0.499984740745262"/>
        <rFont val="Calibri"/>
        <family val="2"/>
        <charset val="204"/>
        <scheme val="minor"/>
      </rPr>
      <t xml:space="preserve"> -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Вартість партії: </t>
    </r>
    <r>
      <rPr>
        <b/>
        <i/>
        <sz val="14"/>
        <color theme="8" tint="-0.499984740745262"/>
        <rFont val="Calibri"/>
        <family val="2"/>
        <charset val="204"/>
        <scheme val="minor"/>
      </rPr>
      <t>170050</t>
    </r>
    <r>
      <rPr>
        <i/>
        <sz val="14"/>
        <color theme="8" tint="-0.499984740745262"/>
        <rFont val="Calibri"/>
        <family val="2"/>
        <charset val="204"/>
        <scheme val="minor"/>
      </rPr>
      <t>;</t>
    </r>
  </si>
  <si>
    <r>
      <rPr>
        <b/>
        <i/>
        <sz val="14"/>
        <color theme="8" tint="-0.499984740745262"/>
        <rFont val="Calibri"/>
        <family val="2"/>
        <charset val="204"/>
        <scheme val="minor"/>
      </rPr>
      <t xml:space="preserve"> -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Вартість браку: </t>
    </r>
    <r>
      <rPr>
        <b/>
        <i/>
        <sz val="14"/>
        <color theme="8" tint="-0.499984740745262"/>
        <rFont val="Calibri"/>
        <family val="2"/>
        <charset val="204"/>
        <scheme val="minor"/>
      </rPr>
      <t>5370</t>
    </r>
    <r>
      <rPr>
        <i/>
        <sz val="14"/>
        <color theme="8" tint="-0.499984740745262"/>
        <rFont val="Calibri"/>
        <family val="2"/>
        <charset val="204"/>
        <scheme val="minor"/>
      </rPr>
      <t>;</t>
    </r>
  </si>
  <si>
    <r>
      <rPr>
        <b/>
        <i/>
        <sz val="14"/>
        <color theme="8" tint="-0.499984740745262"/>
        <rFont val="Calibri"/>
        <family val="2"/>
        <charset val="204"/>
        <scheme val="minor"/>
      </rPr>
      <t xml:space="preserve"> -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Дата поставки: 16.12.2023;</t>
    </r>
  </si>
  <si>
    <r>
      <rPr>
        <b/>
        <i/>
        <sz val="14"/>
        <color theme="8" tint="-0.499984740745262"/>
        <rFont val="Calibri"/>
        <family val="2"/>
        <charset val="204"/>
        <scheme val="minor"/>
      </rPr>
      <t xml:space="preserve"> -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Приймальник: Осика О.А.;</t>
    </r>
  </si>
  <si>
    <r>
      <rPr>
        <b/>
        <i/>
        <sz val="14"/>
        <color theme="8" tint="-0.499984740745262"/>
        <rFont val="Calibri"/>
        <family val="2"/>
        <charset val="204"/>
        <scheme val="minor"/>
      </rPr>
      <t xml:space="preserve">5. </t>
    </r>
    <r>
      <rPr>
        <i/>
        <sz val="14"/>
        <color theme="8" tint="-0.499984740745262"/>
        <rFont val="Calibri"/>
        <family val="2"/>
        <charset val="204"/>
        <scheme val="minor"/>
      </rPr>
      <t>До таблиці додати стовпці:</t>
    </r>
  </si>
  <si>
    <r>
      <t xml:space="preserve"> </t>
    </r>
    <r>
      <rPr>
        <b/>
        <i/>
        <sz val="14"/>
        <color theme="8" tint="-0.499984740745262"/>
        <rFont val="Calibri"/>
        <family val="2"/>
        <charset val="204"/>
        <scheme val="minor"/>
      </rPr>
      <t>- Доля браку від кількості, %;</t>
    </r>
  </si>
  <si>
    <r>
      <t xml:space="preserve"> </t>
    </r>
    <r>
      <rPr>
        <b/>
        <i/>
        <sz val="14"/>
        <color theme="8" tint="-0.499984740745262"/>
        <rFont val="Calibri"/>
        <family val="2"/>
        <charset val="204"/>
        <scheme val="minor"/>
      </rPr>
      <t>-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</t>
    </r>
    <r>
      <rPr>
        <b/>
        <i/>
        <sz val="14"/>
        <color theme="8" tint="-0.499984740745262"/>
        <rFont val="Calibri"/>
        <family val="2"/>
        <charset val="204"/>
        <scheme val="minor"/>
      </rPr>
      <t>Вартість партії, євро (курс 41).</t>
    </r>
  </si>
  <si>
    <r>
      <rPr>
        <b/>
        <i/>
        <sz val="14"/>
        <color theme="8" tint="-0.499984740745262"/>
        <rFont val="Calibri"/>
        <family val="2"/>
        <charset val="204"/>
        <scheme val="minor"/>
      </rPr>
      <t>6.</t>
    </r>
    <r>
      <rPr>
        <i/>
        <sz val="14"/>
        <color theme="8" tint="-0.499984740745262"/>
        <rFont val="Calibri"/>
        <family val="2"/>
        <charset val="204"/>
        <scheme val="minor"/>
      </rPr>
      <t>Вставити роздільники для таких категорій:</t>
    </r>
  </si>
  <si>
    <r>
      <rPr>
        <b/>
        <i/>
        <sz val="14"/>
        <color theme="8" tint="-0.499984740745262"/>
        <rFont val="Calibri"/>
        <family val="2"/>
        <charset val="204"/>
        <scheme val="minor"/>
      </rPr>
      <t xml:space="preserve">7. 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Посортувати таблицю за </t>
    </r>
    <r>
      <rPr>
        <b/>
        <i/>
        <sz val="14"/>
        <color theme="8" tint="-0.499984740745262"/>
        <rFont val="Calibri"/>
        <family val="2"/>
        <charset val="204"/>
        <scheme val="minor"/>
      </rPr>
      <t>Виробником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та </t>
    </r>
    <r>
      <rPr>
        <b/>
        <i/>
        <sz val="14"/>
        <color theme="8" tint="-0.499984740745262"/>
        <rFont val="Calibri"/>
        <family val="2"/>
        <charset val="204"/>
        <scheme val="minor"/>
      </rPr>
      <t>Датою поставки.</t>
    </r>
  </si>
  <si>
    <r>
      <rPr>
        <b/>
        <i/>
        <sz val="14"/>
        <color theme="8" tint="-0.499984740745262"/>
        <rFont val="Calibri"/>
        <family val="2"/>
        <charset val="204"/>
        <scheme val="minor"/>
      </rPr>
      <t>1.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Провести багаторівневий підсумок:
- спочатку по </t>
    </r>
    <r>
      <rPr>
        <b/>
        <i/>
        <sz val="14"/>
        <color theme="8" tint="-0.499984740745262"/>
        <rFont val="Calibri"/>
        <family val="2"/>
        <charset val="204"/>
        <scheme val="minor"/>
      </rPr>
      <t>Найменуванню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</t>
    </r>
    <r>
      <rPr>
        <b/>
        <i/>
        <sz val="14"/>
        <color theme="8" tint="-0.499984740745262"/>
        <rFont val="Calibri"/>
        <family val="2"/>
        <charset val="204"/>
        <scheme val="minor"/>
      </rPr>
      <t>товара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за</t>
    </r>
    <r>
      <rPr>
        <b/>
        <i/>
        <sz val="14"/>
        <color theme="8" tint="-0.499984740745262"/>
        <rFont val="Calibri"/>
        <family val="2"/>
        <charset val="204"/>
        <scheme val="minor"/>
      </rPr>
      <t xml:space="preserve"> кількістю </t>
    </r>
    <r>
      <rPr>
        <i/>
        <sz val="14"/>
        <color theme="8" tint="-0.499984740745262"/>
        <rFont val="Calibri"/>
        <family val="2"/>
        <charset val="204"/>
        <scheme val="minor"/>
      </rPr>
      <t>і</t>
    </r>
    <r>
      <rPr>
        <b/>
        <i/>
        <sz val="14"/>
        <color theme="8" tint="-0.499984740745262"/>
        <rFont val="Calibri"/>
        <family val="2"/>
        <charset val="204"/>
        <scheme val="minor"/>
      </rPr>
      <t xml:space="preserve"> сумою вартості партії,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
- потім визначити </t>
    </r>
    <r>
      <rPr>
        <b/>
        <i/>
        <sz val="14"/>
        <color theme="8" tint="-0.499984740745262"/>
        <rFont val="Calibri"/>
        <family val="2"/>
        <charset val="204"/>
        <scheme val="minor"/>
      </rPr>
      <t>кількість і суму вартості партії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поміж (всередині) товарів ще й по </t>
    </r>
    <r>
      <rPr>
        <b/>
        <i/>
        <sz val="14"/>
        <color theme="8" tint="-0.499984740745262"/>
        <rFont val="Calibri"/>
        <family val="2"/>
        <charset val="204"/>
        <scheme val="minor"/>
      </rPr>
      <t>Виробникам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 окремо.</t>
    </r>
  </si>
  <si>
    <r>
      <rPr>
        <b/>
        <i/>
        <sz val="14"/>
        <color theme="8" tint="-0.499984740745262"/>
        <rFont val="Calibri"/>
        <family val="2"/>
        <charset val="204"/>
        <scheme val="minor"/>
      </rPr>
      <t>2.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Показ даних у таблиці організувати за рівнем </t>
    </r>
    <r>
      <rPr>
        <b/>
        <i/>
        <sz val="14"/>
        <color theme="8" tint="-0.499984740745262"/>
        <rFont val="Calibri"/>
        <family val="2"/>
        <charset val="204"/>
        <scheme val="minor"/>
      </rPr>
      <t xml:space="preserve">3. </t>
    </r>
  </si>
  <si>
    <r>
      <rPr>
        <b/>
        <i/>
        <sz val="14"/>
        <color theme="8" tint="-0.499984740745262"/>
        <rFont val="Calibri"/>
        <family val="2"/>
        <charset val="204"/>
        <scheme val="minor"/>
      </rPr>
      <t>3.</t>
    </r>
    <r>
      <rPr>
        <i/>
        <sz val="14"/>
        <color theme="8" tint="-0.499984740745262"/>
        <rFont val="Calibri"/>
        <family val="2"/>
        <charset val="204"/>
        <scheme val="minor"/>
      </rPr>
      <t xml:space="preserve">Убрати з усіх рядків слово </t>
    </r>
    <r>
      <rPr>
        <b/>
        <i/>
        <sz val="14"/>
        <color theme="8" tint="-0.499984740745262"/>
        <rFont val="Calibri"/>
        <family val="2"/>
        <charset val="204"/>
        <scheme val="minor"/>
      </rPr>
      <t>"Total".</t>
    </r>
  </si>
  <si>
    <t>Итог</t>
  </si>
  <si>
    <t>Biagatti</t>
  </si>
  <si>
    <t>Осика О.А.</t>
  </si>
  <si>
    <t>ІталКомпані</t>
  </si>
  <si>
    <t>Доля браку від кількості</t>
  </si>
  <si>
    <t>Вартість партії, євро</t>
  </si>
  <si>
    <t>Общий итог</t>
  </si>
  <si>
    <t>Kenwo Итог</t>
  </si>
  <si>
    <t>Delon Итог</t>
  </si>
  <si>
    <t>Panas Итог</t>
  </si>
  <si>
    <t>Bosch Итог</t>
  </si>
  <si>
    <t>Sharp Итог</t>
  </si>
  <si>
    <t>Braun Итог</t>
  </si>
  <si>
    <t>Tefal Итог</t>
  </si>
  <si>
    <t>Phili Итог</t>
  </si>
  <si>
    <t>Mouli Итог</t>
  </si>
  <si>
    <t>Samsu Итог</t>
  </si>
  <si>
    <t>Goldi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</si>
</sst>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i/>
      <sz val="12"/>
      <color theme="0"/>
      <name val="Trebuchet MS"/>
      <family val="2"/>
      <charset val="204"/>
    </font>
    <font>
      <sz val="12"/>
      <name val="Century Gothic"/>
      <family val="2"/>
      <charset val="204"/>
    </font>
    <font>
      <sz val="12"/>
      <color theme="1"/>
      <name val="Century Gothic"/>
      <family val="2"/>
      <charset val="204"/>
    </font>
    <font>
      <b/>
      <i/>
      <sz val="14"/>
      <color rgb="FF008000"/>
      <name val="Calibri"/>
      <family val="2"/>
      <charset val="204"/>
      <scheme val="minor"/>
    </font>
    <font>
      <i/>
      <sz val="14"/>
      <color theme="8" tint="-0.499984740745262"/>
      <name val="Calibri"/>
      <family val="2"/>
      <charset val="204"/>
      <scheme val="minor"/>
    </font>
    <font>
      <b/>
      <i/>
      <sz val="14"/>
      <color theme="8" tint="-0.499984740745262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i/>
      <u/>
      <sz val="14"/>
      <color theme="8" tint="-0.499984740745262"/>
      <name val="Calibri"/>
      <family val="2"/>
      <charset val="204"/>
      <scheme val="minor"/>
    </font>
    <font>
      <b/>
      <i/>
      <sz val="18"/>
      <color theme="8" tint="-0.499984740745262"/>
      <name val="Trebuchet MS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name val="Century Gothic"/>
      <family val="2"/>
      <charset val="204"/>
    </font>
    <font>
      <sz val="12"/>
      <color theme="1"/>
      <name val="Century Gothic"/>
    </font>
    <font>
      <sz val="12"/>
      <name val="Century Gothic"/>
    </font>
    <font>
      <b/>
      <i/>
      <sz val="12"/>
      <color theme="0"/>
      <name val="Trebuchet MS"/>
    </font>
    <font>
      <b/>
      <sz val="12"/>
      <color theme="1"/>
      <name val="Century Gothic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21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2" tint="-9.9978637043366805E-2"/>
        <bgColor theme="9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4" tint="0.39997558519241921"/>
      </right>
      <top style="thin">
        <color theme="1" tint="0.499984740745262"/>
      </top>
      <bottom style="thin">
        <color theme="4" tint="0.3999755851924192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4" tint="0.39997558519241921"/>
      </bottom>
      <diagonal/>
    </border>
    <border>
      <left style="thin">
        <color theme="1" tint="0.499984740745262"/>
      </left>
      <right style="thin">
        <color theme="4" tint="0.39997558519241921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17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 indent="7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0" fontId="7" fillId="2" borderId="0" xfId="0" applyFont="1" applyFill="1" applyAlignment="1">
      <alignment horizontal="left" indent="6"/>
    </xf>
    <xf numFmtId="0" fontId="6" fillId="2" borderId="0" xfId="0" applyFont="1" applyFill="1" applyAlignment="1">
      <alignment horizontal="left" vertical="center" indent="2"/>
    </xf>
    <xf numFmtId="0" fontId="8" fillId="2" borderId="0" xfId="0" applyFont="1" applyFill="1"/>
    <xf numFmtId="0" fontId="9" fillId="0" borderId="0" xfId="0" applyFont="1"/>
    <xf numFmtId="0" fontId="8" fillId="2" borderId="0" xfId="0" applyFont="1" applyFill="1" applyAlignment="1">
      <alignment horizontal="left" indent="3"/>
    </xf>
    <xf numFmtId="0" fontId="9" fillId="2" borderId="0" xfId="0" applyFont="1" applyFill="1" applyAlignment="1">
      <alignment horizontal="left" indent="1"/>
    </xf>
    <xf numFmtId="0" fontId="3" fillId="7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6" borderId="2" xfId="0" applyFont="1" applyFill="1" applyBorder="1" applyAlignment="1">
      <alignment vertical="center"/>
    </xf>
    <xf numFmtId="0" fontId="4" fillId="6" borderId="2" xfId="1" applyNumberFormat="1" applyFont="1" applyFill="1" applyBorder="1" applyAlignment="1"/>
    <xf numFmtId="0" fontId="4" fillId="5" borderId="2" xfId="1" applyNumberFormat="1" applyFont="1" applyFill="1" applyBorder="1" applyAlignment="1"/>
    <xf numFmtId="0" fontId="5" fillId="4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0" fillId="0" borderId="4" xfId="0" applyBorder="1"/>
    <xf numFmtId="0" fontId="5" fillId="0" borderId="4" xfId="0" applyFont="1" applyBorder="1"/>
    <xf numFmtId="0" fontId="5" fillId="0" borderId="7" xfId="0" applyFont="1" applyBorder="1"/>
    <xf numFmtId="0" fontId="5" fillId="0" borderId="5" xfId="0" applyFont="1" applyBorder="1"/>
    <xf numFmtId="0" fontId="5" fillId="0" borderId="6" xfId="0" applyFont="1" applyBorder="1"/>
    <xf numFmtId="0" fontId="0" fillId="0" borderId="6" xfId="0" applyBorder="1"/>
    <xf numFmtId="0" fontId="3" fillId="7" borderId="2" xfId="2" applyFont="1" applyFill="1" applyBorder="1" applyAlignment="1">
      <alignment horizontal="center" vertical="center"/>
    </xf>
    <xf numFmtId="0" fontId="3" fillId="7" borderId="2" xfId="0" applyFont="1" applyFill="1" applyBorder="1" applyAlignment="1">
      <alignment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4" fillId="2" borderId="9" xfId="1" applyNumberFormat="1" applyFont="1" applyFill="1" applyBorder="1" applyAlignment="1"/>
    <xf numFmtId="0" fontId="4" fillId="4" borderId="9" xfId="1" applyNumberFormat="1" applyFont="1" applyFill="1" applyBorder="1" applyAlignment="1"/>
    <xf numFmtId="0" fontId="4" fillId="2" borderId="4" xfId="1" applyNumberFormat="1" applyFont="1" applyFill="1" applyBorder="1" applyAlignment="1"/>
    <xf numFmtId="0" fontId="3" fillId="3" borderId="4" xfId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4" fillId="0" borderId="4" xfId="1" applyFont="1" applyBorder="1"/>
    <xf numFmtId="0" fontId="3" fillId="7" borderId="4" xfId="0" applyFont="1" applyFill="1" applyBorder="1" applyAlignment="1">
      <alignment horizontal="center" vertical="center" wrapText="1"/>
    </xf>
    <xf numFmtId="14" fontId="5" fillId="4" borderId="4" xfId="0" applyNumberFormat="1" applyFont="1" applyFill="1" applyBorder="1" applyAlignment="1">
      <alignment vertical="center"/>
    </xf>
    <xf numFmtId="14" fontId="4" fillId="2" borderId="4" xfId="1" applyNumberFormat="1" applyFont="1" applyFill="1" applyBorder="1" applyAlignment="1"/>
    <xf numFmtId="0" fontId="4" fillId="4" borderId="4" xfId="1" applyNumberFormat="1" applyFont="1" applyFill="1" applyBorder="1" applyAlignment="1"/>
    <xf numFmtId="14" fontId="4" fillId="4" borderId="4" xfId="1" applyNumberFormat="1" applyFont="1" applyFill="1" applyBorder="1" applyAlignment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 indent="2"/>
    </xf>
    <xf numFmtId="0" fontId="9" fillId="0" borderId="2" xfId="0" applyFont="1" applyBorder="1"/>
    <xf numFmtId="0" fontId="7" fillId="0" borderId="2" xfId="0" applyFont="1" applyBorder="1" applyAlignment="1">
      <alignment horizontal="left" indent="3"/>
    </xf>
    <xf numFmtId="0" fontId="7" fillId="0" borderId="2" xfId="0" applyFont="1" applyBorder="1" applyAlignment="1">
      <alignment horizontal="left" indent="2"/>
    </xf>
    <xf numFmtId="0" fontId="7" fillId="2" borderId="0" xfId="0" applyFont="1" applyFill="1" applyAlignment="1">
      <alignment horizontal="left"/>
    </xf>
    <xf numFmtId="0" fontId="5" fillId="2" borderId="7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4" fillId="2" borderId="8" xfId="1" applyNumberFormat="1" applyFont="1" applyFill="1" applyBorder="1" applyAlignment="1"/>
    <xf numFmtId="0" fontId="4" fillId="4" borderId="8" xfId="1" applyNumberFormat="1" applyFont="1" applyFill="1" applyBorder="1" applyAlignment="1"/>
    <xf numFmtId="0" fontId="5" fillId="4" borderId="8" xfId="0" applyFont="1" applyFill="1" applyBorder="1" applyAlignment="1">
      <alignment vertical="center"/>
    </xf>
    <xf numFmtId="0" fontId="3" fillId="7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vertical="center"/>
    </xf>
    <xf numFmtId="0" fontId="4" fillId="4" borderId="0" xfId="1" applyNumberFormat="1" applyFont="1" applyFill="1" applyBorder="1" applyAlignment="1"/>
    <xf numFmtId="14" fontId="4" fillId="4" borderId="0" xfId="1" applyNumberFormat="1" applyFont="1" applyFill="1" applyBorder="1" applyAlignment="1"/>
    <xf numFmtId="0" fontId="5" fillId="2" borderId="12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14" fontId="4" fillId="2" borderId="9" xfId="1" applyNumberFormat="1" applyFont="1" applyFill="1" applyBorder="1" applyAlignment="1"/>
    <xf numFmtId="0" fontId="4" fillId="2" borderId="10" xfId="1" applyNumberFormat="1" applyFont="1" applyFill="1" applyBorder="1" applyAlignment="1"/>
    <xf numFmtId="0" fontId="14" fillId="4" borderId="7" xfId="0" applyFont="1" applyFill="1" applyBorder="1" applyAlignment="1">
      <alignment vertical="center"/>
    </xf>
    <xf numFmtId="0" fontId="15" fillId="4" borderId="4" xfId="1" applyNumberFormat="1" applyFont="1" applyFill="1" applyBorder="1" applyAlignment="1"/>
    <xf numFmtId="0" fontId="14" fillId="4" borderId="4" xfId="0" applyFont="1" applyFill="1" applyBorder="1" applyAlignment="1">
      <alignment vertical="center"/>
    </xf>
    <xf numFmtId="14" fontId="15" fillId="4" borderId="4" xfId="1" applyNumberFormat="1" applyFont="1" applyFill="1" applyBorder="1" applyAlignment="1"/>
    <xf numFmtId="0" fontId="15" fillId="4" borderId="8" xfId="1" applyNumberFormat="1" applyFont="1" applyFill="1" applyBorder="1" applyAlignment="1"/>
    <xf numFmtId="0" fontId="14" fillId="4" borderId="12" xfId="0" applyFont="1" applyFill="1" applyBorder="1" applyAlignment="1">
      <alignment vertical="center"/>
    </xf>
    <xf numFmtId="0" fontId="15" fillId="4" borderId="9" xfId="0" applyNumberFormat="1" applyFont="1" applyFill="1" applyBorder="1" applyAlignment="1" applyProtection="1"/>
    <xf numFmtId="0" fontId="14" fillId="4" borderId="9" xfId="0" applyFont="1" applyFill="1" applyBorder="1" applyAlignment="1">
      <alignment vertical="center"/>
    </xf>
    <xf numFmtId="2" fontId="15" fillId="4" borderId="9" xfId="0" applyNumberFormat="1" applyFont="1" applyFill="1" applyBorder="1" applyAlignment="1" applyProtection="1"/>
    <xf numFmtId="0" fontId="15" fillId="4" borderId="10" xfId="0" applyNumberFormat="1" applyFont="1" applyFill="1" applyBorder="1" applyAlignment="1" applyProtection="1"/>
    <xf numFmtId="2" fontId="3" fillId="7" borderId="6" xfId="0" applyNumberFormat="1" applyFont="1" applyFill="1" applyBorder="1" applyAlignment="1">
      <alignment horizontal="center" vertical="center" wrapText="1"/>
    </xf>
    <xf numFmtId="2" fontId="4" fillId="2" borderId="4" xfId="1" applyNumberFormat="1" applyFont="1" applyFill="1" applyBorder="1" applyAlignment="1"/>
    <xf numFmtId="2" fontId="4" fillId="4" borderId="4" xfId="1" applyNumberFormat="1" applyFont="1" applyFill="1" applyBorder="1" applyAlignment="1"/>
    <xf numFmtId="2" fontId="5" fillId="4" borderId="4" xfId="0" applyNumberFormat="1" applyFont="1" applyFill="1" applyBorder="1" applyAlignment="1">
      <alignment vertical="center"/>
    </xf>
    <xf numFmtId="0" fontId="4" fillId="2" borderId="0" xfId="1" applyNumberFormat="1" applyFont="1" applyFill="1" applyBorder="1" applyAlignment="1"/>
    <xf numFmtId="0" fontId="15" fillId="4" borderId="9" xfId="0" applyFont="1" applyFill="1" applyBorder="1" applyAlignment="1" applyProtection="1"/>
    <xf numFmtId="0" fontId="16" fillId="7" borderId="6" xfId="0" applyFont="1" applyFill="1" applyBorder="1" applyAlignment="1">
      <alignment horizontal="center" vertical="center" wrapText="1"/>
    </xf>
    <xf numFmtId="10" fontId="15" fillId="4" borderId="11" xfId="1" applyNumberFormat="1" applyFont="1" applyFill="1" applyBorder="1" applyAlignment="1"/>
    <xf numFmtId="10" fontId="16" fillId="7" borderId="6" xfId="0" applyNumberFormat="1" applyFont="1" applyFill="1" applyBorder="1" applyAlignment="1">
      <alignment horizontal="center" vertical="center" wrapText="1"/>
    </xf>
    <xf numFmtId="10" fontId="15" fillId="4" borderId="8" xfId="1" applyNumberFormat="1" applyFont="1" applyFill="1" applyBorder="1" applyAlignment="1"/>
    <xf numFmtId="10" fontId="15" fillId="4" borderId="10" xfId="1" applyNumberFormat="1" applyFont="1" applyFill="1" applyBorder="1" applyAlignment="1"/>
    <xf numFmtId="10" fontId="15" fillId="4" borderId="9" xfId="0" applyNumberFormat="1" applyFont="1" applyFill="1" applyBorder="1" applyAlignment="1" applyProtection="1"/>
    <xf numFmtId="2" fontId="2" fillId="0" borderId="4" xfId="1" applyNumberFormat="1" applyFill="1" applyBorder="1"/>
    <xf numFmtId="2" fontId="4" fillId="2" borderId="14" xfId="1" applyNumberFormat="1" applyFont="1" applyFill="1" applyBorder="1" applyAlignment="1"/>
    <xf numFmtId="2" fontId="4" fillId="2" borderId="9" xfId="1" applyNumberFormat="1" applyFont="1" applyFill="1" applyBorder="1" applyAlignment="1"/>
    <xf numFmtId="2" fontId="4" fillId="2" borderId="13" xfId="1" applyNumberFormat="1" applyFont="1" applyFill="1" applyBorder="1" applyAlignment="1"/>
    <xf numFmtId="0" fontId="12" fillId="0" borderId="0" xfId="0" applyFont="1"/>
    <xf numFmtId="0" fontId="5" fillId="2" borderId="0" xfId="0" applyFont="1" applyFill="1" applyBorder="1" applyAlignment="1">
      <alignment vertical="center"/>
    </xf>
    <xf numFmtId="0" fontId="13" fillId="2" borderId="4" xfId="1" applyNumberFormat="1" applyFont="1" applyFill="1" applyBorder="1" applyAlignment="1"/>
    <xf numFmtId="0" fontId="13" fillId="4" borderId="4" xfId="1" applyNumberFormat="1" applyFont="1" applyFill="1" applyBorder="1" applyAlignment="1"/>
    <xf numFmtId="0" fontId="17" fillId="4" borderId="4" xfId="0" applyFont="1" applyFill="1" applyBorder="1" applyAlignment="1">
      <alignment vertical="center"/>
    </xf>
    <xf numFmtId="0" fontId="13" fillId="4" borderId="0" xfId="1" applyNumberFormat="1" applyFont="1" applyFill="1" applyBorder="1" applyAlignment="1"/>
    <xf numFmtId="0" fontId="5" fillId="4" borderId="15" xfId="0" applyFont="1" applyFill="1" applyBorder="1" applyAlignment="1">
      <alignment vertical="center"/>
    </xf>
    <xf numFmtId="0" fontId="4" fillId="4" borderId="16" xfId="1" applyNumberFormat="1" applyFont="1" applyFill="1" applyBorder="1" applyAlignment="1"/>
    <xf numFmtId="0" fontId="3" fillId="7" borderId="17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14" fillId="2" borderId="18" xfId="0" applyFont="1" applyFill="1" applyBorder="1" applyAlignment="1">
      <alignment vertical="center"/>
    </xf>
    <xf numFmtId="0" fontId="14" fillId="2" borderId="17" xfId="0" applyFont="1" applyFill="1" applyBorder="1" applyAlignment="1">
      <alignment vertical="center"/>
    </xf>
    <xf numFmtId="0" fontId="8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7" fillId="0" borderId="1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/>
    </xf>
    <xf numFmtId="2" fontId="15" fillId="4" borderId="11" xfId="1" applyNumberFormat="1" applyFont="1" applyFill="1" applyBorder="1" applyAlignment="1"/>
  </cellXfs>
  <cellStyles count="3">
    <cellStyle name="Normal 4" xfId="2"/>
    <cellStyle name="Обычный" xfId="0" builtinId="0"/>
    <cellStyle name="Обычный_Функции ЕСЛИ и ВПР" xfId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fill>
        <patternFill patternType="solid">
          <fgColor theme="9" tint="0.79998168889431442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14" formatCode="0.00%"/>
      <fill>
        <patternFill patternType="solid">
          <fgColor theme="9" tint="0.79998168889431442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0" formatCode="General"/>
      <fill>
        <patternFill patternType="solid">
          <fgColor theme="9" tint="0.79998168889431442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0" formatCode="General"/>
      <fill>
        <patternFill patternType="solid">
          <fgColor theme="9" tint="0.79998168889431442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0" formatCode="General"/>
      <fill>
        <patternFill patternType="solid">
          <fgColor theme="9" tint="0.79998168889431442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0" formatCode="General"/>
      <fill>
        <patternFill patternType="solid">
          <fgColor theme="9" tint="0.79998168889431442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2" formatCode="0.00"/>
      <fill>
        <patternFill patternType="solid">
          <fgColor theme="9" tint="0.79998168889431442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2" formatCode="0.00"/>
      <fill>
        <patternFill patternType="solid">
          <fgColor theme="9" tint="0.79998168889431442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fill>
        <patternFill patternType="solid">
          <fgColor theme="9" tint="0.79998168889431442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0" formatCode="General"/>
      <fill>
        <patternFill patternType="solid">
          <fgColor theme="9" tint="0.79998168889431442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0" formatCode="General"/>
      <fill>
        <patternFill patternType="solid">
          <fgColor theme="9" tint="0.79998168889431442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fill>
        <patternFill patternType="solid">
          <fgColor theme="9" tint="0.79998168889431442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1" tint="0.499984740745262"/>
        </right>
        <top style="thin">
          <color theme="1" tint="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0" formatCode="General"/>
      <fill>
        <patternFill patternType="solid">
          <fgColor theme="9" tint="0.79998168889431442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14" formatCode="0.00%"/>
      <fill>
        <patternFill patternType="solid">
          <fgColor theme="9" tint="0.79998168889431442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/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0" formatCode="General"/>
      <fill>
        <patternFill patternType="solid">
          <fgColor theme="9" tint="0.79998168889431442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19" formatCode="dd/mm/yyyy"/>
      <fill>
        <patternFill patternType="solid">
          <fgColor theme="9" tint="0.79998168889431442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0" formatCode="General"/>
      <fill>
        <patternFill patternType="solid">
          <fgColor theme="9" tint="0.79998168889431442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0" formatCode="General"/>
      <fill>
        <patternFill patternType="solid">
          <fgColor theme="9" tint="0.79998168889431442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numFmt numFmtId="2" formatCode="0.00"/>
      <border outline="0">
        <left style="thin">
          <color theme="1" tint="0.499984740745262"/>
        </left>
      </border>
    </dxf>
    <dxf>
      <numFmt numFmtId="2" formatCode="0.00"/>
      <border outline="0">
        <right style="thin">
          <color theme="1" tint="0.49998474074526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fill>
        <patternFill patternType="solid">
          <fgColor theme="9" tint="0.79998168889431442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0" formatCode="General"/>
      <fill>
        <patternFill patternType="solid">
          <fgColor theme="9" tint="0.79998168889431442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numFmt numFmtId="0" formatCode="General"/>
      <fill>
        <patternFill patternType="solid">
          <fgColor theme="9" tint="0.79998168889431442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fill>
        <patternFill patternType="solid">
          <fgColor theme="9" tint="0.79998168889431442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  <vertical/>
        <horizontal/>
      </border>
    </dxf>
    <dxf>
      <border outline="0">
        <top style="thin">
          <color theme="1" tint="0.499984740745262"/>
        </top>
      </border>
    </dxf>
    <dxf>
      <border outline="0">
        <left style="thin">
          <color theme="1" tint="0.499984740745262"/>
        </left>
        <right style="thin">
          <color theme="1" tint="0.499984740745262"/>
        </right>
        <top style="thin">
          <color theme="1" tint="0.499984740745262"/>
        </top>
        <bottom style="thin">
          <color theme="1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entury Gothic"/>
        <scheme val="none"/>
      </font>
      <fill>
        <patternFill patternType="solid">
          <fgColor theme="9" tint="0.79998168889431442"/>
          <bgColor theme="0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1" tint="0.499984740745262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scheme val="none"/>
      </font>
      <fill>
        <patternFill patternType="solid">
          <fgColor indexed="64"/>
          <bgColor theme="1" tint="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Таблица1" displayName="Таблица1" ref="B1:M321" totalsRowCount="1" headerRowDxfId="28" dataDxfId="26" headerRowBorderDxfId="27" tableBorderDxfId="25" totalsRowBorderDxfId="24" dataCellStyle="Обычный_Функции ЕСЛИ и ВПР">
  <autoFilter ref="B1:M320"/>
  <sortState ref="B2:M320">
    <sortCondition ref="C2:C320"/>
    <sortCondition descending="1" ref="J2:J320"/>
  </sortState>
  <tableColumns count="12">
    <tableColumn id="1" name="Найменування" totalsRowLabel="Итог" dataDxfId="23" totalsRowDxfId="11"/>
    <tableColumn id="2" name="Виробник" dataDxfId="22" totalsRowDxfId="10" dataCellStyle="Обычный_Функции ЕСЛИ и ВПР"/>
    <tableColumn id="3" name="Ціна_x000a_за од." dataDxfId="21" totalsRowDxfId="9" dataCellStyle="Обычный_Функции ЕСЛИ и ВПР"/>
    <tableColumn id="4" name="Постачальник" dataDxfId="20" totalsRowDxfId="8"/>
    <tableColumn id="5" name="Кількість, од." totalsRowFunction="custom" dataDxfId="19" totalsRowDxfId="7" dataCellStyle="Обычный_Функции ЕСЛИ и ВПР">
      <totalsRowFormula>AVERAGE(F2:F320)</totalsRowFormula>
    </tableColumn>
    <tableColumn id="6" name="Брак, од." totalsRowFunction="custom" dataDxfId="18" totalsRowDxfId="6" dataCellStyle="Обычный_Функции ЕСЛИ и ВПР">
      <totalsRowFormula>AVERAGE(G2:G320)</totalsRowFormula>
    </tableColumn>
    <tableColumn id="7" name="Вартість партії" totalsRowFunction="custom" dataDxfId="17" totalsRowDxfId="5" dataCellStyle="Обычный_Функции ЕСЛИ и ВПР">
      <totalsRowFormula>SUM(H2:H320)</totalsRowFormula>
    </tableColumn>
    <tableColumn id="8" name="Вартість браку" totalsRowFunction="custom" dataDxfId="16" totalsRowDxfId="4" dataCellStyle="Обычный_Функции ЕСЛИ и ВПР">
      <totalsRowFormula>SUM(I2:I320)</totalsRowFormula>
    </tableColumn>
    <tableColumn id="9" name="День поставки" dataDxfId="15" totalsRowDxfId="3" dataCellStyle="Обычный_Функции ЕСЛИ и ВПР"/>
    <tableColumn id="10" name="Приймальник" totalsRowFunction="count" dataDxfId="14" totalsRowDxfId="2" dataCellStyle="Обычный_Функции ЕСЛИ и ВПР"/>
    <tableColumn id="11" name="Доля браку від кількості" dataDxfId="13" totalsRowDxfId="1" dataCellStyle="Обычный_Функции ЕСЛИ и ВПР">
      <calculatedColumnFormula>Таблица1[[#This Row],[Брак, од.]]/Таблица1[[#This Row],[Кількість, од.]]</calculatedColumnFormula>
    </tableColumn>
    <tableColumn id="12" name="Вартість партії, євро" dataDxfId="12" totalsRowDxfId="0" dataCellStyle="Обычный_Функции ЕСЛИ и ВПР">
      <calculatedColumnFormula>Таблица1[[#This Row],[Вартість партії]]/41</calculatedColumnFormula>
    </tableColumn>
  </tableColumns>
  <tableStyleInfo name="TableStyleLight7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0"/>
  <sheetViews>
    <sheetView showGridLines="0" topLeftCell="A7" workbookViewId="0">
      <selection activeCell="J19" sqref="J19"/>
    </sheetView>
  </sheetViews>
  <sheetFormatPr defaultRowHeight="14.4" x14ac:dyDescent="0.3"/>
  <cols>
    <col min="1" max="1" width="3.109375" customWidth="1"/>
    <col min="2" max="2" width="22.6640625" bestFit="1" customWidth="1"/>
    <col min="3" max="3" width="13.5546875" customWidth="1"/>
    <col min="4" max="4" width="17.44140625" bestFit="1" customWidth="1"/>
    <col min="5" max="5" width="20.109375" bestFit="1" customWidth="1"/>
    <col min="7" max="10" width="20.21875" customWidth="1"/>
    <col min="12" max="12" width="20.109375" customWidth="1"/>
  </cols>
  <sheetData>
    <row r="1" spans="1:17" ht="18" x14ac:dyDescent="0.3">
      <c r="A1" s="2"/>
      <c r="B1" s="8"/>
      <c r="C1" s="2"/>
      <c r="D1" s="2"/>
      <c r="E1" s="2"/>
      <c r="F1" s="2"/>
      <c r="G1" s="2"/>
      <c r="H1" s="2"/>
      <c r="I1" s="2"/>
    </row>
    <row r="2" spans="1:17" ht="18" x14ac:dyDescent="0.35">
      <c r="A2" s="2"/>
      <c r="B2" s="28" t="s">
        <v>0</v>
      </c>
      <c r="C2" s="28" t="s">
        <v>77</v>
      </c>
      <c r="D2" s="28" t="s">
        <v>79</v>
      </c>
      <c r="E2" s="29" t="s">
        <v>85</v>
      </c>
      <c r="F2" s="2"/>
      <c r="G2" s="9"/>
      <c r="H2" s="5"/>
      <c r="I2" s="5"/>
      <c r="J2" s="10"/>
      <c r="K2" s="10"/>
      <c r="L2" s="10"/>
      <c r="M2" s="10"/>
      <c r="N2" s="10"/>
      <c r="O2" s="10"/>
      <c r="P2" s="10"/>
      <c r="Q2" s="10"/>
    </row>
    <row r="3" spans="1:17" ht="15" customHeight="1" x14ac:dyDescent="0.35">
      <c r="A3" s="2"/>
      <c r="B3" s="30" t="s">
        <v>86</v>
      </c>
      <c r="C3" s="30" t="s">
        <v>131</v>
      </c>
      <c r="D3" s="30" t="s">
        <v>87</v>
      </c>
      <c r="E3" s="31" t="s">
        <v>88</v>
      </c>
      <c r="F3" s="2"/>
      <c r="G3" s="104" t="s">
        <v>113</v>
      </c>
      <c r="H3" s="104"/>
      <c r="I3" s="104"/>
      <c r="J3" s="104"/>
      <c r="K3" s="104"/>
      <c r="L3" s="104"/>
      <c r="M3" s="104"/>
      <c r="N3" s="104"/>
      <c r="O3" s="104"/>
      <c r="P3" s="104"/>
      <c r="Q3" s="10"/>
    </row>
    <row r="4" spans="1:17" ht="15.6" customHeight="1" x14ac:dyDescent="0.35">
      <c r="A4" s="2"/>
      <c r="B4" s="32" t="s">
        <v>89</v>
      </c>
      <c r="C4" s="30" t="s">
        <v>132</v>
      </c>
      <c r="D4" s="32" t="s">
        <v>90</v>
      </c>
      <c r="E4" s="33" t="s">
        <v>91</v>
      </c>
      <c r="F4" s="2"/>
      <c r="G4" s="11"/>
      <c r="H4" s="12"/>
      <c r="I4" s="12"/>
      <c r="J4" s="10"/>
      <c r="K4" s="10"/>
      <c r="L4" s="10"/>
      <c r="M4" s="10"/>
      <c r="N4" s="10"/>
      <c r="O4" s="10"/>
      <c r="P4" s="10"/>
      <c r="Q4" s="10"/>
    </row>
    <row r="5" spans="1:17" ht="15.6" customHeight="1" x14ac:dyDescent="0.35">
      <c r="A5" s="2"/>
      <c r="B5" s="30" t="s">
        <v>86</v>
      </c>
      <c r="C5" s="30" t="s">
        <v>131</v>
      </c>
      <c r="D5" s="30" t="s">
        <v>90</v>
      </c>
      <c r="E5" s="34" t="s">
        <v>88</v>
      </c>
      <c r="F5" s="2"/>
      <c r="G5" s="104" t="s">
        <v>114</v>
      </c>
      <c r="H5" s="104"/>
      <c r="I5" s="104"/>
      <c r="J5" s="104"/>
      <c r="K5" s="104"/>
      <c r="L5" s="104"/>
      <c r="M5" s="104"/>
      <c r="N5" s="104"/>
      <c r="O5" s="104"/>
      <c r="P5" s="104"/>
      <c r="Q5" s="104"/>
    </row>
    <row r="6" spans="1:17" ht="15.6" customHeight="1" x14ac:dyDescent="0.35">
      <c r="A6" s="2"/>
      <c r="B6" s="32" t="s">
        <v>94</v>
      </c>
      <c r="C6" s="30" t="s">
        <v>133</v>
      </c>
      <c r="D6" s="32" t="s">
        <v>95</v>
      </c>
      <c r="E6" s="33" t="s">
        <v>96</v>
      </c>
      <c r="F6" s="2"/>
      <c r="G6" s="11"/>
      <c r="H6" s="12"/>
      <c r="I6" s="12"/>
      <c r="J6" s="10"/>
      <c r="K6" s="10"/>
      <c r="L6" s="10"/>
      <c r="M6" s="10"/>
      <c r="N6" s="10"/>
      <c r="O6" s="10"/>
      <c r="P6" s="10"/>
      <c r="Q6" s="10"/>
    </row>
    <row r="7" spans="1:17" ht="15.6" customHeight="1" x14ac:dyDescent="0.35">
      <c r="A7" s="2"/>
      <c r="B7" s="30" t="s">
        <v>94</v>
      </c>
      <c r="C7" s="30" t="s">
        <v>134</v>
      </c>
      <c r="D7" s="30" t="s">
        <v>90</v>
      </c>
      <c r="E7" s="34" t="s">
        <v>96</v>
      </c>
      <c r="F7" s="2"/>
      <c r="G7" s="11"/>
      <c r="H7" s="12"/>
      <c r="I7" s="12"/>
      <c r="J7" s="10"/>
      <c r="K7" s="10"/>
      <c r="L7" s="99" t="s">
        <v>0</v>
      </c>
      <c r="M7" s="10"/>
      <c r="N7" s="10"/>
      <c r="O7" s="10"/>
      <c r="P7" s="10"/>
      <c r="Q7" s="10"/>
    </row>
    <row r="8" spans="1:17" ht="15.6" customHeight="1" x14ac:dyDescent="0.3">
      <c r="A8" s="2"/>
      <c r="B8" s="32" t="s">
        <v>99</v>
      </c>
      <c r="C8" s="30" t="s">
        <v>133</v>
      </c>
      <c r="D8" s="32" t="s">
        <v>87</v>
      </c>
      <c r="E8" s="33" t="s">
        <v>91</v>
      </c>
      <c r="F8" s="2"/>
      <c r="G8" s="13" t="s">
        <v>0</v>
      </c>
      <c r="H8" s="13" t="s">
        <v>77</v>
      </c>
      <c r="I8" s="13" t="s">
        <v>79</v>
      </c>
      <c r="J8" s="13" t="s">
        <v>85</v>
      </c>
      <c r="K8" s="10"/>
      <c r="L8" s="100" t="s">
        <v>86</v>
      </c>
      <c r="M8" s="10"/>
      <c r="N8" s="10"/>
      <c r="O8" s="10"/>
      <c r="P8" s="10"/>
      <c r="Q8" s="10"/>
    </row>
    <row r="9" spans="1:17" ht="15.6" x14ac:dyDescent="0.3">
      <c r="A9" s="2"/>
      <c r="B9" s="30" t="s">
        <v>100</v>
      </c>
      <c r="C9" s="30" t="s">
        <v>135</v>
      </c>
      <c r="D9" s="30" t="s">
        <v>101</v>
      </c>
      <c r="E9" s="34" t="s">
        <v>102</v>
      </c>
      <c r="F9" s="2"/>
      <c r="G9" s="14" t="s">
        <v>89</v>
      </c>
      <c r="H9" s="14" t="s">
        <v>137</v>
      </c>
      <c r="I9" s="14" t="s">
        <v>95</v>
      </c>
      <c r="J9" s="14" t="s">
        <v>102</v>
      </c>
      <c r="L9" s="101" t="s">
        <v>89</v>
      </c>
    </row>
    <row r="10" spans="1:17" ht="15.6" x14ac:dyDescent="0.3">
      <c r="A10" s="2"/>
      <c r="B10" s="32" t="s">
        <v>103</v>
      </c>
      <c r="C10" s="30" t="s">
        <v>136</v>
      </c>
      <c r="D10" s="32" t="s">
        <v>87</v>
      </c>
      <c r="E10" s="33" t="s">
        <v>88</v>
      </c>
      <c r="F10" s="2"/>
      <c r="G10" s="15" t="s">
        <v>110</v>
      </c>
      <c r="H10" s="16" t="s">
        <v>136</v>
      </c>
      <c r="I10" s="15"/>
      <c r="J10" s="16"/>
      <c r="L10" s="101" t="s">
        <v>94</v>
      </c>
    </row>
    <row r="11" spans="1:17" ht="15.6" x14ac:dyDescent="0.3">
      <c r="A11" s="2"/>
      <c r="B11" s="30" t="s">
        <v>103</v>
      </c>
      <c r="C11" s="30" t="s">
        <v>137</v>
      </c>
      <c r="D11" s="30" t="s">
        <v>95</v>
      </c>
      <c r="E11" s="34" t="s">
        <v>104</v>
      </c>
      <c r="F11" s="2"/>
      <c r="G11" s="14"/>
      <c r="H11" s="17"/>
      <c r="I11" s="14"/>
      <c r="J11" s="17"/>
      <c r="L11" s="101" t="s">
        <v>99</v>
      </c>
    </row>
    <row r="12" spans="1:17" ht="15.6" x14ac:dyDescent="0.3">
      <c r="A12" s="2"/>
      <c r="B12" s="32" t="s">
        <v>89</v>
      </c>
      <c r="C12" s="30" t="s">
        <v>138</v>
      </c>
      <c r="D12" s="32" t="s">
        <v>87</v>
      </c>
      <c r="E12" s="33" t="s">
        <v>91</v>
      </c>
      <c r="F12" s="2"/>
      <c r="G12" s="15"/>
      <c r="H12" s="16"/>
      <c r="I12" s="15"/>
      <c r="J12" s="16" t="s">
        <v>91</v>
      </c>
      <c r="L12" s="100" t="s">
        <v>100</v>
      </c>
    </row>
    <row r="13" spans="1:17" ht="15.6" x14ac:dyDescent="0.3">
      <c r="A13" s="2"/>
      <c r="B13" s="30" t="s">
        <v>103</v>
      </c>
      <c r="C13" s="30" t="s">
        <v>135</v>
      </c>
      <c r="D13" s="30" t="s">
        <v>105</v>
      </c>
      <c r="E13" s="34" t="s">
        <v>104</v>
      </c>
      <c r="F13" s="2"/>
      <c r="G13" s="14"/>
      <c r="H13" s="17"/>
      <c r="I13" s="14"/>
      <c r="J13" s="17"/>
      <c r="L13" s="101" t="s">
        <v>103</v>
      </c>
    </row>
    <row r="14" spans="1:17" ht="15.6" x14ac:dyDescent="0.3">
      <c r="A14" s="2"/>
      <c r="B14" s="32" t="s">
        <v>89</v>
      </c>
      <c r="C14" s="30" t="s">
        <v>138</v>
      </c>
      <c r="D14" s="32" t="s">
        <v>90</v>
      </c>
      <c r="E14" s="33" t="s">
        <v>91</v>
      </c>
      <c r="F14" s="2"/>
      <c r="G14" s="15"/>
      <c r="H14" s="16"/>
      <c r="I14" s="15"/>
      <c r="J14" s="16"/>
      <c r="L14" s="101" t="s">
        <v>107</v>
      </c>
    </row>
    <row r="15" spans="1:17" ht="15.6" x14ac:dyDescent="0.3">
      <c r="A15" s="2"/>
      <c r="B15" s="30" t="s">
        <v>86</v>
      </c>
      <c r="C15" s="30" t="s">
        <v>131</v>
      </c>
      <c r="D15" s="30" t="s">
        <v>95</v>
      </c>
      <c r="E15" s="34" t="s">
        <v>88</v>
      </c>
      <c r="F15" s="2"/>
      <c r="G15" s="2"/>
      <c r="H15" s="2"/>
      <c r="I15" s="2"/>
      <c r="L15" s="100" t="s">
        <v>108</v>
      </c>
    </row>
    <row r="16" spans="1:17" ht="16.2" x14ac:dyDescent="0.3">
      <c r="A16" s="2"/>
      <c r="B16" s="32" t="s">
        <v>103</v>
      </c>
      <c r="C16" s="30" t="s">
        <v>136</v>
      </c>
      <c r="D16" s="32" t="s">
        <v>101</v>
      </c>
      <c r="E16" s="33" t="s">
        <v>104</v>
      </c>
      <c r="F16" s="2"/>
      <c r="G16" s="99" t="s">
        <v>79</v>
      </c>
      <c r="H16" s="2"/>
      <c r="I16" s="29" t="s">
        <v>85</v>
      </c>
      <c r="L16" s="100" t="s">
        <v>109</v>
      </c>
    </row>
    <row r="17" spans="1:12" ht="15.6" x14ac:dyDescent="0.3">
      <c r="A17" s="2"/>
      <c r="B17" s="30" t="s">
        <v>94</v>
      </c>
      <c r="C17" s="30" t="s">
        <v>138</v>
      </c>
      <c r="D17" s="30" t="s">
        <v>106</v>
      </c>
      <c r="E17" s="34" t="s">
        <v>91</v>
      </c>
      <c r="F17" s="2"/>
      <c r="G17" s="100" t="s">
        <v>87</v>
      </c>
      <c r="H17" s="2"/>
      <c r="I17" s="31" t="s">
        <v>88</v>
      </c>
      <c r="L17" s="100" t="s">
        <v>110</v>
      </c>
    </row>
    <row r="18" spans="1:12" ht="15.6" x14ac:dyDescent="0.3">
      <c r="A18" s="2"/>
      <c r="B18" s="32" t="s">
        <v>99</v>
      </c>
      <c r="C18" s="30" t="s">
        <v>138</v>
      </c>
      <c r="D18" s="32" t="s">
        <v>105</v>
      </c>
      <c r="E18" s="33" t="s">
        <v>91</v>
      </c>
      <c r="F18" s="2"/>
      <c r="G18" s="101" t="s">
        <v>90</v>
      </c>
      <c r="H18" s="2"/>
      <c r="I18" s="33" t="s">
        <v>91</v>
      </c>
      <c r="L18" s="97" t="s">
        <v>112</v>
      </c>
    </row>
    <row r="19" spans="1:12" ht="15.6" x14ac:dyDescent="0.3">
      <c r="A19" s="2"/>
      <c r="B19" s="30" t="s">
        <v>89</v>
      </c>
      <c r="C19" s="30" t="s">
        <v>138</v>
      </c>
      <c r="D19" s="30" t="s">
        <v>106</v>
      </c>
      <c r="E19" s="34" t="s">
        <v>91</v>
      </c>
      <c r="F19" s="2"/>
      <c r="G19" s="101" t="s">
        <v>95</v>
      </c>
      <c r="H19" s="2"/>
      <c r="I19" s="33" t="s">
        <v>96</v>
      </c>
    </row>
    <row r="20" spans="1:12" ht="15.6" x14ac:dyDescent="0.3">
      <c r="A20" s="2"/>
      <c r="B20" s="32" t="s">
        <v>107</v>
      </c>
      <c r="C20" s="30" t="s">
        <v>139</v>
      </c>
      <c r="D20" s="32" t="s">
        <v>90</v>
      </c>
      <c r="E20" s="33" t="s">
        <v>96</v>
      </c>
      <c r="F20" s="2"/>
      <c r="G20" s="100" t="s">
        <v>101</v>
      </c>
      <c r="H20" s="2"/>
      <c r="I20" s="34" t="s">
        <v>102</v>
      </c>
    </row>
    <row r="21" spans="1:12" ht="15.6" x14ac:dyDescent="0.3">
      <c r="A21" s="2"/>
      <c r="B21" s="30" t="s">
        <v>107</v>
      </c>
      <c r="C21" s="30" t="s">
        <v>137</v>
      </c>
      <c r="D21" s="30" t="s">
        <v>90</v>
      </c>
      <c r="E21" s="34" t="s">
        <v>96</v>
      </c>
      <c r="F21" s="2"/>
      <c r="G21" s="100" t="s">
        <v>105</v>
      </c>
      <c r="H21" s="2"/>
      <c r="I21" s="34" t="s">
        <v>104</v>
      </c>
    </row>
    <row r="22" spans="1:12" ht="15.6" x14ac:dyDescent="0.3">
      <c r="A22" s="2"/>
      <c r="B22" s="32" t="s">
        <v>89</v>
      </c>
      <c r="C22" s="30" t="s">
        <v>137</v>
      </c>
      <c r="D22" s="32" t="s">
        <v>90</v>
      </c>
      <c r="E22" s="33" t="s">
        <v>91</v>
      </c>
      <c r="F22" s="2"/>
      <c r="G22" s="97" t="s">
        <v>106</v>
      </c>
      <c r="H22" s="2"/>
      <c r="I22" s="98" t="s">
        <v>111</v>
      </c>
    </row>
    <row r="23" spans="1:12" ht="15.6" x14ac:dyDescent="0.3">
      <c r="A23" s="2"/>
      <c r="B23" s="30" t="s">
        <v>108</v>
      </c>
      <c r="C23" s="30" t="s">
        <v>137</v>
      </c>
      <c r="D23" s="30" t="s">
        <v>101</v>
      </c>
      <c r="E23" s="34" t="s">
        <v>96</v>
      </c>
      <c r="F23" s="2"/>
      <c r="H23" s="2"/>
    </row>
    <row r="24" spans="1:12" ht="15.6" x14ac:dyDescent="0.3">
      <c r="A24" s="2"/>
      <c r="B24" s="32" t="s">
        <v>100</v>
      </c>
      <c r="C24" s="30" t="s">
        <v>135</v>
      </c>
      <c r="D24" s="32" t="s">
        <v>90</v>
      </c>
      <c r="E24" s="33" t="s">
        <v>102</v>
      </c>
      <c r="F24" s="2"/>
      <c r="H24" s="2"/>
    </row>
    <row r="25" spans="1:12" ht="16.2" x14ac:dyDescent="0.3">
      <c r="A25" s="2"/>
      <c r="B25" s="30" t="s">
        <v>89</v>
      </c>
      <c r="C25" s="30" t="s">
        <v>134</v>
      </c>
      <c r="D25" s="30" t="s">
        <v>106</v>
      </c>
      <c r="E25" s="34" t="s">
        <v>91</v>
      </c>
      <c r="F25" s="2"/>
      <c r="G25" s="28" t="s">
        <v>0</v>
      </c>
      <c r="H25" s="99" t="s">
        <v>77</v>
      </c>
    </row>
    <row r="26" spans="1:12" ht="15.6" x14ac:dyDescent="0.3">
      <c r="A26" s="2"/>
      <c r="B26" s="32" t="s">
        <v>99</v>
      </c>
      <c r="C26" s="30" t="s">
        <v>133</v>
      </c>
      <c r="D26" s="32" t="s">
        <v>101</v>
      </c>
      <c r="E26" s="33" t="s">
        <v>91</v>
      </c>
      <c r="F26" s="2"/>
      <c r="G26" s="30" t="s">
        <v>110</v>
      </c>
      <c r="H26" s="102" t="s">
        <v>135</v>
      </c>
    </row>
    <row r="27" spans="1:12" ht="15.6" x14ac:dyDescent="0.3">
      <c r="A27" s="2"/>
      <c r="B27" s="30" t="s">
        <v>100</v>
      </c>
      <c r="C27" s="30" t="s">
        <v>139</v>
      </c>
      <c r="D27" s="30" t="s">
        <v>105</v>
      </c>
      <c r="E27" s="34" t="s">
        <v>102</v>
      </c>
      <c r="F27" s="2"/>
      <c r="G27" s="30" t="s">
        <v>110</v>
      </c>
      <c r="H27" s="103" t="s">
        <v>139</v>
      </c>
    </row>
    <row r="28" spans="1:12" ht="15.6" x14ac:dyDescent="0.3">
      <c r="A28" s="2"/>
      <c r="B28" s="32" t="s">
        <v>94</v>
      </c>
      <c r="C28" s="30" t="s">
        <v>139</v>
      </c>
      <c r="D28" s="32" t="s">
        <v>105</v>
      </c>
      <c r="E28" s="33" t="s">
        <v>91</v>
      </c>
      <c r="F28" s="2"/>
      <c r="G28" s="32" t="s">
        <v>110</v>
      </c>
      <c r="H28" s="103" t="s">
        <v>138</v>
      </c>
    </row>
    <row r="29" spans="1:12" ht="15.6" x14ac:dyDescent="0.3">
      <c r="A29" s="2"/>
      <c r="B29" s="30" t="s">
        <v>109</v>
      </c>
      <c r="C29" s="30" t="s">
        <v>139</v>
      </c>
      <c r="D29" s="30" t="s">
        <v>87</v>
      </c>
      <c r="E29" s="34" t="s">
        <v>96</v>
      </c>
      <c r="F29" s="2"/>
      <c r="G29" s="30" t="s">
        <v>110</v>
      </c>
      <c r="H29" s="103" t="s">
        <v>136</v>
      </c>
    </row>
    <row r="30" spans="1:12" ht="15.6" x14ac:dyDescent="0.3">
      <c r="A30" s="2"/>
      <c r="B30" s="32" t="s">
        <v>86</v>
      </c>
      <c r="C30" s="30" t="s">
        <v>140</v>
      </c>
      <c r="D30" s="32" t="s">
        <v>101</v>
      </c>
      <c r="E30" s="33" t="s">
        <v>88</v>
      </c>
      <c r="F30" s="2"/>
      <c r="G30" s="30" t="s">
        <v>110</v>
      </c>
      <c r="H30" s="103" t="s">
        <v>133</v>
      </c>
    </row>
    <row r="31" spans="1:12" ht="15.6" x14ac:dyDescent="0.3">
      <c r="A31" s="2"/>
      <c r="B31" s="30" t="s">
        <v>103</v>
      </c>
      <c r="C31" s="30" t="s">
        <v>137</v>
      </c>
      <c r="D31" s="30" t="s">
        <v>101</v>
      </c>
      <c r="E31" s="34" t="s">
        <v>104</v>
      </c>
      <c r="F31" s="2"/>
      <c r="G31" s="32" t="s">
        <v>110</v>
      </c>
      <c r="H31" s="103" t="s">
        <v>134</v>
      </c>
    </row>
    <row r="32" spans="1:12" ht="15.6" x14ac:dyDescent="0.3">
      <c r="A32" s="2"/>
      <c r="B32" s="32" t="s">
        <v>103</v>
      </c>
      <c r="C32" s="30" t="s">
        <v>137</v>
      </c>
      <c r="D32" s="32" t="s">
        <v>105</v>
      </c>
      <c r="E32" s="33" t="s">
        <v>104</v>
      </c>
      <c r="F32" s="2"/>
      <c r="G32" s="30" t="s">
        <v>100</v>
      </c>
      <c r="H32" s="103" t="s">
        <v>135</v>
      </c>
    </row>
    <row r="33" spans="1:8" ht="15.6" x14ac:dyDescent="0.3">
      <c r="A33" s="2"/>
      <c r="B33" s="30" t="s">
        <v>89</v>
      </c>
      <c r="C33" s="30" t="s">
        <v>134</v>
      </c>
      <c r="D33" s="30" t="s">
        <v>95</v>
      </c>
      <c r="E33" s="34" t="s">
        <v>91</v>
      </c>
      <c r="F33" s="2"/>
      <c r="G33" s="30" t="s">
        <v>100</v>
      </c>
      <c r="H33" s="103" t="s">
        <v>139</v>
      </c>
    </row>
    <row r="34" spans="1:8" ht="15.6" x14ac:dyDescent="0.3">
      <c r="A34" s="2"/>
      <c r="B34" s="32" t="s">
        <v>109</v>
      </c>
      <c r="C34" s="30" t="s">
        <v>134</v>
      </c>
      <c r="D34" s="32" t="s">
        <v>101</v>
      </c>
      <c r="E34" s="33" t="s">
        <v>96</v>
      </c>
      <c r="F34" s="2"/>
      <c r="G34" s="32" t="s">
        <v>100</v>
      </c>
      <c r="H34" s="103" t="s">
        <v>133</v>
      </c>
    </row>
    <row r="35" spans="1:8" ht="15.6" x14ac:dyDescent="0.3">
      <c r="A35" s="2"/>
      <c r="B35" s="30" t="s">
        <v>109</v>
      </c>
      <c r="C35" s="30" t="s">
        <v>139</v>
      </c>
      <c r="D35" s="30" t="s">
        <v>106</v>
      </c>
      <c r="E35" s="34" t="s">
        <v>96</v>
      </c>
      <c r="F35" s="2"/>
      <c r="G35" s="32" t="s">
        <v>100</v>
      </c>
      <c r="H35" s="103" t="s">
        <v>137</v>
      </c>
    </row>
    <row r="36" spans="1:8" ht="15.6" x14ac:dyDescent="0.3">
      <c r="A36" s="2"/>
      <c r="B36" s="32" t="s">
        <v>107</v>
      </c>
      <c r="C36" s="30" t="s">
        <v>134</v>
      </c>
      <c r="D36" s="32" t="s">
        <v>106</v>
      </c>
      <c r="E36" s="33" t="s">
        <v>96</v>
      </c>
      <c r="F36" s="2"/>
      <c r="G36" s="32" t="s">
        <v>103</v>
      </c>
      <c r="H36" s="103" t="s">
        <v>136</v>
      </c>
    </row>
    <row r="37" spans="1:8" ht="15.6" x14ac:dyDescent="0.3">
      <c r="A37" s="2"/>
      <c r="B37" s="30" t="s">
        <v>94</v>
      </c>
      <c r="C37" s="30" t="s">
        <v>136</v>
      </c>
      <c r="D37" s="30" t="s">
        <v>105</v>
      </c>
      <c r="E37" s="34" t="s">
        <v>91</v>
      </c>
      <c r="F37" s="2"/>
      <c r="G37" s="30" t="s">
        <v>103</v>
      </c>
      <c r="H37" s="103" t="s">
        <v>137</v>
      </c>
    </row>
    <row r="38" spans="1:8" ht="15.6" x14ac:dyDescent="0.3">
      <c r="A38" s="2"/>
      <c r="B38" s="32" t="s">
        <v>100</v>
      </c>
      <c r="C38" s="30" t="s">
        <v>133</v>
      </c>
      <c r="D38" s="32" t="s">
        <v>87</v>
      </c>
      <c r="E38" s="33" t="s">
        <v>102</v>
      </c>
      <c r="F38" s="2"/>
      <c r="G38" s="30" t="s">
        <v>103</v>
      </c>
      <c r="H38" s="103" t="s">
        <v>135</v>
      </c>
    </row>
    <row r="39" spans="1:8" ht="15.6" x14ac:dyDescent="0.3">
      <c r="A39" s="2"/>
      <c r="B39" s="30" t="s">
        <v>109</v>
      </c>
      <c r="C39" s="30" t="s">
        <v>134</v>
      </c>
      <c r="D39" s="30" t="s">
        <v>90</v>
      </c>
      <c r="E39" s="34" t="s">
        <v>96</v>
      </c>
      <c r="F39" s="2"/>
      <c r="G39" s="32" t="s">
        <v>103</v>
      </c>
      <c r="H39" s="103" t="s">
        <v>133</v>
      </c>
    </row>
    <row r="40" spans="1:8" ht="15.6" x14ac:dyDescent="0.3">
      <c r="A40" s="2"/>
      <c r="B40" s="32" t="s">
        <v>99</v>
      </c>
      <c r="C40" s="30" t="s">
        <v>133</v>
      </c>
      <c r="D40" s="32" t="s">
        <v>106</v>
      </c>
      <c r="E40" s="33" t="s">
        <v>91</v>
      </c>
      <c r="F40" s="2"/>
      <c r="G40" s="32" t="s">
        <v>103</v>
      </c>
      <c r="H40" s="103" t="s">
        <v>139</v>
      </c>
    </row>
    <row r="41" spans="1:8" ht="15.6" x14ac:dyDescent="0.3">
      <c r="A41" s="2"/>
      <c r="B41" s="30" t="s">
        <v>89</v>
      </c>
      <c r="C41" s="30" t="s">
        <v>134</v>
      </c>
      <c r="D41" s="30" t="s">
        <v>105</v>
      </c>
      <c r="E41" s="34" t="s">
        <v>91</v>
      </c>
      <c r="F41" s="2"/>
      <c r="G41" s="30" t="s">
        <v>103</v>
      </c>
      <c r="H41" s="103" t="s">
        <v>138</v>
      </c>
    </row>
    <row r="42" spans="1:8" ht="15.6" x14ac:dyDescent="0.3">
      <c r="A42" s="2"/>
      <c r="B42" s="32" t="s">
        <v>109</v>
      </c>
      <c r="C42" s="30" t="s">
        <v>135</v>
      </c>
      <c r="D42" s="32" t="s">
        <v>95</v>
      </c>
      <c r="E42" s="33" t="s">
        <v>96</v>
      </c>
      <c r="F42" s="2"/>
      <c r="G42" s="30" t="s">
        <v>103</v>
      </c>
      <c r="H42" s="103" t="s">
        <v>134</v>
      </c>
    </row>
    <row r="43" spans="1:8" ht="15.6" x14ac:dyDescent="0.3">
      <c r="A43" s="2"/>
      <c r="B43" s="30" t="s">
        <v>94</v>
      </c>
      <c r="C43" s="30" t="s">
        <v>138</v>
      </c>
      <c r="D43" s="30" t="s">
        <v>87</v>
      </c>
      <c r="E43" s="34" t="s">
        <v>91</v>
      </c>
      <c r="F43" s="2"/>
      <c r="G43" s="30" t="s">
        <v>86</v>
      </c>
      <c r="H43" s="103" t="s">
        <v>131</v>
      </c>
    </row>
    <row r="44" spans="1:8" ht="15.6" x14ac:dyDescent="0.3">
      <c r="A44" s="2"/>
      <c r="B44" s="32" t="s">
        <v>100</v>
      </c>
      <c r="C44" s="30" t="s">
        <v>137</v>
      </c>
      <c r="D44" s="32" t="s">
        <v>95</v>
      </c>
      <c r="E44" s="33" t="s">
        <v>102</v>
      </c>
      <c r="F44" s="2"/>
      <c r="G44" s="32" t="s">
        <v>86</v>
      </c>
      <c r="H44" s="103" t="s">
        <v>140</v>
      </c>
    </row>
    <row r="45" spans="1:8" ht="15.6" x14ac:dyDescent="0.3">
      <c r="A45" s="2"/>
      <c r="B45" s="30" t="s">
        <v>110</v>
      </c>
      <c r="C45" s="30" t="s">
        <v>135</v>
      </c>
      <c r="D45" s="30" t="s">
        <v>101</v>
      </c>
      <c r="E45" s="34" t="s">
        <v>102</v>
      </c>
      <c r="F45" s="2"/>
      <c r="G45" s="32" t="s">
        <v>86</v>
      </c>
      <c r="H45" s="103" t="s">
        <v>132</v>
      </c>
    </row>
    <row r="46" spans="1:8" ht="15.6" x14ac:dyDescent="0.3">
      <c r="A46" s="2"/>
      <c r="B46" s="32" t="s">
        <v>103</v>
      </c>
      <c r="C46" s="30" t="s">
        <v>133</v>
      </c>
      <c r="D46" s="32" t="s">
        <v>106</v>
      </c>
      <c r="E46" s="33" t="s">
        <v>104</v>
      </c>
      <c r="F46" s="2"/>
      <c r="G46" s="32" t="s">
        <v>86</v>
      </c>
      <c r="H46" s="103" t="s">
        <v>141</v>
      </c>
    </row>
    <row r="47" spans="1:8" ht="15.6" x14ac:dyDescent="0.3">
      <c r="A47" s="2"/>
      <c r="B47" s="30" t="s">
        <v>110</v>
      </c>
      <c r="C47" s="30" t="s">
        <v>139</v>
      </c>
      <c r="D47" s="30" t="s">
        <v>90</v>
      </c>
      <c r="E47" s="34" t="s">
        <v>111</v>
      </c>
      <c r="F47" s="2"/>
      <c r="G47" s="32" t="s">
        <v>99</v>
      </c>
      <c r="H47" s="103" t="s">
        <v>133</v>
      </c>
    </row>
    <row r="48" spans="1:8" ht="15.6" x14ac:dyDescent="0.3">
      <c r="A48" s="2"/>
      <c r="B48" s="32" t="s">
        <v>110</v>
      </c>
      <c r="C48" s="30" t="s">
        <v>135</v>
      </c>
      <c r="D48" s="32" t="s">
        <v>87</v>
      </c>
      <c r="E48" s="33" t="s">
        <v>111</v>
      </c>
      <c r="F48" s="2"/>
      <c r="G48" s="32" t="s">
        <v>99</v>
      </c>
      <c r="H48" s="103" t="s">
        <v>138</v>
      </c>
    </row>
    <row r="49" spans="1:8" ht="15.6" x14ac:dyDescent="0.3">
      <c r="A49" s="2"/>
      <c r="B49" s="30" t="s">
        <v>110</v>
      </c>
      <c r="C49" s="30" t="s">
        <v>135</v>
      </c>
      <c r="D49" s="30" t="s">
        <v>105</v>
      </c>
      <c r="E49" s="34" t="s">
        <v>111</v>
      </c>
      <c r="F49" s="2"/>
      <c r="G49" s="32" t="s">
        <v>99</v>
      </c>
      <c r="H49" s="103" t="s">
        <v>139</v>
      </c>
    </row>
    <row r="50" spans="1:8" ht="15.6" x14ac:dyDescent="0.3">
      <c r="A50" s="2"/>
      <c r="B50" s="32" t="s">
        <v>94</v>
      </c>
      <c r="C50" s="30" t="s">
        <v>134</v>
      </c>
      <c r="D50" s="32" t="s">
        <v>87</v>
      </c>
      <c r="E50" s="33" t="s">
        <v>91</v>
      </c>
      <c r="F50" s="2"/>
      <c r="G50" s="30" t="s">
        <v>99</v>
      </c>
      <c r="H50" s="103" t="s">
        <v>134</v>
      </c>
    </row>
    <row r="51" spans="1:8" ht="15.6" x14ac:dyDescent="0.3">
      <c r="A51" s="2"/>
      <c r="B51" s="30" t="s">
        <v>94</v>
      </c>
      <c r="C51" s="30" t="s">
        <v>134</v>
      </c>
      <c r="D51" s="30" t="s">
        <v>106</v>
      </c>
      <c r="E51" s="34" t="s">
        <v>91</v>
      </c>
      <c r="F51" s="2"/>
      <c r="G51" s="30" t="s">
        <v>99</v>
      </c>
      <c r="H51" s="103" t="s">
        <v>136</v>
      </c>
    </row>
    <row r="52" spans="1:8" ht="15.6" x14ac:dyDescent="0.3">
      <c r="A52" s="2"/>
      <c r="B52" s="32" t="s">
        <v>110</v>
      </c>
      <c r="C52" s="30" t="s">
        <v>138</v>
      </c>
      <c r="D52" s="32" t="s">
        <v>101</v>
      </c>
      <c r="E52" s="33" t="s">
        <v>111</v>
      </c>
      <c r="F52" s="2"/>
      <c r="G52" s="30" t="s">
        <v>99</v>
      </c>
      <c r="H52" s="103" t="s">
        <v>135</v>
      </c>
    </row>
    <row r="53" spans="1:8" ht="15.6" x14ac:dyDescent="0.3">
      <c r="A53" s="2"/>
      <c r="B53" s="30" t="s">
        <v>103</v>
      </c>
      <c r="C53" s="30" t="s">
        <v>135</v>
      </c>
      <c r="D53" s="30" t="s">
        <v>106</v>
      </c>
      <c r="E53" s="34" t="s">
        <v>104</v>
      </c>
      <c r="F53" s="2"/>
      <c r="G53" s="32" t="s">
        <v>89</v>
      </c>
      <c r="H53" s="103" t="s">
        <v>132</v>
      </c>
    </row>
    <row r="54" spans="1:8" ht="15.6" x14ac:dyDescent="0.3">
      <c r="A54" s="2"/>
      <c r="B54" s="32" t="s">
        <v>94</v>
      </c>
      <c r="C54" s="30" t="s">
        <v>135</v>
      </c>
      <c r="D54" s="32" t="s">
        <v>106</v>
      </c>
      <c r="E54" s="33" t="s">
        <v>91</v>
      </c>
      <c r="F54" s="2"/>
      <c r="G54" s="32" t="s">
        <v>89</v>
      </c>
      <c r="H54" s="103" t="s">
        <v>138</v>
      </c>
    </row>
    <row r="55" spans="1:8" ht="15.6" x14ac:dyDescent="0.3">
      <c r="A55" s="2"/>
      <c r="B55" s="30" t="s">
        <v>112</v>
      </c>
      <c r="C55" s="30" t="s">
        <v>133</v>
      </c>
      <c r="D55" s="30" t="s">
        <v>105</v>
      </c>
      <c r="E55" s="34" t="s">
        <v>96</v>
      </c>
      <c r="F55" s="2"/>
      <c r="G55" s="32" t="s">
        <v>89</v>
      </c>
      <c r="H55" s="103" t="s">
        <v>137</v>
      </c>
    </row>
    <row r="56" spans="1:8" ht="15.6" x14ac:dyDescent="0.3">
      <c r="A56" s="2"/>
      <c r="B56" s="32" t="s">
        <v>94</v>
      </c>
      <c r="C56" s="30" t="s">
        <v>134</v>
      </c>
      <c r="D56" s="32" t="s">
        <v>105</v>
      </c>
      <c r="E56" s="33" t="s">
        <v>91</v>
      </c>
      <c r="F56" s="2"/>
      <c r="G56" s="30" t="s">
        <v>89</v>
      </c>
      <c r="H56" s="103" t="s">
        <v>134</v>
      </c>
    </row>
    <row r="57" spans="1:8" ht="15.6" x14ac:dyDescent="0.3">
      <c r="A57" s="2"/>
      <c r="B57" s="30" t="s">
        <v>89</v>
      </c>
      <c r="C57" s="30" t="s">
        <v>134</v>
      </c>
      <c r="D57" s="30" t="s">
        <v>90</v>
      </c>
      <c r="E57" s="34" t="s">
        <v>91</v>
      </c>
      <c r="F57" s="2"/>
      <c r="G57" s="30" t="s">
        <v>89</v>
      </c>
      <c r="H57" s="103" t="s">
        <v>136</v>
      </c>
    </row>
    <row r="58" spans="1:8" ht="15.6" x14ac:dyDescent="0.3">
      <c r="A58" s="2"/>
      <c r="B58" s="32" t="s">
        <v>108</v>
      </c>
      <c r="C58" s="30" t="s">
        <v>133</v>
      </c>
      <c r="D58" s="32" t="s">
        <v>95</v>
      </c>
      <c r="E58" s="33" t="s">
        <v>96</v>
      </c>
      <c r="F58" s="2"/>
      <c r="G58" s="30" t="s">
        <v>89</v>
      </c>
      <c r="H58" s="103" t="s">
        <v>133</v>
      </c>
    </row>
    <row r="59" spans="1:8" ht="15.6" x14ac:dyDescent="0.3">
      <c r="A59" s="2"/>
      <c r="B59" s="30" t="s">
        <v>94</v>
      </c>
      <c r="C59" s="30" t="s">
        <v>138</v>
      </c>
      <c r="D59" s="30" t="s">
        <v>90</v>
      </c>
      <c r="E59" s="34" t="s">
        <v>91</v>
      </c>
      <c r="F59" s="2"/>
      <c r="G59" s="32" t="s">
        <v>89</v>
      </c>
      <c r="H59" s="103" t="s">
        <v>135</v>
      </c>
    </row>
    <row r="60" spans="1:8" ht="15.6" x14ac:dyDescent="0.3">
      <c r="A60" s="2"/>
      <c r="B60" s="32" t="s">
        <v>99</v>
      </c>
      <c r="C60" s="30" t="s">
        <v>139</v>
      </c>
      <c r="D60" s="32" t="s">
        <v>90</v>
      </c>
      <c r="E60" s="33" t="s">
        <v>91</v>
      </c>
      <c r="F60" s="2"/>
      <c r="G60" s="32" t="s">
        <v>94</v>
      </c>
      <c r="H60" s="103" t="s">
        <v>133</v>
      </c>
    </row>
    <row r="61" spans="1:8" ht="15.6" x14ac:dyDescent="0.3">
      <c r="A61" s="2"/>
      <c r="B61" s="30" t="s">
        <v>108</v>
      </c>
      <c r="C61" s="30" t="s">
        <v>137</v>
      </c>
      <c r="D61" s="30" t="s">
        <v>90</v>
      </c>
      <c r="E61" s="34" t="s">
        <v>96</v>
      </c>
      <c r="F61" s="2"/>
      <c r="G61" s="30" t="s">
        <v>94</v>
      </c>
      <c r="H61" s="103" t="s">
        <v>134</v>
      </c>
    </row>
    <row r="62" spans="1:8" ht="15.6" x14ac:dyDescent="0.3">
      <c r="A62" s="2"/>
      <c r="B62" s="32" t="s">
        <v>103</v>
      </c>
      <c r="C62" s="30" t="s">
        <v>139</v>
      </c>
      <c r="D62" s="32" t="s">
        <v>95</v>
      </c>
      <c r="E62" s="33" t="s">
        <v>104</v>
      </c>
      <c r="F62" s="2"/>
      <c r="G62" s="30" t="s">
        <v>94</v>
      </c>
      <c r="H62" s="103" t="s">
        <v>138</v>
      </c>
    </row>
    <row r="63" spans="1:8" ht="15.6" x14ac:dyDescent="0.3">
      <c r="A63" s="2"/>
      <c r="B63" s="30" t="s">
        <v>89</v>
      </c>
      <c r="C63" s="30" t="s">
        <v>136</v>
      </c>
      <c r="D63" s="30" t="s">
        <v>105</v>
      </c>
      <c r="E63" s="34" t="s">
        <v>91</v>
      </c>
      <c r="F63" s="2"/>
      <c r="G63" s="32" t="s">
        <v>94</v>
      </c>
      <c r="H63" s="103" t="s">
        <v>139</v>
      </c>
    </row>
    <row r="64" spans="1:8" ht="15.6" x14ac:dyDescent="0.3">
      <c r="A64" s="2"/>
      <c r="B64" s="32" t="s">
        <v>99</v>
      </c>
      <c r="C64" s="30" t="s">
        <v>139</v>
      </c>
      <c r="D64" s="32" t="s">
        <v>95</v>
      </c>
      <c r="E64" s="33" t="s">
        <v>91</v>
      </c>
      <c r="F64" s="2"/>
      <c r="G64" s="30" t="s">
        <v>94</v>
      </c>
      <c r="H64" s="103" t="s">
        <v>136</v>
      </c>
    </row>
    <row r="65" spans="1:8" ht="15.6" x14ac:dyDescent="0.3">
      <c r="A65" s="2"/>
      <c r="B65" s="30" t="s">
        <v>110</v>
      </c>
      <c r="C65" s="30" t="s">
        <v>136</v>
      </c>
      <c r="D65" s="30" t="s">
        <v>95</v>
      </c>
      <c r="E65" s="34" t="s">
        <v>111</v>
      </c>
      <c r="F65" s="2"/>
      <c r="G65" s="32" t="s">
        <v>94</v>
      </c>
      <c r="H65" s="103" t="s">
        <v>135</v>
      </c>
    </row>
    <row r="66" spans="1:8" ht="15.6" x14ac:dyDescent="0.3">
      <c r="A66" s="2"/>
      <c r="B66" s="32" t="s">
        <v>108</v>
      </c>
      <c r="C66" s="30" t="s">
        <v>137</v>
      </c>
      <c r="D66" s="32" t="s">
        <v>106</v>
      </c>
      <c r="E66" s="33" t="s">
        <v>96</v>
      </c>
      <c r="F66" s="2"/>
      <c r="G66" s="30" t="s">
        <v>109</v>
      </c>
      <c r="H66" s="103" t="s">
        <v>139</v>
      </c>
    </row>
    <row r="67" spans="1:8" ht="15.6" x14ac:dyDescent="0.3">
      <c r="A67" s="2"/>
      <c r="B67" s="30" t="s">
        <v>110</v>
      </c>
      <c r="C67" s="30" t="s">
        <v>133</v>
      </c>
      <c r="D67" s="30" t="s">
        <v>87</v>
      </c>
      <c r="E67" s="34" t="s">
        <v>111</v>
      </c>
      <c r="F67" s="2"/>
      <c r="G67" s="32" t="s">
        <v>109</v>
      </c>
      <c r="H67" s="103" t="s">
        <v>134</v>
      </c>
    </row>
    <row r="68" spans="1:8" ht="15.6" x14ac:dyDescent="0.3">
      <c r="A68" s="2"/>
      <c r="B68" s="32" t="s">
        <v>94</v>
      </c>
      <c r="C68" s="30" t="s">
        <v>135</v>
      </c>
      <c r="D68" s="32" t="s">
        <v>90</v>
      </c>
      <c r="E68" s="33" t="s">
        <v>91</v>
      </c>
      <c r="F68" s="2"/>
      <c r="G68" s="32" t="s">
        <v>109</v>
      </c>
      <c r="H68" s="103" t="s">
        <v>135</v>
      </c>
    </row>
    <row r="69" spans="1:8" ht="15.6" x14ac:dyDescent="0.3">
      <c r="A69" s="2"/>
      <c r="B69" s="30" t="s">
        <v>109</v>
      </c>
      <c r="C69" s="30" t="s">
        <v>135</v>
      </c>
      <c r="D69" s="30" t="s">
        <v>101</v>
      </c>
      <c r="E69" s="34" t="s">
        <v>96</v>
      </c>
      <c r="F69" s="2"/>
      <c r="G69" s="32" t="s">
        <v>109</v>
      </c>
      <c r="H69" s="103" t="s">
        <v>136</v>
      </c>
    </row>
    <row r="70" spans="1:8" ht="15.6" x14ac:dyDescent="0.3">
      <c r="A70" s="2"/>
      <c r="B70" s="32" t="s">
        <v>94</v>
      </c>
      <c r="C70" s="30" t="s">
        <v>136</v>
      </c>
      <c r="D70" s="32" t="s">
        <v>106</v>
      </c>
      <c r="E70" s="33" t="s">
        <v>91</v>
      </c>
      <c r="F70" s="2"/>
      <c r="G70" s="30" t="s">
        <v>108</v>
      </c>
      <c r="H70" s="103" t="s">
        <v>137</v>
      </c>
    </row>
    <row r="71" spans="1:8" ht="15.6" x14ac:dyDescent="0.3">
      <c r="A71" s="2"/>
      <c r="B71" s="30" t="s">
        <v>110</v>
      </c>
      <c r="C71" s="30" t="s">
        <v>136</v>
      </c>
      <c r="D71" s="30" t="s">
        <v>106</v>
      </c>
      <c r="E71" s="34" t="s">
        <v>111</v>
      </c>
      <c r="F71" s="2"/>
      <c r="G71" s="32" t="s">
        <v>108</v>
      </c>
      <c r="H71" s="103" t="s">
        <v>133</v>
      </c>
    </row>
    <row r="72" spans="1:8" ht="15.6" x14ac:dyDescent="0.3">
      <c r="A72" s="2"/>
      <c r="B72" s="32" t="s">
        <v>108</v>
      </c>
      <c r="C72" s="30" t="s">
        <v>135</v>
      </c>
      <c r="D72" s="32" t="s">
        <v>87</v>
      </c>
      <c r="E72" s="33" t="s">
        <v>96</v>
      </c>
      <c r="F72" s="2"/>
      <c r="G72" s="32" t="s">
        <v>108</v>
      </c>
      <c r="H72" s="103" t="s">
        <v>135</v>
      </c>
    </row>
    <row r="73" spans="1:8" ht="15.6" x14ac:dyDescent="0.3">
      <c r="A73" s="2"/>
      <c r="B73" s="30" t="s">
        <v>99</v>
      </c>
      <c r="C73" s="30" t="s">
        <v>134</v>
      </c>
      <c r="D73" s="30" t="s">
        <v>95</v>
      </c>
      <c r="E73" s="34" t="s">
        <v>91</v>
      </c>
      <c r="F73" s="2"/>
      <c r="G73" s="32" t="s">
        <v>108</v>
      </c>
      <c r="H73" s="103" t="s">
        <v>138</v>
      </c>
    </row>
    <row r="74" spans="1:8" ht="15.6" x14ac:dyDescent="0.3">
      <c r="A74" s="2"/>
      <c r="B74" s="32" t="s">
        <v>108</v>
      </c>
      <c r="C74" s="30" t="s">
        <v>138</v>
      </c>
      <c r="D74" s="32" t="s">
        <v>105</v>
      </c>
      <c r="E74" s="33" t="s">
        <v>96</v>
      </c>
      <c r="F74" s="2"/>
      <c r="G74" s="32" t="s">
        <v>107</v>
      </c>
      <c r="H74" s="103" t="s">
        <v>139</v>
      </c>
    </row>
    <row r="75" spans="1:8" ht="15.6" x14ac:dyDescent="0.3">
      <c r="A75" s="2"/>
      <c r="B75" s="32" t="s">
        <v>94</v>
      </c>
      <c r="C75" s="30" t="s">
        <v>133</v>
      </c>
      <c r="D75" s="32" t="s">
        <v>90</v>
      </c>
      <c r="E75" s="33" t="s">
        <v>91</v>
      </c>
      <c r="F75" s="2"/>
      <c r="G75" s="30" t="s">
        <v>107</v>
      </c>
      <c r="H75" s="103" t="s">
        <v>137</v>
      </c>
    </row>
    <row r="76" spans="1:8" ht="15.6" x14ac:dyDescent="0.3">
      <c r="A76" s="2"/>
      <c r="B76" s="30" t="s">
        <v>94</v>
      </c>
      <c r="C76" s="30" t="s">
        <v>135</v>
      </c>
      <c r="D76" s="30" t="s">
        <v>95</v>
      </c>
      <c r="E76" s="34" t="s">
        <v>91</v>
      </c>
      <c r="F76" s="2"/>
      <c r="G76" s="32" t="s">
        <v>107</v>
      </c>
      <c r="H76" s="103" t="s">
        <v>134</v>
      </c>
    </row>
    <row r="77" spans="1:8" ht="15.6" x14ac:dyDescent="0.3">
      <c r="A77" s="2"/>
      <c r="B77" s="32" t="s">
        <v>94</v>
      </c>
      <c r="C77" s="30" t="s">
        <v>133</v>
      </c>
      <c r="D77" s="32" t="s">
        <v>101</v>
      </c>
      <c r="E77" s="33" t="s">
        <v>91</v>
      </c>
      <c r="F77" s="2"/>
      <c r="G77" s="30" t="s">
        <v>107</v>
      </c>
      <c r="H77" s="103" t="s">
        <v>135</v>
      </c>
    </row>
    <row r="78" spans="1:8" ht="15.6" x14ac:dyDescent="0.3">
      <c r="A78" s="2"/>
      <c r="B78" s="30" t="s">
        <v>110</v>
      </c>
      <c r="C78" s="30" t="s">
        <v>138</v>
      </c>
      <c r="D78" s="30" t="s">
        <v>105</v>
      </c>
      <c r="E78" s="34" t="s">
        <v>111</v>
      </c>
      <c r="F78" s="2"/>
      <c r="G78" s="30" t="s">
        <v>112</v>
      </c>
      <c r="H78" s="103" t="s">
        <v>133</v>
      </c>
    </row>
    <row r="79" spans="1:8" ht="15.6" x14ac:dyDescent="0.3">
      <c r="A79" s="2"/>
      <c r="B79" s="32" t="s">
        <v>99</v>
      </c>
      <c r="C79" s="30" t="s">
        <v>134</v>
      </c>
      <c r="D79" s="32" t="s">
        <v>87</v>
      </c>
      <c r="E79" s="33" t="s">
        <v>91</v>
      </c>
      <c r="F79" s="2"/>
    </row>
    <row r="80" spans="1:8" ht="15.6" x14ac:dyDescent="0.3">
      <c r="A80" s="2"/>
      <c r="B80" s="30" t="s">
        <v>100</v>
      </c>
      <c r="C80" s="30" t="s">
        <v>139</v>
      </c>
      <c r="D80" s="30" t="s">
        <v>106</v>
      </c>
      <c r="E80" s="34" t="s">
        <v>102</v>
      </c>
      <c r="F80" s="2"/>
    </row>
    <row r="81" spans="1:6" ht="15.6" x14ac:dyDescent="0.3">
      <c r="A81" s="2"/>
      <c r="B81" s="32" t="s">
        <v>110</v>
      </c>
      <c r="C81" s="30" t="s">
        <v>139</v>
      </c>
      <c r="D81" s="32" t="s">
        <v>106</v>
      </c>
      <c r="E81" s="33" t="s">
        <v>111</v>
      </c>
      <c r="F81" s="2"/>
    </row>
    <row r="82" spans="1:6" ht="15.6" x14ac:dyDescent="0.3">
      <c r="A82" s="2"/>
      <c r="B82" s="30" t="s">
        <v>108</v>
      </c>
      <c r="C82" s="30" t="s">
        <v>135</v>
      </c>
      <c r="D82" s="30" t="s">
        <v>95</v>
      </c>
      <c r="E82" s="34" t="s">
        <v>96</v>
      </c>
      <c r="F82" s="2"/>
    </row>
    <row r="83" spans="1:6" ht="15.6" x14ac:dyDescent="0.3">
      <c r="A83" s="2"/>
      <c r="B83" s="32" t="s">
        <v>86</v>
      </c>
      <c r="C83" s="30" t="s">
        <v>132</v>
      </c>
      <c r="D83" s="32" t="s">
        <v>101</v>
      </c>
      <c r="E83" s="33" t="s">
        <v>88</v>
      </c>
      <c r="F83" s="2"/>
    </row>
    <row r="84" spans="1:6" ht="15.6" x14ac:dyDescent="0.3">
      <c r="A84" s="2"/>
      <c r="B84" s="30" t="s">
        <v>103</v>
      </c>
      <c r="C84" s="30" t="s">
        <v>138</v>
      </c>
      <c r="D84" s="30" t="s">
        <v>105</v>
      </c>
      <c r="E84" s="34" t="s">
        <v>104</v>
      </c>
      <c r="F84" s="2"/>
    </row>
    <row r="85" spans="1:6" ht="15.6" x14ac:dyDescent="0.3">
      <c r="A85" s="2"/>
      <c r="B85" s="32" t="s">
        <v>110</v>
      </c>
      <c r="C85" s="30" t="s">
        <v>134</v>
      </c>
      <c r="D85" s="32" t="s">
        <v>105</v>
      </c>
      <c r="E85" s="33" t="s">
        <v>111</v>
      </c>
      <c r="F85" s="2"/>
    </row>
    <row r="86" spans="1:6" ht="15.6" x14ac:dyDescent="0.3">
      <c r="A86" s="2"/>
      <c r="B86" s="30" t="s">
        <v>89</v>
      </c>
      <c r="C86" s="30" t="s">
        <v>133</v>
      </c>
      <c r="D86" s="30" t="s">
        <v>105</v>
      </c>
      <c r="E86" s="34" t="s">
        <v>91</v>
      </c>
      <c r="F86" s="2"/>
    </row>
    <row r="87" spans="1:6" ht="15.6" x14ac:dyDescent="0.3">
      <c r="A87" s="2"/>
      <c r="B87" s="32" t="s">
        <v>110</v>
      </c>
      <c r="C87" s="30" t="s">
        <v>135</v>
      </c>
      <c r="D87" s="32" t="s">
        <v>106</v>
      </c>
      <c r="E87" s="33" t="s">
        <v>111</v>
      </c>
      <c r="F87" s="2"/>
    </row>
    <row r="88" spans="1:6" ht="15.6" x14ac:dyDescent="0.3">
      <c r="A88" s="2"/>
      <c r="B88" s="30" t="s">
        <v>99</v>
      </c>
      <c r="C88" s="30" t="s">
        <v>139</v>
      </c>
      <c r="D88" s="30" t="s">
        <v>106</v>
      </c>
      <c r="E88" s="34" t="s">
        <v>91</v>
      </c>
      <c r="F88" s="2"/>
    </row>
    <row r="89" spans="1:6" ht="15.6" x14ac:dyDescent="0.3">
      <c r="A89" s="2"/>
      <c r="B89" s="32" t="s">
        <v>86</v>
      </c>
      <c r="C89" s="30" t="s">
        <v>141</v>
      </c>
      <c r="D89" s="32" t="s">
        <v>90</v>
      </c>
      <c r="E89" s="33" t="s">
        <v>88</v>
      </c>
      <c r="F89" s="2"/>
    </row>
    <row r="90" spans="1:6" ht="15.6" x14ac:dyDescent="0.3">
      <c r="A90" s="2"/>
      <c r="B90" s="30" t="s">
        <v>89</v>
      </c>
      <c r="C90" s="30" t="s">
        <v>136</v>
      </c>
      <c r="D90" s="30" t="s">
        <v>87</v>
      </c>
      <c r="E90" s="34" t="s">
        <v>91</v>
      </c>
      <c r="F90" s="2"/>
    </row>
    <row r="91" spans="1:6" ht="15.6" x14ac:dyDescent="0.3">
      <c r="A91" s="2"/>
      <c r="B91" s="32" t="s">
        <v>99</v>
      </c>
      <c r="C91" s="30" t="s">
        <v>138</v>
      </c>
      <c r="D91" s="32" t="s">
        <v>101</v>
      </c>
      <c r="E91" s="33" t="s">
        <v>91</v>
      </c>
      <c r="F91" s="2"/>
    </row>
    <row r="92" spans="1:6" ht="15.6" x14ac:dyDescent="0.3">
      <c r="A92" s="2"/>
      <c r="B92" s="30" t="s">
        <v>99</v>
      </c>
      <c r="C92" s="30" t="s">
        <v>136</v>
      </c>
      <c r="D92" s="30" t="s">
        <v>101</v>
      </c>
      <c r="E92" s="34" t="s">
        <v>91</v>
      </c>
      <c r="F92" s="2"/>
    </row>
    <row r="93" spans="1:6" ht="15.6" x14ac:dyDescent="0.3">
      <c r="A93" s="2"/>
      <c r="B93" s="32" t="s">
        <v>108</v>
      </c>
      <c r="C93" s="30" t="s">
        <v>137</v>
      </c>
      <c r="D93" s="32" t="s">
        <v>105</v>
      </c>
      <c r="E93" s="33" t="s">
        <v>96</v>
      </c>
      <c r="F93" s="2"/>
    </row>
    <row r="94" spans="1:6" ht="15.6" x14ac:dyDescent="0.3">
      <c r="A94" s="2"/>
      <c r="B94" s="30" t="s">
        <v>99</v>
      </c>
      <c r="C94" s="30" t="s">
        <v>138</v>
      </c>
      <c r="D94" s="30" t="s">
        <v>95</v>
      </c>
      <c r="E94" s="34" t="s">
        <v>91</v>
      </c>
      <c r="F94" s="2"/>
    </row>
    <row r="95" spans="1:6" ht="15.6" x14ac:dyDescent="0.3">
      <c r="A95" s="2"/>
      <c r="B95" s="32" t="s">
        <v>86</v>
      </c>
      <c r="C95" s="30" t="s">
        <v>140</v>
      </c>
      <c r="D95" s="32" t="s">
        <v>105</v>
      </c>
      <c r="E95" s="33" t="s">
        <v>88</v>
      </c>
      <c r="F95" s="2"/>
    </row>
    <row r="96" spans="1:6" ht="15.6" x14ac:dyDescent="0.3">
      <c r="A96" s="2"/>
      <c r="B96" s="30" t="s">
        <v>109</v>
      </c>
      <c r="C96" s="30" t="s">
        <v>139</v>
      </c>
      <c r="D96" s="30" t="s">
        <v>90</v>
      </c>
      <c r="E96" s="34" t="s">
        <v>96</v>
      </c>
      <c r="F96" s="2"/>
    </row>
    <row r="97" spans="1:6" ht="15.6" x14ac:dyDescent="0.3">
      <c r="A97" s="2"/>
      <c r="B97" s="32" t="s">
        <v>100</v>
      </c>
      <c r="C97" s="30" t="s">
        <v>137</v>
      </c>
      <c r="D97" s="32" t="s">
        <v>90</v>
      </c>
      <c r="E97" s="33" t="s">
        <v>102</v>
      </c>
      <c r="F97" s="2"/>
    </row>
    <row r="98" spans="1:6" ht="15.6" x14ac:dyDescent="0.3">
      <c r="A98" s="2"/>
      <c r="B98" s="30" t="s">
        <v>86</v>
      </c>
      <c r="C98" s="30" t="s">
        <v>140</v>
      </c>
      <c r="D98" s="30" t="s">
        <v>95</v>
      </c>
      <c r="E98" s="34" t="s">
        <v>88</v>
      </c>
      <c r="F98" s="2"/>
    </row>
    <row r="99" spans="1:6" ht="15.6" x14ac:dyDescent="0.3">
      <c r="A99" s="2"/>
      <c r="B99" s="32" t="s">
        <v>103</v>
      </c>
      <c r="C99" s="30" t="s">
        <v>133</v>
      </c>
      <c r="D99" s="32" t="s">
        <v>90</v>
      </c>
      <c r="E99" s="33" t="s">
        <v>104</v>
      </c>
      <c r="F99" s="2"/>
    </row>
    <row r="100" spans="1:6" ht="15.6" x14ac:dyDescent="0.3">
      <c r="A100" s="2"/>
      <c r="B100" s="30" t="s">
        <v>107</v>
      </c>
      <c r="C100" s="30" t="s">
        <v>139</v>
      </c>
      <c r="D100" s="30" t="s">
        <v>105</v>
      </c>
      <c r="E100" s="34" t="s">
        <v>96</v>
      </c>
      <c r="F100" s="2"/>
    </row>
    <row r="101" spans="1:6" ht="15.6" x14ac:dyDescent="0.3">
      <c r="A101" s="2"/>
      <c r="B101" s="32" t="s">
        <v>109</v>
      </c>
      <c r="C101" s="30" t="s">
        <v>135</v>
      </c>
      <c r="D101" s="32" t="s">
        <v>105</v>
      </c>
      <c r="E101" s="33" t="s">
        <v>96</v>
      </c>
      <c r="F101" s="2"/>
    </row>
    <row r="102" spans="1:6" ht="15.6" x14ac:dyDescent="0.3">
      <c r="A102" s="2"/>
      <c r="B102" s="30" t="s">
        <v>94</v>
      </c>
      <c r="C102" s="30" t="s">
        <v>139</v>
      </c>
      <c r="D102" s="30" t="s">
        <v>90</v>
      </c>
      <c r="E102" s="34" t="s">
        <v>91</v>
      </c>
      <c r="F102" s="2"/>
    </row>
    <row r="103" spans="1:6" ht="15.6" x14ac:dyDescent="0.3">
      <c r="A103" s="2"/>
      <c r="B103" s="32" t="s">
        <v>89</v>
      </c>
      <c r="C103" s="30" t="s">
        <v>135</v>
      </c>
      <c r="D103" s="32" t="s">
        <v>90</v>
      </c>
      <c r="E103" s="33" t="s">
        <v>91</v>
      </c>
      <c r="F103" s="2"/>
    </row>
    <row r="104" spans="1:6" ht="15.6" x14ac:dyDescent="0.3">
      <c r="A104" s="2"/>
      <c r="B104" s="30" t="s">
        <v>110</v>
      </c>
      <c r="C104" s="30" t="s">
        <v>138</v>
      </c>
      <c r="D104" s="30" t="s">
        <v>95</v>
      </c>
      <c r="E104" s="34" t="s">
        <v>111</v>
      </c>
      <c r="F104" s="2"/>
    </row>
    <row r="105" spans="1:6" ht="15.6" x14ac:dyDescent="0.3">
      <c r="A105" s="2"/>
      <c r="B105" s="32" t="s">
        <v>108</v>
      </c>
      <c r="C105" s="30" t="s">
        <v>138</v>
      </c>
      <c r="D105" s="32" t="s">
        <v>101</v>
      </c>
      <c r="E105" s="33" t="s">
        <v>96</v>
      </c>
      <c r="F105" s="2"/>
    </row>
    <row r="106" spans="1:6" ht="15.6" x14ac:dyDescent="0.3">
      <c r="A106" s="2"/>
      <c r="B106" s="30" t="s">
        <v>110</v>
      </c>
      <c r="C106" s="30" t="s">
        <v>136</v>
      </c>
      <c r="D106" s="30" t="s">
        <v>101</v>
      </c>
      <c r="E106" s="34" t="s">
        <v>111</v>
      </c>
      <c r="F106" s="2"/>
    </row>
    <row r="107" spans="1:6" ht="15.6" x14ac:dyDescent="0.3">
      <c r="A107" s="2"/>
      <c r="B107" s="32" t="s">
        <v>100</v>
      </c>
      <c r="C107" s="30" t="s">
        <v>133</v>
      </c>
      <c r="D107" s="32" t="s">
        <v>106</v>
      </c>
      <c r="E107" s="33" t="s">
        <v>102</v>
      </c>
      <c r="F107" s="2"/>
    </row>
    <row r="108" spans="1:6" ht="15.6" x14ac:dyDescent="0.3">
      <c r="A108" s="2"/>
      <c r="B108" s="30" t="s">
        <v>110</v>
      </c>
      <c r="C108" s="30" t="s">
        <v>136</v>
      </c>
      <c r="D108" s="30" t="s">
        <v>87</v>
      </c>
      <c r="E108" s="34" t="s">
        <v>111</v>
      </c>
      <c r="F108" s="2"/>
    </row>
    <row r="109" spans="1:6" ht="15.6" x14ac:dyDescent="0.3">
      <c r="A109" s="2"/>
      <c r="B109" s="32" t="s">
        <v>109</v>
      </c>
      <c r="C109" s="30" t="s">
        <v>139</v>
      </c>
      <c r="D109" s="32" t="s">
        <v>105</v>
      </c>
      <c r="E109" s="33" t="s">
        <v>96</v>
      </c>
      <c r="F109" s="2"/>
    </row>
    <row r="110" spans="1:6" ht="15.6" x14ac:dyDescent="0.3">
      <c r="A110" s="2"/>
      <c r="B110" s="30" t="s">
        <v>94</v>
      </c>
      <c r="C110" s="30" t="s">
        <v>134</v>
      </c>
      <c r="D110" s="30" t="s">
        <v>95</v>
      </c>
      <c r="E110" s="34" t="s">
        <v>91</v>
      </c>
      <c r="F110" s="2"/>
    </row>
    <row r="111" spans="1:6" ht="15.6" x14ac:dyDescent="0.3">
      <c r="A111" s="2"/>
      <c r="B111" s="32" t="s">
        <v>89</v>
      </c>
      <c r="C111" s="30" t="s">
        <v>135</v>
      </c>
      <c r="D111" s="32" t="s">
        <v>87</v>
      </c>
      <c r="E111" s="33" t="s">
        <v>91</v>
      </c>
      <c r="F111" s="2"/>
    </row>
    <row r="112" spans="1:6" ht="15.6" x14ac:dyDescent="0.3">
      <c r="A112" s="2"/>
      <c r="B112" s="30" t="s">
        <v>94</v>
      </c>
      <c r="C112" s="30" t="s">
        <v>133</v>
      </c>
      <c r="D112" s="30" t="s">
        <v>105</v>
      </c>
      <c r="E112" s="34" t="s">
        <v>91</v>
      </c>
      <c r="F112" s="2"/>
    </row>
    <row r="113" spans="1:6" ht="15.6" x14ac:dyDescent="0.3">
      <c r="A113" s="2"/>
      <c r="B113" s="32" t="s">
        <v>89</v>
      </c>
      <c r="C113" s="30" t="s">
        <v>132</v>
      </c>
      <c r="D113" s="32" t="s">
        <v>105</v>
      </c>
      <c r="E113" s="33" t="s">
        <v>91</v>
      </c>
      <c r="F113" s="2"/>
    </row>
    <row r="114" spans="1:6" ht="15.6" x14ac:dyDescent="0.3">
      <c r="A114" s="2"/>
      <c r="B114" s="30" t="s">
        <v>110</v>
      </c>
      <c r="C114" s="30" t="s">
        <v>134</v>
      </c>
      <c r="D114" s="30" t="s">
        <v>106</v>
      </c>
      <c r="E114" s="34" t="s">
        <v>111</v>
      </c>
      <c r="F114" s="2"/>
    </row>
    <row r="115" spans="1:6" ht="15.6" x14ac:dyDescent="0.3">
      <c r="A115" s="2"/>
      <c r="B115" s="32" t="s">
        <v>99</v>
      </c>
      <c r="C115" s="30" t="s">
        <v>136</v>
      </c>
      <c r="D115" s="32" t="s">
        <v>90</v>
      </c>
      <c r="E115" s="33" t="s">
        <v>88</v>
      </c>
      <c r="F115" s="2"/>
    </row>
    <row r="116" spans="1:6" ht="15.6" x14ac:dyDescent="0.3">
      <c r="A116" s="2"/>
      <c r="B116" s="30" t="s">
        <v>109</v>
      </c>
      <c r="C116" s="30" t="s">
        <v>134</v>
      </c>
      <c r="D116" s="30" t="s">
        <v>105</v>
      </c>
      <c r="E116" s="34" t="s">
        <v>96</v>
      </c>
      <c r="F116" s="2"/>
    </row>
    <row r="117" spans="1:6" ht="15.6" x14ac:dyDescent="0.3">
      <c r="A117" s="2"/>
      <c r="B117" s="32" t="s">
        <v>103</v>
      </c>
      <c r="C117" s="30" t="s">
        <v>133</v>
      </c>
      <c r="D117" s="32" t="s">
        <v>87</v>
      </c>
      <c r="E117" s="33" t="s">
        <v>104</v>
      </c>
      <c r="F117" s="2"/>
    </row>
    <row r="118" spans="1:6" ht="15.6" x14ac:dyDescent="0.3">
      <c r="A118" s="2"/>
      <c r="B118" s="30" t="s">
        <v>109</v>
      </c>
      <c r="C118" s="30" t="s">
        <v>135</v>
      </c>
      <c r="D118" s="30" t="s">
        <v>106</v>
      </c>
      <c r="E118" s="34" t="s">
        <v>96</v>
      </c>
      <c r="F118" s="2"/>
    </row>
    <row r="119" spans="1:6" ht="15.6" x14ac:dyDescent="0.3">
      <c r="A119" s="2"/>
      <c r="B119" s="32" t="s">
        <v>103</v>
      </c>
      <c r="C119" s="30" t="s">
        <v>139</v>
      </c>
      <c r="D119" s="32" t="s">
        <v>87</v>
      </c>
      <c r="E119" s="33" t="s">
        <v>104</v>
      </c>
      <c r="F119" s="2"/>
    </row>
    <row r="120" spans="1:6" ht="15.6" x14ac:dyDescent="0.3">
      <c r="A120" s="2"/>
      <c r="B120" s="30" t="s">
        <v>107</v>
      </c>
      <c r="C120" s="30" t="s">
        <v>137</v>
      </c>
      <c r="D120" s="30" t="s">
        <v>105</v>
      </c>
      <c r="E120" s="34" t="s">
        <v>96</v>
      </c>
      <c r="F120" s="2"/>
    </row>
    <row r="121" spans="1:6" ht="15.6" x14ac:dyDescent="0.3">
      <c r="A121" s="2"/>
      <c r="B121" s="32" t="s">
        <v>94</v>
      </c>
      <c r="C121" s="30" t="s">
        <v>133</v>
      </c>
      <c r="D121" s="32" t="s">
        <v>87</v>
      </c>
      <c r="E121" s="33" t="s">
        <v>91</v>
      </c>
      <c r="F121" s="2"/>
    </row>
    <row r="122" spans="1:6" ht="15.6" x14ac:dyDescent="0.3">
      <c r="A122" s="2"/>
      <c r="B122" s="30" t="s">
        <v>86</v>
      </c>
      <c r="C122" s="30" t="s">
        <v>141</v>
      </c>
      <c r="D122" s="30" t="s">
        <v>106</v>
      </c>
      <c r="E122" s="34" t="s">
        <v>88</v>
      </c>
      <c r="F122" s="2"/>
    </row>
    <row r="123" spans="1:6" ht="15.6" x14ac:dyDescent="0.3">
      <c r="A123" s="2"/>
      <c r="B123" s="32" t="s">
        <v>107</v>
      </c>
      <c r="C123" s="30" t="s">
        <v>139</v>
      </c>
      <c r="D123" s="32" t="s">
        <v>106</v>
      </c>
      <c r="E123" s="33" t="s">
        <v>96</v>
      </c>
      <c r="F123" s="2"/>
    </row>
    <row r="124" spans="1:6" ht="15.6" x14ac:dyDescent="0.3">
      <c r="A124" s="2"/>
      <c r="B124" s="30" t="s">
        <v>99</v>
      </c>
      <c r="C124" s="30" t="s">
        <v>135</v>
      </c>
      <c r="D124" s="30" t="s">
        <v>90</v>
      </c>
      <c r="E124" s="34" t="s">
        <v>88</v>
      </c>
      <c r="F124" s="2"/>
    </row>
    <row r="125" spans="1:6" ht="15.6" x14ac:dyDescent="0.3">
      <c r="A125" s="2"/>
      <c r="B125" s="32" t="s">
        <v>110</v>
      </c>
      <c r="C125" s="30" t="s">
        <v>134</v>
      </c>
      <c r="D125" s="32" t="s">
        <v>101</v>
      </c>
      <c r="E125" s="33" t="s">
        <v>111</v>
      </c>
      <c r="F125" s="2"/>
    </row>
    <row r="126" spans="1:6" ht="15.6" x14ac:dyDescent="0.3">
      <c r="A126" s="2"/>
      <c r="B126" s="30" t="s">
        <v>108</v>
      </c>
      <c r="C126" s="30" t="s">
        <v>135</v>
      </c>
      <c r="D126" s="30" t="s">
        <v>101</v>
      </c>
      <c r="E126" s="34" t="s">
        <v>96</v>
      </c>
      <c r="F126" s="2"/>
    </row>
    <row r="127" spans="1:6" ht="15.6" x14ac:dyDescent="0.3">
      <c r="A127" s="2"/>
      <c r="B127" s="32" t="s">
        <v>89</v>
      </c>
      <c r="C127" s="30" t="s">
        <v>137</v>
      </c>
      <c r="D127" s="32" t="s">
        <v>95</v>
      </c>
      <c r="E127" s="33" t="s">
        <v>91</v>
      </c>
      <c r="F127" s="2"/>
    </row>
    <row r="128" spans="1:6" ht="15.6" x14ac:dyDescent="0.3">
      <c r="A128" s="2"/>
      <c r="B128" s="30" t="s">
        <v>99</v>
      </c>
      <c r="C128" s="30" t="s">
        <v>138</v>
      </c>
      <c r="D128" s="30" t="s">
        <v>106</v>
      </c>
      <c r="E128" s="34" t="s">
        <v>88</v>
      </c>
      <c r="F128" s="2"/>
    </row>
    <row r="129" spans="1:6" ht="15.6" x14ac:dyDescent="0.3">
      <c r="A129" s="2"/>
      <c r="B129" s="32" t="s">
        <v>112</v>
      </c>
      <c r="C129" s="30" t="s">
        <v>133</v>
      </c>
      <c r="D129" s="32" t="s">
        <v>106</v>
      </c>
      <c r="E129" s="33" t="s">
        <v>96</v>
      </c>
      <c r="F129" s="2"/>
    </row>
    <row r="130" spans="1:6" ht="15.6" x14ac:dyDescent="0.3">
      <c r="A130" s="2"/>
      <c r="B130" s="30" t="s">
        <v>99</v>
      </c>
      <c r="C130" s="30" t="s">
        <v>139</v>
      </c>
      <c r="D130" s="30" t="s">
        <v>105</v>
      </c>
      <c r="E130" s="34" t="s">
        <v>88</v>
      </c>
      <c r="F130" s="2"/>
    </row>
    <row r="131" spans="1:6" ht="15.6" x14ac:dyDescent="0.3">
      <c r="A131" s="2"/>
      <c r="B131" s="32" t="s">
        <v>103</v>
      </c>
      <c r="C131" s="30" t="s">
        <v>135</v>
      </c>
      <c r="D131" s="32" t="s">
        <v>90</v>
      </c>
      <c r="E131" s="33" t="s">
        <v>104</v>
      </c>
      <c r="F131" s="2"/>
    </row>
    <row r="132" spans="1:6" ht="15.6" x14ac:dyDescent="0.3">
      <c r="A132" s="2"/>
      <c r="B132" s="30" t="s">
        <v>107</v>
      </c>
      <c r="C132" s="30" t="s">
        <v>137</v>
      </c>
      <c r="D132" s="30" t="s">
        <v>87</v>
      </c>
      <c r="E132" s="34" t="s">
        <v>96</v>
      </c>
      <c r="F132" s="2"/>
    </row>
    <row r="133" spans="1:6" ht="15.6" x14ac:dyDescent="0.3">
      <c r="A133" s="2"/>
      <c r="B133" s="32" t="s">
        <v>100</v>
      </c>
      <c r="C133" s="30" t="s">
        <v>137</v>
      </c>
      <c r="D133" s="32" t="s">
        <v>105</v>
      </c>
      <c r="E133" s="33" t="s">
        <v>102</v>
      </c>
      <c r="F133" s="2"/>
    </row>
    <row r="134" spans="1:6" ht="15.6" x14ac:dyDescent="0.3">
      <c r="A134" s="2"/>
      <c r="B134" s="30" t="s">
        <v>103</v>
      </c>
      <c r="C134" s="30" t="s">
        <v>133</v>
      </c>
      <c r="D134" s="30" t="s">
        <v>101</v>
      </c>
      <c r="E134" s="34" t="s">
        <v>104</v>
      </c>
      <c r="F134" s="2"/>
    </row>
    <row r="135" spans="1:6" ht="15.6" x14ac:dyDescent="0.3">
      <c r="A135" s="2"/>
      <c r="B135" s="32" t="s">
        <v>99</v>
      </c>
      <c r="C135" s="30" t="s">
        <v>136</v>
      </c>
      <c r="D135" s="32" t="s">
        <v>105</v>
      </c>
      <c r="E135" s="33" t="s">
        <v>88</v>
      </c>
      <c r="F135" s="2"/>
    </row>
    <row r="136" spans="1:6" ht="15.6" x14ac:dyDescent="0.3">
      <c r="A136" s="2"/>
      <c r="B136" s="30" t="s">
        <v>107</v>
      </c>
      <c r="C136" s="30" t="s">
        <v>134</v>
      </c>
      <c r="D136" s="30" t="s">
        <v>87</v>
      </c>
      <c r="E136" s="34" t="s">
        <v>96</v>
      </c>
      <c r="F136" s="2"/>
    </row>
    <row r="137" spans="1:6" ht="15.6" x14ac:dyDescent="0.3">
      <c r="A137" s="2"/>
      <c r="B137" s="32" t="s">
        <v>89</v>
      </c>
      <c r="C137" s="30" t="s">
        <v>133</v>
      </c>
      <c r="D137" s="32" t="s">
        <v>101</v>
      </c>
      <c r="E137" s="33" t="s">
        <v>91</v>
      </c>
      <c r="F137" s="2"/>
    </row>
    <row r="138" spans="1:6" ht="15.6" x14ac:dyDescent="0.3">
      <c r="A138" s="2"/>
      <c r="B138" s="30" t="s">
        <v>103</v>
      </c>
      <c r="C138" s="30" t="s">
        <v>137</v>
      </c>
      <c r="D138" s="30" t="s">
        <v>87</v>
      </c>
      <c r="E138" s="34" t="s">
        <v>104</v>
      </c>
      <c r="F138" s="2"/>
    </row>
    <row r="139" spans="1:6" ht="15.6" x14ac:dyDescent="0.3">
      <c r="A139" s="2"/>
      <c r="B139" s="32" t="s">
        <v>112</v>
      </c>
      <c r="C139" s="30" t="s">
        <v>133</v>
      </c>
      <c r="D139" s="32" t="s">
        <v>87</v>
      </c>
      <c r="E139" s="33" t="s">
        <v>96</v>
      </c>
      <c r="F139" s="2"/>
    </row>
    <row r="140" spans="1:6" ht="15.6" x14ac:dyDescent="0.3">
      <c r="A140" s="2"/>
      <c r="B140" s="30" t="s">
        <v>107</v>
      </c>
      <c r="C140" s="30" t="s">
        <v>135</v>
      </c>
      <c r="D140" s="30" t="s">
        <v>95</v>
      </c>
      <c r="E140" s="34" t="s">
        <v>96</v>
      </c>
      <c r="F140" s="2"/>
    </row>
    <row r="141" spans="1:6" ht="15.6" x14ac:dyDescent="0.3">
      <c r="A141" s="2"/>
      <c r="B141" s="32" t="s">
        <v>99</v>
      </c>
      <c r="C141" s="30" t="s">
        <v>138</v>
      </c>
      <c r="D141" s="32" t="s">
        <v>87</v>
      </c>
      <c r="E141" s="33" t="s">
        <v>88</v>
      </c>
      <c r="F141" s="2"/>
    </row>
    <row r="142" spans="1:6" ht="15.6" x14ac:dyDescent="0.3">
      <c r="A142" s="2"/>
      <c r="B142" s="30" t="s">
        <v>108</v>
      </c>
      <c r="C142" s="30" t="s">
        <v>138</v>
      </c>
      <c r="D142" s="30" t="s">
        <v>87</v>
      </c>
      <c r="E142" s="34" t="s">
        <v>96</v>
      </c>
      <c r="F142" s="2"/>
    </row>
    <row r="143" spans="1:6" ht="15.6" x14ac:dyDescent="0.3">
      <c r="A143" s="2"/>
      <c r="B143" s="32" t="s">
        <v>89</v>
      </c>
      <c r="C143" s="30" t="s">
        <v>136</v>
      </c>
      <c r="D143" s="32" t="s">
        <v>101</v>
      </c>
      <c r="E143" s="33" t="s">
        <v>91</v>
      </c>
      <c r="F143" s="2"/>
    </row>
    <row r="144" spans="1:6" ht="15.6" x14ac:dyDescent="0.3">
      <c r="A144" s="2"/>
      <c r="B144" s="30" t="s">
        <v>86</v>
      </c>
      <c r="C144" s="30" t="s">
        <v>140</v>
      </c>
      <c r="D144" s="30" t="s">
        <v>90</v>
      </c>
      <c r="E144" s="34" t="s">
        <v>88</v>
      </c>
      <c r="F144" s="2"/>
    </row>
    <row r="145" spans="1:6" ht="15.6" x14ac:dyDescent="0.3">
      <c r="A145" s="2"/>
      <c r="B145" s="32" t="s">
        <v>103</v>
      </c>
      <c r="C145" s="30" t="s">
        <v>133</v>
      </c>
      <c r="D145" s="32" t="s">
        <v>95</v>
      </c>
      <c r="E145" s="33" t="s">
        <v>104</v>
      </c>
      <c r="F145" s="2"/>
    </row>
    <row r="146" spans="1:6" ht="15.6" x14ac:dyDescent="0.3">
      <c r="A146" s="2"/>
      <c r="B146" s="30" t="s">
        <v>107</v>
      </c>
      <c r="C146" s="30" t="s">
        <v>137</v>
      </c>
      <c r="D146" s="30" t="s">
        <v>95</v>
      </c>
      <c r="E146" s="34" t="s">
        <v>96</v>
      </c>
      <c r="F146" s="2"/>
    </row>
    <row r="147" spans="1:6" ht="15.6" x14ac:dyDescent="0.3">
      <c r="A147" s="2"/>
      <c r="B147" s="32" t="s">
        <v>103</v>
      </c>
      <c r="C147" s="30" t="s">
        <v>133</v>
      </c>
      <c r="D147" s="32" t="s">
        <v>105</v>
      </c>
      <c r="E147" s="33" t="s">
        <v>104</v>
      </c>
      <c r="F147" s="2"/>
    </row>
    <row r="148" spans="1:6" ht="15.6" x14ac:dyDescent="0.3">
      <c r="A148" s="2"/>
      <c r="B148" s="32" t="s">
        <v>109</v>
      </c>
      <c r="C148" s="30" t="s">
        <v>136</v>
      </c>
      <c r="D148" s="32" t="s">
        <v>87</v>
      </c>
      <c r="E148" s="33" t="s">
        <v>96</v>
      </c>
      <c r="F148" s="2"/>
    </row>
    <row r="149" spans="1:6" ht="15.6" x14ac:dyDescent="0.3">
      <c r="A149" s="2"/>
      <c r="B149" s="30" t="s">
        <v>108</v>
      </c>
      <c r="C149" s="30" t="s">
        <v>138</v>
      </c>
      <c r="D149" s="30" t="s">
        <v>95</v>
      </c>
      <c r="E149" s="34" t="s">
        <v>96</v>
      </c>
      <c r="F149" s="2"/>
    </row>
    <row r="150" spans="1:6" ht="15.6" x14ac:dyDescent="0.3">
      <c r="A150" s="2"/>
      <c r="B150" s="32" t="s">
        <v>107</v>
      </c>
      <c r="C150" s="30" t="s">
        <v>134</v>
      </c>
      <c r="D150" s="32" t="s">
        <v>101</v>
      </c>
      <c r="E150" s="33" t="s">
        <v>96</v>
      </c>
      <c r="F150" s="2"/>
    </row>
    <row r="151" spans="1:6" ht="15.6" x14ac:dyDescent="0.3">
      <c r="A151" s="2"/>
      <c r="B151" s="30" t="s">
        <v>86</v>
      </c>
      <c r="C151" s="30" t="s">
        <v>141</v>
      </c>
      <c r="D151" s="30" t="s">
        <v>95</v>
      </c>
      <c r="E151" s="34" t="s">
        <v>88</v>
      </c>
      <c r="F151" s="2"/>
    </row>
    <row r="152" spans="1:6" ht="15.6" x14ac:dyDescent="0.3">
      <c r="A152" s="2"/>
      <c r="B152" s="32" t="s">
        <v>94</v>
      </c>
      <c r="C152" s="30" t="s">
        <v>139</v>
      </c>
      <c r="D152" s="32" t="s">
        <v>87</v>
      </c>
      <c r="E152" s="33" t="s">
        <v>91</v>
      </c>
      <c r="F152" s="2"/>
    </row>
    <row r="153" spans="1:6" ht="15.6" x14ac:dyDescent="0.3">
      <c r="A153" s="2"/>
      <c r="B153" s="30" t="s">
        <v>110</v>
      </c>
      <c r="C153" s="30" t="s">
        <v>136</v>
      </c>
      <c r="D153" s="30" t="s">
        <v>90</v>
      </c>
      <c r="E153" s="34" t="s">
        <v>111</v>
      </c>
      <c r="F153" s="2"/>
    </row>
    <row r="154" spans="1:6" ht="15.6" x14ac:dyDescent="0.3">
      <c r="A154" s="2"/>
      <c r="B154" s="32" t="s">
        <v>86</v>
      </c>
      <c r="C154" s="30" t="s">
        <v>132</v>
      </c>
      <c r="D154" s="32" t="s">
        <v>90</v>
      </c>
      <c r="E154" s="33" t="s">
        <v>88</v>
      </c>
      <c r="F154" s="2"/>
    </row>
    <row r="155" spans="1:6" ht="15.6" x14ac:dyDescent="0.3">
      <c r="A155" s="2"/>
      <c r="B155" s="30" t="s">
        <v>110</v>
      </c>
      <c r="C155" s="30" t="s">
        <v>139</v>
      </c>
      <c r="D155" s="30" t="s">
        <v>105</v>
      </c>
      <c r="E155" s="34" t="s">
        <v>111</v>
      </c>
      <c r="F155" s="2"/>
    </row>
    <row r="156" spans="1:6" ht="15.6" x14ac:dyDescent="0.3">
      <c r="A156" s="2"/>
      <c r="B156" s="32" t="s">
        <v>109</v>
      </c>
      <c r="C156" s="30" t="s">
        <v>139</v>
      </c>
      <c r="D156" s="32" t="s">
        <v>101</v>
      </c>
      <c r="E156" s="33" t="s">
        <v>96</v>
      </c>
      <c r="F156" s="2"/>
    </row>
    <row r="157" spans="1:6" ht="15.6" x14ac:dyDescent="0.3">
      <c r="A157" s="2"/>
      <c r="B157" s="30" t="s">
        <v>99</v>
      </c>
      <c r="C157" s="30" t="s">
        <v>135</v>
      </c>
      <c r="D157" s="30" t="s">
        <v>106</v>
      </c>
      <c r="E157" s="34" t="s">
        <v>88</v>
      </c>
      <c r="F157" s="2"/>
    </row>
    <row r="158" spans="1:6" ht="15.6" x14ac:dyDescent="0.3">
      <c r="A158" s="2"/>
      <c r="B158" s="32" t="s">
        <v>99</v>
      </c>
      <c r="C158" s="30" t="s">
        <v>135</v>
      </c>
      <c r="D158" s="32" t="s">
        <v>105</v>
      </c>
      <c r="E158" s="33" t="s">
        <v>88</v>
      </c>
      <c r="F158" s="2"/>
    </row>
    <row r="159" spans="1:6" ht="15.6" x14ac:dyDescent="0.3">
      <c r="A159" s="2"/>
      <c r="B159" s="30" t="s">
        <v>109</v>
      </c>
      <c r="C159" s="30" t="s">
        <v>134</v>
      </c>
      <c r="D159" s="30" t="s">
        <v>106</v>
      </c>
      <c r="E159" s="34" t="s">
        <v>96</v>
      </c>
      <c r="F159" s="2"/>
    </row>
    <row r="160" spans="1:6" ht="15.6" x14ac:dyDescent="0.3">
      <c r="A160" s="2"/>
      <c r="B160" s="32" t="s">
        <v>110</v>
      </c>
      <c r="C160" s="30" t="s">
        <v>134</v>
      </c>
      <c r="D160" s="32" t="s">
        <v>95</v>
      </c>
      <c r="E160" s="33" t="s">
        <v>111</v>
      </c>
      <c r="F160" s="2"/>
    </row>
    <row r="161" spans="1:6" ht="15.6" x14ac:dyDescent="0.3">
      <c r="A161" s="2"/>
      <c r="B161" s="30" t="s">
        <v>108</v>
      </c>
      <c r="C161" s="30" t="s">
        <v>135</v>
      </c>
      <c r="D161" s="30" t="s">
        <v>90</v>
      </c>
      <c r="E161" s="34" t="s">
        <v>96</v>
      </c>
      <c r="F161" s="2"/>
    </row>
    <row r="162" spans="1:6" ht="15.6" x14ac:dyDescent="0.3">
      <c r="A162" s="2"/>
      <c r="B162" s="32" t="s">
        <v>100</v>
      </c>
      <c r="C162" s="30" t="s">
        <v>139</v>
      </c>
      <c r="D162" s="32" t="s">
        <v>101</v>
      </c>
      <c r="E162" s="33" t="s">
        <v>102</v>
      </c>
      <c r="F162" s="2"/>
    </row>
    <row r="163" spans="1:6" ht="15.6" x14ac:dyDescent="0.3">
      <c r="A163" s="2"/>
      <c r="B163" s="30" t="s">
        <v>107</v>
      </c>
      <c r="C163" s="30" t="s">
        <v>134</v>
      </c>
      <c r="D163" s="30" t="s">
        <v>105</v>
      </c>
      <c r="E163" s="34" t="s">
        <v>96</v>
      </c>
      <c r="F163" s="2"/>
    </row>
    <row r="164" spans="1:6" ht="15.6" x14ac:dyDescent="0.3">
      <c r="A164" s="2"/>
      <c r="B164" s="32" t="s">
        <v>99</v>
      </c>
      <c r="C164" s="30" t="s">
        <v>134</v>
      </c>
      <c r="D164" s="32" t="s">
        <v>101</v>
      </c>
      <c r="E164" s="33" t="s">
        <v>88</v>
      </c>
      <c r="F164" s="2"/>
    </row>
    <row r="165" spans="1:6" ht="15.6" x14ac:dyDescent="0.3">
      <c r="A165" s="2"/>
      <c r="B165" s="30" t="s">
        <v>103</v>
      </c>
      <c r="C165" s="30" t="s">
        <v>135</v>
      </c>
      <c r="D165" s="30" t="s">
        <v>87</v>
      </c>
      <c r="E165" s="34" t="s">
        <v>104</v>
      </c>
      <c r="F165" s="2"/>
    </row>
    <row r="166" spans="1:6" ht="15.6" x14ac:dyDescent="0.3">
      <c r="A166" s="2"/>
      <c r="B166" s="32" t="s">
        <v>103</v>
      </c>
      <c r="C166" s="30" t="s">
        <v>136</v>
      </c>
      <c r="D166" s="32" t="s">
        <v>105</v>
      </c>
      <c r="E166" s="33" t="s">
        <v>104</v>
      </c>
      <c r="F166" s="2"/>
    </row>
    <row r="167" spans="1:6" ht="15.6" x14ac:dyDescent="0.3">
      <c r="A167" s="2"/>
      <c r="B167" s="30" t="s">
        <v>89</v>
      </c>
      <c r="C167" s="30" t="s">
        <v>134</v>
      </c>
      <c r="D167" s="30" t="s">
        <v>101</v>
      </c>
      <c r="E167" s="34" t="s">
        <v>91</v>
      </c>
      <c r="F167" s="2"/>
    </row>
    <row r="168" spans="1:6" ht="15.6" x14ac:dyDescent="0.3">
      <c r="A168" s="2"/>
      <c r="B168" s="32" t="s">
        <v>86</v>
      </c>
      <c r="C168" s="30" t="s">
        <v>131</v>
      </c>
      <c r="D168" s="32" t="s">
        <v>101</v>
      </c>
      <c r="E168" s="33" t="s">
        <v>88</v>
      </c>
      <c r="F168" s="2"/>
    </row>
    <row r="169" spans="1:6" ht="15.6" x14ac:dyDescent="0.3">
      <c r="A169" s="2"/>
      <c r="B169" s="30" t="s">
        <v>103</v>
      </c>
      <c r="C169" s="30" t="s">
        <v>134</v>
      </c>
      <c r="D169" s="30" t="s">
        <v>101</v>
      </c>
      <c r="E169" s="34" t="s">
        <v>104</v>
      </c>
      <c r="F169" s="2"/>
    </row>
    <row r="170" spans="1:6" ht="15.6" x14ac:dyDescent="0.3">
      <c r="A170" s="2"/>
      <c r="B170" s="32" t="s">
        <v>110</v>
      </c>
      <c r="C170" s="30" t="s">
        <v>133</v>
      </c>
      <c r="D170" s="32" t="s">
        <v>95</v>
      </c>
      <c r="E170" s="33" t="s">
        <v>111</v>
      </c>
      <c r="F170" s="2"/>
    </row>
    <row r="171" spans="1:6" ht="15.6" x14ac:dyDescent="0.3">
      <c r="A171" s="2"/>
      <c r="B171" s="30" t="s">
        <v>94</v>
      </c>
      <c r="C171" s="30" t="s">
        <v>136</v>
      </c>
      <c r="D171" s="30" t="s">
        <v>87</v>
      </c>
      <c r="E171" s="34" t="s">
        <v>91</v>
      </c>
      <c r="F171" s="2"/>
    </row>
    <row r="172" spans="1:6" ht="15.6" x14ac:dyDescent="0.3">
      <c r="A172" s="2"/>
      <c r="B172" s="32" t="s">
        <v>99</v>
      </c>
      <c r="C172" s="30" t="s">
        <v>134</v>
      </c>
      <c r="D172" s="32" t="s">
        <v>106</v>
      </c>
      <c r="E172" s="33" t="s">
        <v>88</v>
      </c>
      <c r="F172" s="2"/>
    </row>
    <row r="173" spans="1:6" ht="15.6" x14ac:dyDescent="0.3">
      <c r="A173" s="2"/>
      <c r="B173" s="30" t="s">
        <v>107</v>
      </c>
      <c r="C173" s="30" t="s">
        <v>139</v>
      </c>
      <c r="D173" s="30" t="s">
        <v>101</v>
      </c>
      <c r="E173" s="34" t="s">
        <v>96</v>
      </c>
      <c r="F173" s="2"/>
    </row>
    <row r="174" spans="1:6" ht="15.6" x14ac:dyDescent="0.3">
      <c r="A174" s="2"/>
      <c r="B174" s="32" t="s">
        <v>109</v>
      </c>
      <c r="C174" s="30" t="s">
        <v>136</v>
      </c>
      <c r="D174" s="32" t="s">
        <v>90</v>
      </c>
      <c r="E174" s="33" t="s">
        <v>96</v>
      </c>
      <c r="F174" s="2"/>
    </row>
    <row r="175" spans="1:6" ht="15.6" x14ac:dyDescent="0.3">
      <c r="A175" s="2"/>
      <c r="B175" s="30" t="s">
        <v>100</v>
      </c>
      <c r="C175" s="30" t="s">
        <v>135</v>
      </c>
      <c r="D175" s="30" t="s">
        <v>106</v>
      </c>
      <c r="E175" s="34" t="s">
        <v>102</v>
      </c>
      <c r="F175" s="2"/>
    </row>
    <row r="176" spans="1:6" ht="15.6" x14ac:dyDescent="0.3">
      <c r="A176" s="2"/>
      <c r="B176" s="32" t="s">
        <v>89</v>
      </c>
      <c r="C176" s="30" t="s">
        <v>136</v>
      </c>
      <c r="D176" s="32" t="s">
        <v>106</v>
      </c>
      <c r="E176" s="33" t="s">
        <v>91</v>
      </c>
      <c r="F176" s="2"/>
    </row>
    <row r="177" spans="1:6" ht="15.6" x14ac:dyDescent="0.3">
      <c r="A177" s="2"/>
      <c r="B177" s="30" t="s">
        <v>100</v>
      </c>
      <c r="C177" s="30" t="s">
        <v>135</v>
      </c>
      <c r="D177" s="30" t="s">
        <v>95</v>
      </c>
      <c r="E177" s="34" t="s">
        <v>102</v>
      </c>
      <c r="F177" s="2"/>
    </row>
    <row r="178" spans="1:6" ht="15.6" x14ac:dyDescent="0.3">
      <c r="A178" s="2"/>
      <c r="B178" s="32" t="s">
        <v>109</v>
      </c>
      <c r="C178" s="30" t="s">
        <v>134</v>
      </c>
      <c r="D178" s="32" t="s">
        <v>87</v>
      </c>
      <c r="E178" s="33" t="s">
        <v>96</v>
      </c>
      <c r="F178" s="2"/>
    </row>
    <row r="179" spans="1:6" ht="15.6" x14ac:dyDescent="0.3">
      <c r="A179" s="2"/>
      <c r="B179" s="30" t="s">
        <v>89</v>
      </c>
      <c r="C179" s="30" t="s">
        <v>132</v>
      </c>
      <c r="D179" s="30" t="s">
        <v>95</v>
      </c>
      <c r="E179" s="34" t="s">
        <v>91</v>
      </c>
      <c r="F179" s="2"/>
    </row>
    <row r="180" spans="1:6" ht="15.6" x14ac:dyDescent="0.3">
      <c r="A180" s="2"/>
      <c r="B180" s="32" t="s">
        <v>108</v>
      </c>
      <c r="C180" s="30" t="s">
        <v>135</v>
      </c>
      <c r="D180" s="32" t="s">
        <v>105</v>
      </c>
      <c r="E180" s="33" t="s">
        <v>96</v>
      </c>
      <c r="F180" s="2"/>
    </row>
    <row r="181" spans="1:6" ht="15.6" x14ac:dyDescent="0.3">
      <c r="A181" s="2"/>
      <c r="B181" s="30" t="s">
        <v>110</v>
      </c>
      <c r="C181" s="30" t="s">
        <v>138</v>
      </c>
      <c r="D181" s="30" t="s">
        <v>87</v>
      </c>
      <c r="E181" s="34" t="s">
        <v>111</v>
      </c>
      <c r="F181" s="2"/>
    </row>
    <row r="182" spans="1:6" ht="15.6" x14ac:dyDescent="0.3">
      <c r="A182" s="2"/>
      <c r="B182" s="32" t="s">
        <v>103</v>
      </c>
      <c r="C182" s="30" t="s">
        <v>138</v>
      </c>
      <c r="D182" s="32" t="s">
        <v>106</v>
      </c>
      <c r="E182" s="33" t="s">
        <v>104</v>
      </c>
      <c r="F182" s="2"/>
    </row>
    <row r="183" spans="1:6" ht="15.6" x14ac:dyDescent="0.3">
      <c r="A183" s="2"/>
      <c r="B183" s="30" t="s">
        <v>107</v>
      </c>
      <c r="C183" s="30" t="s">
        <v>134</v>
      </c>
      <c r="D183" s="30" t="s">
        <v>95</v>
      </c>
      <c r="E183" s="34" t="s">
        <v>96</v>
      </c>
      <c r="F183" s="2"/>
    </row>
    <row r="184" spans="1:6" ht="15.6" x14ac:dyDescent="0.3">
      <c r="A184" s="2"/>
      <c r="B184" s="32" t="s">
        <v>103</v>
      </c>
      <c r="C184" s="30" t="s">
        <v>136</v>
      </c>
      <c r="D184" s="32" t="s">
        <v>106</v>
      </c>
      <c r="E184" s="33" t="s">
        <v>104</v>
      </c>
      <c r="F184" s="2"/>
    </row>
    <row r="185" spans="1:6" ht="15.6" x14ac:dyDescent="0.3">
      <c r="A185" s="2"/>
      <c r="B185" s="30" t="s">
        <v>89</v>
      </c>
      <c r="C185" s="30" t="s">
        <v>135</v>
      </c>
      <c r="D185" s="30" t="s">
        <v>95</v>
      </c>
      <c r="E185" s="34" t="s">
        <v>91</v>
      </c>
      <c r="F185" s="2"/>
    </row>
    <row r="186" spans="1:6" ht="15.6" x14ac:dyDescent="0.3">
      <c r="A186" s="2"/>
      <c r="B186" s="32" t="s">
        <v>94</v>
      </c>
      <c r="C186" s="30" t="s">
        <v>138</v>
      </c>
      <c r="D186" s="32" t="s">
        <v>101</v>
      </c>
      <c r="E186" s="33" t="s">
        <v>91</v>
      </c>
      <c r="F186" s="2"/>
    </row>
    <row r="187" spans="1:6" ht="15.6" x14ac:dyDescent="0.3">
      <c r="A187" s="2"/>
      <c r="B187" s="30" t="s">
        <v>109</v>
      </c>
      <c r="C187" s="30" t="s">
        <v>136</v>
      </c>
      <c r="D187" s="30" t="s">
        <v>95</v>
      </c>
      <c r="E187" s="34" t="s">
        <v>96</v>
      </c>
      <c r="F187" s="2"/>
    </row>
    <row r="188" spans="1:6" ht="15.6" x14ac:dyDescent="0.3">
      <c r="A188" s="2"/>
      <c r="B188" s="32" t="s">
        <v>100</v>
      </c>
      <c r="C188" s="30" t="s">
        <v>133</v>
      </c>
      <c r="D188" s="32" t="s">
        <v>90</v>
      </c>
      <c r="E188" s="33" t="s">
        <v>102</v>
      </c>
      <c r="F188" s="2"/>
    </row>
    <row r="189" spans="1:6" ht="15.6" x14ac:dyDescent="0.3">
      <c r="A189" s="2"/>
      <c r="B189" s="30" t="s">
        <v>100</v>
      </c>
      <c r="C189" s="30" t="s">
        <v>133</v>
      </c>
      <c r="D189" s="30" t="s">
        <v>95</v>
      </c>
      <c r="E189" s="34" t="s">
        <v>102</v>
      </c>
      <c r="F189" s="2"/>
    </row>
    <row r="190" spans="1:6" ht="15.6" x14ac:dyDescent="0.3">
      <c r="A190" s="2"/>
      <c r="B190" s="32" t="s">
        <v>94</v>
      </c>
      <c r="C190" s="30" t="s">
        <v>136</v>
      </c>
      <c r="D190" s="32" t="s">
        <v>90</v>
      </c>
      <c r="E190" s="33" t="s">
        <v>91</v>
      </c>
      <c r="F190" s="2"/>
    </row>
    <row r="191" spans="1:6" ht="15.6" x14ac:dyDescent="0.3">
      <c r="A191" s="2"/>
      <c r="B191" s="30" t="s">
        <v>89</v>
      </c>
      <c r="C191" s="30" t="s">
        <v>133</v>
      </c>
      <c r="D191" s="30" t="s">
        <v>87</v>
      </c>
      <c r="E191" s="34" t="s">
        <v>91</v>
      </c>
      <c r="F191" s="2"/>
    </row>
    <row r="192" spans="1:6" ht="15.6" x14ac:dyDescent="0.3">
      <c r="A192" s="2"/>
      <c r="B192" s="32" t="s">
        <v>110</v>
      </c>
      <c r="C192" s="30" t="s">
        <v>136</v>
      </c>
      <c r="D192" s="32" t="s">
        <v>105</v>
      </c>
      <c r="E192" s="33" t="s">
        <v>111</v>
      </c>
      <c r="F192" s="2"/>
    </row>
    <row r="193" spans="1:6" ht="15.6" x14ac:dyDescent="0.3">
      <c r="A193" s="2"/>
      <c r="B193" s="30" t="s">
        <v>94</v>
      </c>
      <c r="C193" s="30" t="s">
        <v>138</v>
      </c>
      <c r="D193" s="30" t="s">
        <v>95</v>
      </c>
      <c r="E193" s="34" t="s">
        <v>91</v>
      </c>
      <c r="F193" s="2"/>
    </row>
    <row r="194" spans="1:6" ht="15.6" x14ac:dyDescent="0.3">
      <c r="A194" s="2"/>
      <c r="B194" s="32" t="s">
        <v>99</v>
      </c>
      <c r="C194" s="30" t="s">
        <v>134</v>
      </c>
      <c r="D194" s="32" t="s">
        <v>90</v>
      </c>
      <c r="E194" s="33" t="s">
        <v>88</v>
      </c>
      <c r="F194" s="2"/>
    </row>
    <row r="195" spans="1:6" ht="15.6" x14ac:dyDescent="0.3">
      <c r="A195" s="2"/>
      <c r="B195" s="30" t="s">
        <v>103</v>
      </c>
      <c r="C195" s="30" t="s">
        <v>138</v>
      </c>
      <c r="D195" s="30" t="s">
        <v>101</v>
      </c>
      <c r="E195" s="34" t="s">
        <v>102</v>
      </c>
      <c r="F195" s="2"/>
    </row>
    <row r="196" spans="1:6" ht="15.6" x14ac:dyDescent="0.3">
      <c r="A196" s="2"/>
      <c r="B196" s="32" t="s">
        <v>107</v>
      </c>
      <c r="C196" s="30" t="s">
        <v>135</v>
      </c>
      <c r="D196" s="32" t="s">
        <v>90</v>
      </c>
      <c r="E196" s="33" t="s">
        <v>96</v>
      </c>
      <c r="F196" s="2"/>
    </row>
    <row r="197" spans="1:6" ht="15.6" x14ac:dyDescent="0.3">
      <c r="A197" s="2"/>
      <c r="B197" s="30" t="s">
        <v>103</v>
      </c>
      <c r="C197" s="30" t="s">
        <v>134</v>
      </c>
      <c r="D197" s="30" t="s">
        <v>87</v>
      </c>
      <c r="E197" s="34" t="s">
        <v>102</v>
      </c>
      <c r="F197" s="2"/>
    </row>
    <row r="198" spans="1:6" ht="15.6" x14ac:dyDescent="0.3">
      <c r="A198" s="2"/>
      <c r="B198" s="32" t="s">
        <v>107</v>
      </c>
      <c r="C198" s="30" t="s">
        <v>135</v>
      </c>
      <c r="D198" s="32" t="s">
        <v>106</v>
      </c>
      <c r="E198" s="33" t="s">
        <v>96</v>
      </c>
      <c r="F198" s="2"/>
    </row>
    <row r="199" spans="1:6" ht="15.6" x14ac:dyDescent="0.3">
      <c r="A199" s="2"/>
      <c r="B199" s="30" t="s">
        <v>109</v>
      </c>
      <c r="C199" s="30" t="s">
        <v>135</v>
      </c>
      <c r="D199" s="30" t="s">
        <v>87</v>
      </c>
      <c r="E199" s="34" t="s">
        <v>96</v>
      </c>
      <c r="F199" s="2"/>
    </row>
    <row r="200" spans="1:6" ht="15.6" x14ac:dyDescent="0.3">
      <c r="A200" s="2"/>
      <c r="B200" s="32" t="s">
        <v>86</v>
      </c>
      <c r="C200" s="30" t="s">
        <v>132</v>
      </c>
      <c r="D200" s="32" t="s">
        <v>95</v>
      </c>
      <c r="E200" s="33" t="s">
        <v>88</v>
      </c>
      <c r="F200" s="2"/>
    </row>
    <row r="201" spans="1:6" ht="15.6" x14ac:dyDescent="0.3">
      <c r="A201" s="2"/>
      <c r="B201" s="30" t="s">
        <v>110</v>
      </c>
      <c r="C201" s="30" t="s">
        <v>138</v>
      </c>
      <c r="D201" s="30" t="s">
        <v>106</v>
      </c>
      <c r="E201" s="34" t="s">
        <v>111</v>
      </c>
      <c r="F201" s="2"/>
    </row>
    <row r="202" spans="1:6" ht="15.6" x14ac:dyDescent="0.3">
      <c r="A202" s="2"/>
      <c r="B202" s="32" t="s">
        <v>89</v>
      </c>
      <c r="C202" s="30" t="s">
        <v>137</v>
      </c>
      <c r="D202" s="32" t="s">
        <v>105</v>
      </c>
      <c r="E202" s="33" t="s">
        <v>91</v>
      </c>
      <c r="F202" s="2"/>
    </row>
    <row r="203" spans="1:6" ht="15.6" x14ac:dyDescent="0.3">
      <c r="A203" s="2"/>
      <c r="B203" s="30" t="s">
        <v>99</v>
      </c>
      <c r="C203" s="30" t="s">
        <v>139</v>
      </c>
      <c r="D203" s="30" t="s">
        <v>101</v>
      </c>
      <c r="E203" s="34" t="s">
        <v>88</v>
      </c>
      <c r="F203" s="2"/>
    </row>
    <row r="204" spans="1:6" ht="15.6" x14ac:dyDescent="0.3">
      <c r="A204" s="2"/>
      <c r="B204" s="32" t="s">
        <v>103</v>
      </c>
      <c r="C204" s="30" t="s">
        <v>134</v>
      </c>
      <c r="D204" s="32" t="s">
        <v>105</v>
      </c>
      <c r="E204" s="33" t="s">
        <v>102</v>
      </c>
      <c r="F204" s="2"/>
    </row>
    <row r="205" spans="1:6" ht="15.6" x14ac:dyDescent="0.3">
      <c r="A205" s="2"/>
      <c r="B205" s="30" t="s">
        <v>89</v>
      </c>
      <c r="C205" s="30" t="s">
        <v>137</v>
      </c>
      <c r="D205" s="30" t="s">
        <v>87</v>
      </c>
      <c r="E205" s="34" t="s">
        <v>91</v>
      </c>
      <c r="F205" s="2"/>
    </row>
    <row r="206" spans="1:6" ht="15.6" x14ac:dyDescent="0.3">
      <c r="A206" s="2"/>
      <c r="B206" s="32" t="s">
        <v>103</v>
      </c>
      <c r="C206" s="30" t="s">
        <v>134</v>
      </c>
      <c r="D206" s="32" t="s">
        <v>106</v>
      </c>
      <c r="E206" s="33" t="s">
        <v>102</v>
      </c>
      <c r="F206" s="2"/>
    </row>
    <row r="207" spans="1:6" ht="15.6" x14ac:dyDescent="0.3">
      <c r="A207" s="2"/>
      <c r="B207" s="30" t="s">
        <v>108</v>
      </c>
      <c r="C207" s="30" t="s">
        <v>137</v>
      </c>
      <c r="D207" s="30" t="s">
        <v>95</v>
      </c>
      <c r="E207" s="34" t="s">
        <v>96</v>
      </c>
      <c r="F207" s="2"/>
    </row>
    <row r="208" spans="1:6" ht="15.6" x14ac:dyDescent="0.3">
      <c r="A208" s="2"/>
      <c r="B208" s="32" t="s">
        <v>103</v>
      </c>
      <c r="C208" s="30" t="s">
        <v>133</v>
      </c>
      <c r="D208" s="32" t="s">
        <v>101</v>
      </c>
      <c r="E208" s="33" t="s">
        <v>102</v>
      </c>
      <c r="F208" s="2"/>
    </row>
    <row r="209" spans="1:6" ht="15.6" x14ac:dyDescent="0.3">
      <c r="A209" s="2"/>
      <c r="B209" s="30" t="s">
        <v>109</v>
      </c>
      <c r="C209" s="30" t="s">
        <v>135</v>
      </c>
      <c r="D209" s="30" t="s">
        <v>90</v>
      </c>
      <c r="E209" s="34" t="s">
        <v>96</v>
      </c>
      <c r="F209" s="2"/>
    </row>
    <row r="210" spans="1:6" ht="15.6" x14ac:dyDescent="0.3">
      <c r="A210" s="2"/>
      <c r="B210" s="32" t="s">
        <v>86</v>
      </c>
      <c r="C210" s="30" t="s">
        <v>141</v>
      </c>
      <c r="D210" s="32" t="s">
        <v>101</v>
      </c>
      <c r="E210" s="33" t="s">
        <v>88</v>
      </c>
      <c r="F210" s="2"/>
    </row>
    <row r="211" spans="1:6" ht="15.6" x14ac:dyDescent="0.3">
      <c r="A211" s="2"/>
      <c r="B211" s="30" t="s">
        <v>107</v>
      </c>
      <c r="C211" s="30" t="s">
        <v>137</v>
      </c>
      <c r="D211" s="30" t="s">
        <v>101</v>
      </c>
      <c r="E211" s="34" t="s">
        <v>96</v>
      </c>
      <c r="F211" s="2"/>
    </row>
    <row r="212" spans="1:6" ht="15.6" x14ac:dyDescent="0.3">
      <c r="A212" s="2"/>
      <c r="B212" s="32" t="s">
        <v>89</v>
      </c>
      <c r="C212" s="30" t="s">
        <v>133</v>
      </c>
      <c r="D212" s="32" t="s">
        <v>90</v>
      </c>
      <c r="E212" s="33" t="s">
        <v>91</v>
      </c>
      <c r="F212" s="2"/>
    </row>
    <row r="213" spans="1:6" ht="15.6" x14ac:dyDescent="0.3">
      <c r="A213" s="2"/>
      <c r="B213" s="30" t="s">
        <v>112</v>
      </c>
      <c r="C213" s="30" t="s">
        <v>133</v>
      </c>
      <c r="D213" s="30" t="s">
        <v>95</v>
      </c>
      <c r="E213" s="34" t="s">
        <v>96</v>
      </c>
      <c r="F213" s="2"/>
    </row>
    <row r="214" spans="1:6" ht="15.6" x14ac:dyDescent="0.3">
      <c r="A214" s="2"/>
      <c r="B214" s="32" t="s">
        <v>103</v>
      </c>
      <c r="C214" s="30" t="s">
        <v>137</v>
      </c>
      <c r="D214" s="32" t="s">
        <v>106</v>
      </c>
      <c r="E214" s="33" t="s">
        <v>102</v>
      </c>
      <c r="F214" s="2"/>
    </row>
    <row r="215" spans="1:6" ht="15.6" x14ac:dyDescent="0.3">
      <c r="A215" s="2"/>
      <c r="B215" s="30" t="s">
        <v>94</v>
      </c>
      <c r="C215" s="30" t="s">
        <v>139</v>
      </c>
      <c r="D215" s="30" t="s">
        <v>95</v>
      </c>
      <c r="E215" s="34" t="s">
        <v>91</v>
      </c>
      <c r="F215" s="2"/>
    </row>
    <row r="216" spans="1:6" ht="15.6" x14ac:dyDescent="0.3">
      <c r="A216" s="2"/>
      <c r="B216" s="32" t="s">
        <v>103</v>
      </c>
      <c r="C216" s="30" t="s">
        <v>138</v>
      </c>
      <c r="D216" s="32" t="s">
        <v>95</v>
      </c>
      <c r="E216" s="33" t="s">
        <v>102</v>
      </c>
      <c r="F216" s="2"/>
    </row>
    <row r="217" spans="1:6" ht="15.6" x14ac:dyDescent="0.3">
      <c r="A217" s="2"/>
      <c r="B217" s="30" t="s">
        <v>110</v>
      </c>
      <c r="C217" s="30" t="s">
        <v>139</v>
      </c>
      <c r="D217" s="30" t="s">
        <v>101</v>
      </c>
      <c r="E217" s="34" t="s">
        <v>111</v>
      </c>
      <c r="F217" s="2"/>
    </row>
    <row r="218" spans="1:6" ht="15.6" x14ac:dyDescent="0.3">
      <c r="A218" s="2"/>
      <c r="B218" s="32" t="s">
        <v>107</v>
      </c>
      <c r="C218" s="30" t="s">
        <v>134</v>
      </c>
      <c r="D218" s="32" t="s">
        <v>90</v>
      </c>
      <c r="E218" s="33" t="s">
        <v>96</v>
      </c>
      <c r="F218" s="2"/>
    </row>
    <row r="219" spans="1:6" ht="15.6" x14ac:dyDescent="0.3">
      <c r="A219" s="2"/>
      <c r="B219" s="30" t="s">
        <v>107</v>
      </c>
      <c r="C219" s="30" t="s">
        <v>139</v>
      </c>
      <c r="D219" s="30" t="s">
        <v>95</v>
      </c>
      <c r="E219" s="34" t="s">
        <v>96</v>
      </c>
      <c r="F219" s="2"/>
    </row>
    <row r="220" spans="1:6" ht="15.6" x14ac:dyDescent="0.3">
      <c r="A220" s="2"/>
      <c r="B220" s="32" t="s">
        <v>89</v>
      </c>
      <c r="C220" s="30" t="s">
        <v>138</v>
      </c>
      <c r="D220" s="32" t="s">
        <v>101</v>
      </c>
      <c r="E220" s="33" t="s">
        <v>91</v>
      </c>
      <c r="F220" s="2"/>
    </row>
    <row r="221" spans="1:6" ht="15.6" x14ac:dyDescent="0.3">
      <c r="A221" s="2"/>
      <c r="B221" s="30" t="s">
        <v>94</v>
      </c>
      <c r="C221" s="30" t="s">
        <v>135</v>
      </c>
      <c r="D221" s="30" t="s">
        <v>101</v>
      </c>
      <c r="E221" s="34" t="s">
        <v>91</v>
      </c>
      <c r="F221" s="2"/>
    </row>
    <row r="222" spans="1:6" ht="15.6" x14ac:dyDescent="0.3">
      <c r="A222" s="2"/>
      <c r="B222" s="32" t="s">
        <v>103</v>
      </c>
      <c r="C222" s="30" t="s">
        <v>139</v>
      </c>
      <c r="D222" s="32" t="s">
        <v>90</v>
      </c>
      <c r="E222" s="33" t="s">
        <v>102</v>
      </c>
      <c r="F222" s="2"/>
    </row>
    <row r="223" spans="1:6" ht="15.6" x14ac:dyDescent="0.3">
      <c r="A223" s="2"/>
      <c r="B223" s="30" t="s">
        <v>110</v>
      </c>
      <c r="C223" s="30" t="s">
        <v>138</v>
      </c>
      <c r="D223" s="30" t="s">
        <v>90</v>
      </c>
      <c r="E223" s="34" t="s">
        <v>111</v>
      </c>
      <c r="F223" s="2"/>
    </row>
    <row r="224" spans="1:6" ht="15.6" x14ac:dyDescent="0.3">
      <c r="A224" s="2"/>
      <c r="B224" s="32" t="s">
        <v>108</v>
      </c>
      <c r="C224" s="30" t="s">
        <v>133</v>
      </c>
      <c r="D224" s="32" t="s">
        <v>90</v>
      </c>
      <c r="E224" s="33" t="s">
        <v>96</v>
      </c>
      <c r="F224" s="2"/>
    </row>
    <row r="225" spans="1:6" ht="15.6" x14ac:dyDescent="0.3">
      <c r="A225" s="2"/>
      <c r="B225" s="30" t="s">
        <v>108</v>
      </c>
      <c r="C225" s="30" t="s">
        <v>133</v>
      </c>
      <c r="D225" s="30" t="s">
        <v>106</v>
      </c>
      <c r="E225" s="34" t="s">
        <v>96</v>
      </c>
      <c r="F225" s="2"/>
    </row>
    <row r="226" spans="1:6" ht="15.6" x14ac:dyDescent="0.3">
      <c r="A226" s="2"/>
      <c r="B226" s="32" t="s">
        <v>103</v>
      </c>
      <c r="C226" s="30" t="s">
        <v>136</v>
      </c>
      <c r="D226" s="32" t="s">
        <v>95</v>
      </c>
      <c r="E226" s="33" t="s">
        <v>102</v>
      </c>
      <c r="F226" s="2"/>
    </row>
    <row r="227" spans="1:6" ht="15.6" x14ac:dyDescent="0.3">
      <c r="A227" s="2"/>
      <c r="B227" s="30" t="s">
        <v>94</v>
      </c>
      <c r="C227" s="30" t="s">
        <v>139</v>
      </c>
      <c r="D227" s="30" t="s">
        <v>106</v>
      </c>
      <c r="E227" s="34" t="s">
        <v>91</v>
      </c>
      <c r="F227" s="2"/>
    </row>
    <row r="228" spans="1:6" ht="15.6" x14ac:dyDescent="0.3">
      <c r="A228" s="2"/>
      <c r="B228" s="32" t="s">
        <v>89</v>
      </c>
      <c r="C228" s="30" t="s">
        <v>133</v>
      </c>
      <c r="D228" s="32" t="s">
        <v>95</v>
      </c>
      <c r="E228" s="33" t="s">
        <v>91</v>
      </c>
      <c r="F228" s="2"/>
    </row>
    <row r="229" spans="1:6" ht="15.6" x14ac:dyDescent="0.3">
      <c r="A229" s="2"/>
      <c r="B229" s="30" t="s">
        <v>110</v>
      </c>
      <c r="C229" s="30" t="s">
        <v>139</v>
      </c>
      <c r="D229" s="30" t="s">
        <v>95</v>
      </c>
      <c r="E229" s="34" t="s">
        <v>111</v>
      </c>
      <c r="F229" s="2"/>
    </row>
    <row r="230" spans="1:6" ht="15.6" x14ac:dyDescent="0.3">
      <c r="A230" s="2"/>
      <c r="B230" s="32" t="s">
        <v>108</v>
      </c>
      <c r="C230" s="30" t="s">
        <v>138</v>
      </c>
      <c r="D230" s="32" t="s">
        <v>90</v>
      </c>
      <c r="E230" s="33" t="s">
        <v>96</v>
      </c>
      <c r="F230" s="2"/>
    </row>
    <row r="231" spans="1:6" ht="15.6" x14ac:dyDescent="0.3">
      <c r="A231" s="2"/>
      <c r="B231" s="30" t="s">
        <v>89</v>
      </c>
      <c r="C231" s="30" t="s">
        <v>135</v>
      </c>
      <c r="D231" s="30" t="s">
        <v>101</v>
      </c>
      <c r="E231" s="34" t="s">
        <v>91</v>
      </c>
      <c r="F231" s="2"/>
    </row>
    <row r="232" spans="1:6" ht="15.6" x14ac:dyDescent="0.3">
      <c r="A232" s="2"/>
      <c r="B232" s="32" t="s">
        <v>89</v>
      </c>
      <c r="C232" s="30" t="s">
        <v>136</v>
      </c>
      <c r="D232" s="32" t="s">
        <v>90</v>
      </c>
      <c r="E232" s="33" t="s">
        <v>91</v>
      </c>
      <c r="F232" s="2"/>
    </row>
    <row r="233" spans="1:6" ht="15.6" x14ac:dyDescent="0.3">
      <c r="A233" s="2"/>
      <c r="B233" s="30" t="s">
        <v>86</v>
      </c>
      <c r="C233" s="30" t="s">
        <v>131</v>
      </c>
      <c r="D233" s="30" t="s">
        <v>105</v>
      </c>
      <c r="E233" s="34" t="s">
        <v>88</v>
      </c>
      <c r="F233" s="2"/>
    </row>
    <row r="234" spans="1:6" ht="15.6" x14ac:dyDescent="0.3">
      <c r="A234" s="2"/>
      <c r="B234" s="32" t="s">
        <v>103</v>
      </c>
      <c r="C234" s="30" t="s">
        <v>139</v>
      </c>
      <c r="D234" s="32" t="s">
        <v>106</v>
      </c>
      <c r="E234" s="33" t="s">
        <v>102</v>
      </c>
      <c r="F234" s="2"/>
    </row>
    <row r="235" spans="1:6" ht="15.6" x14ac:dyDescent="0.3">
      <c r="A235" s="2"/>
      <c r="B235" s="30" t="s">
        <v>89</v>
      </c>
      <c r="C235" s="30" t="s">
        <v>136</v>
      </c>
      <c r="D235" s="30" t="s">
        <v>95</v>
      </c>
      <c r="E235" s="34" t="s">
        <v>91</v>
      </c>
      <c r="F235" s="2"/>
    </row>
    <row r="236" spans="1:6" ht="15.6" x14ac:dyDescent="0.3">
      <c r="A236" s="2"/>
      <c r="B236" s="32" t="s">
        <v>89</v>
      </c>
      <c r="C236" s="30" t="s">
        <v>137</v>
      </c>
      <c r="D236" s="32" t="s">
        <v>101</v>
      </c>
      <c r="E236" s="33" t="s">
        <v>91</v>
      </c>
      <c r="F236" s="2"/>
    </row>
    <row r="237" spans="1:6" ht="15.6" x14ac:dyDescent="0.3">
      <c r="A237" s="2"/>
      <c r="B237" s="30" t="s">
        <v>109</v>
      </c>
      <c r="C237" s="30" t="s">
        <v>136</v>
      </c>
      <c r="D237" s="30" t="s">
        <v>101</v>
      </c>
      <c r="E237" s="34" t="s">
        <v>96</v>
      </c>
      <c r="F237" s="2"/>
    </row>
    <row r="238" spans="1:6" ht="15.6" x14ac:dyDescent="0.3">
      <c r="A238" s="2"/>
      <c r="B238" s="32" t="s">
        <v>112</v>
      </c>
      <c r="C238" s="30" t="s">
        <v>133</v>
      </c>
      <c r="D238" s="32" t="s">
        <v>101</v>
      </c>
      <c r="E238" s="33" t="s">
        <v>96</v>
      </c>
      <c r="F238" s="2"/>
    </row>
    <row r="239" spans="1:6" ht="15.6" x14ac:dyDescent="0.3">
      <c r="A239" s="2"/>
      <c r="B239" s="30" t="s">
        <v>107</v>
      </c>
      <c r="C239" s="30" t="s">
        <v>137</v>
      </c>
      <c r="D239" s="30" t="s">
        <v>106</v>
      </c>
      <c r="E239" s="34" t="s">
        <v>96</v>
      </c>
      <c r="F239" s="2"/>
    </row>
    <row r="240" spans="1:6" ht="15.6" x14ac:dyDescent="0.3">
      <c r="A240" s="2"/>
      <c r="B240" s="32" t="s">
        <v>89</v>
      </c>
      <c r="C240" s="30" t="s">
        <v>135</v>
      </c>
      <c r="D240" s="32" t="s">
        <v>106</v>
      </c>
      <c r="E240" s="33" t="s">
        <v>91</v>
      </c>
      <c r="F240" s="2"/>
    </row>
    <row r="241" spans="1:6" ht="15.6" x14ac:dyDescent="0.3">
      <c r="A241" s="2"/>
      <c r="B241" s="30" t="s">
        <v>99</v>
      </c>
      <c r="C241" s="30" t="s">
        <v>139</v>
      </c>
      <c r="D241" s="30" t="s">
        <v>87</v>
      </c>
      <c r="E241" s="34" t="s">
        <v>88</v>
      </c>
      <c r="F241" s="2"/>
    </row>
    <row r="242" spans="1:6" ht="15.6" x14ac:dyDescent="0.3">
      <c r="A242" s="2"/>
      <c r="B242" s="32" t="s">
        <v>109</v>
      </c>
      <c r="C242" s="30" t="s">
        <v>139</v>
      </c>
      <c r="D242" s="32" t="s">
        <v>95</v>
      </c>
      <c r="E242" s="33" t="s">
        <v>96</v>
      </c>
      <c r="F242" s="2"/>
    </row>
    <row r="243" spans="1:6" ht="15.6" x14ac:dyDescent="0.3">
      <c r="A243" s="2"/>
      <c r="B243" s="30" t="s">
        <v>86</v>
      </c>
      <c r="C243" s="30" t="s">
        <v>140</v>
      </c>
      <c r="D243" s="30" t="s">
        <v>106</v>
      </c>
      <c r="E243" s="34" t="s">
        <v>88</v>
      </c>
      <c r="F243" s="2"/>
    </row>
    <row r="244" spans="1:6" ht="15.6" x14ac:dyDescent="0.3">
      <c r="A244" s="2"/>
      <c r="B244" s="32" t="s">
        <v>100</v>
      </c>
      <c r="C244" s="30" t="s">
        <v>133</v>
      </c>
      <c r="D244" s="32" t="s">
        <v>105</v>
      </c>
      <c r="E244" s="33" t="s">
        <v>102</v>
      </c>
      <c r="F244" s="2"/>
    </row>
    <row r="245" spans="1:6" ht="15.6" x14ac:dyDescent="0.3">
      <c r="A245" s="2"/>
      <c r="B245" s="30" t="s">
        <v>107</v>
      </c>
      <c r="C245" s="30" t="s">
        <v>135</v>
      </c>
      <c r="D245" s="30" t="s">
        <v>101</v>
      </c>
      <c r="E245" s="34" t="s">
        <v>96</v>
      </c>
      <c r="F245" s="2"/>
    </row>
    <row r="246" spans="1:6" ht="15.6" x14ac:dyDescent="0.3">
      <c r="A246" s="2"/>
      <c r="B246" s="32" t="s">
        <v>107</v>
      </c>
      <c r="C246" s="30" t="s">
        <v>135</v>
      </c>
      <c r="D246" s="32" t="s">
        <v>105</v>
      </c>
      <c r="E246" s="33" t="s">
        <v>96</v>
      </c>
      <c r="F246" s="2"/>
    </row>
    <row r="247" spans="1:6" ht="15.6" x14ac:dyDescent="0.3">
      <c r="A247" s="2"/>
      <c r="B247" s="30" t="s">
        <v>100</v>
      </c>
      <c r="C247" s="30" t="s">
        <v>135</v>
      </c>
      <c r="D247" s="30" t="s">
        <v>87</v>
      </c>
      <c r="E247" s="34" t="s">
        <v>102</v>
      </c>
      <c r="F247" s="2"/>
    </row>
    <row r="248" spans="1:6" ht="15.6" x14ac:dyDescent="0.3">
      <c r="A248" s="2"/>
      <c r="B248" s="32" t="s">
        <v>103</v>
      </c>
      <c r="C248" s="30" t="s">
        <v>134</v>
      </c>
      <c r="D248" s="32" t="s">
        <v>90</v>
      </c>
      <c r="E248" s="33" t="s">
        <v>102</v>
      </c>
      <c r="F248" s="2"/>
    </row>
    <row r="249" spans="1:6" ht="15.6" x14ac:dyDescent="0.3">
      <c r="A249" s="2"/>
      <c r="B249" s="30" t="s">
        <v>108</v>
      </c>
      <c r="C249" s="30" t="s">
        <v>133</v>
      </c>
      <c r="D249" s="30" t="s">
        <v>105</v>
      </c>
      <c r="E249" s="34" t="s">
        <v>96</v>
      </c>
      <c r="F249" s="2"/>
    </row>
    <row r="250" spans="1:6" ht="15.6" x14ac:dyDescent="0.3">
      <c r="A250" s="2"/>
      <c r="B250" s="32" t="s">
        <v>94</v>
      </c>
      <c r="C250" s="30" t="s">
        <v>134</v>
      </c>
      <c r="D250" s="32" t="s">
        <v>101</v>
      </c>
      <c r="E250" s="33" t="s">
        <v>91</v>
      </c>
      <c r="F250" s="2"/>
    </row>
    <row r="251" spans="1:6" ht="15.6" x14ac:dyDescent="0.3">
      <c r="A251" s="2"/>
      <c r="B251" s="30" t="s">
        <v>99</v>
      </c>
      <c r="C251" s="30" t="s">
        <v>133</v>
      </c>
      <c r="D251" s="30" t="s">
        <v>90</v>
      </c>
      <c r="E251" s="34" t="s">
        <v>88</v>
      </c>
      <c r="F251" s="2"/>
    </row>
    <row r="252" spans="1:6" ht="15.6" x14ac:dyDescent="0.3">
      <c r="A252" s="2"/>
      <c r="B252" s="32" t="s">
        <v>112</v>
      </c>
      <c r="C252" s="30" t="s">
        <v>133</v>
      </c>
      <c r="D252" s="32" t="s">
        <v>90</v>
      </c>
      <c r="E252" s="33" t="s">
        <v>96</v>
      </c>
      <c r="F252" s="2"/>
    </row>
    <row r="253" spans="1:6" ht="15.6" x14ac:dyDescent="0.3">
      <c r="A253" s="2"/>
      <c r="B253" s="30" t="s">
        <v>99</v>
      </c>
      <c r="C253" s="30" t="s">
        <v>135</v>
      </c>
      <c r="D253" s="30" t="s">
        <v>101</v>
      </c>
      <c r="E253" s="34" t="s">
        <v>88</v>
      </c>
      <c r="F253" s="2"/>
    </row>
    <row r="254" spans="1:6" ht="15.6" x14ac:dyDescent="0.3">
      <c r="A254" s="2"/>
      <c r="B254" s="32" t="s">
        <v>103</v>
      </c>
      <c r="C254" s="30" t="s">
        <v>135</v>
      </c>
      <c r="D254" s="32" t="s">
        <v>101</v>
      </c>
      <c r="E254" s="33" t="s">
        <v>102</v>
      </c>
      <c r="F254" s="2"/>
    </row>
    <row r="255" spans="1:6" ht="15.6" x14ac:dyDescent="0.3">
      <c r="A255" s="2"/>
      <c r="B255" s="30" t="s">
        <v>108</v>
      </c>
      <c r="C255" s="30" t="s">
        <v>133</v>
      </c>
      <c r="D255" s="30" t="s">
        <v>101</v>
      </c>
      <c r="E255" s="34" t="s">
        <v>96</v>
      </c>
      <c r="F255" s="2"/>
    </row>
    <row r="256" spans="1:6" ht="15.6" x14ac:dyDescent="0.3">
      <c r="A256" s="2"/>
      <c r="B256" s="32" t="s">
        <v>94</v>
      </c>
      <c r="C256" s="30" t="s">
        <v>138</v>
      </c>
      <c r="D256" s="32" t="s">
        <v>105</v>
      </c>
      <c r="E256" s="33" t="s">
        <v>91</v>
      </c>
      <c r="F256" s="2"/>
    </row>
    <row r="257" spans="1:6" ht="15.6" x14ac:dyDescent="0.3">
      <c r="A257" s="2"/>
      <c r="B257" s="30" t="s">
        <v>108</v>
      </c>
      <c r="C257" s="30" t="s">
        <v>135</v>
      </c>
      <c r="D257" s="30" t="s">
        <v>106</v>
      </c>
      <c r="E257" s="34" t="s">
        <v>96</v>
      </c>
      <c r="F257" s="2"/>
    </row>
    <row r="258" spans="1:6" ht="15.6" x14ac:dyDescent="0.3">
      <c r="A258" s="2"/>
      <c r="B258" s="32" t="s">
        <v>103</v>
      </c>
      <c r="C258" s="30" t="s">
        <v>135</v>
      </c>
      <c r="D258" s="32" t="s">
        <v>95</v>
      </c>
      <c r="E258" s="33" t="s">
        <v>102</v>
      </c>
      <c r="F258" s="2"/>
    </row>
    <row r="259" spans="1:6" ht="15.6" x14ac:dyDescent="0.3">
      <c r="A259" s="2"/>
      <c r="B259" s="30" t="s">
        <v>100</v>
      </c>
      <c r="C259" s="30" t="s">
        <v>137</v>
      </c>
      <c r="D259" s="30" t="s">
        <v>101</v>
      </c>
      <c r="E259" s="34" t="s">
        <v>102</v>
      </c>
      <c r="F259" s="2"/>
    </row>
    <row r="260" spans="1:6" ht="15.6" x14ac:dyDescent="0.3">
      <c r="A260" s="2"/>
      <c r="B260" s="32" t="s">
        <v>108</v>
      </c>
      <c r="C260" s="30" t="s">
        <v>133</v>
      </c>
      <c r="D260" s="32" t="s">
        <v>87</v>
      </c>
      <c r="E260" s="33" t="s">
        <v>96</v>
      </c>
      <c r="F260" s="2"/>
    </row>
    <row r="261" spans="1:6" ht="15.6" x14ac:dyDescent="0.3">
      <c r="A261" s="2"/>
      <c r="B261" s="30" t="s">
        <v>103</v>
      </c>
      <c r="C261" s="30" t="s">
        <v>134</v>
      </c>
      <c r="D261" s="30" t="s">
        <v>95</v>
      </c>
      <c r="E261" s="34" t="s">
        <v>102</v>
      </c>
      <c r="F261" s="2"/>
    </row>
    <row r="262" spans="1:6" ht="15.6" x14ac:dyDescent="0.3">
      <c r="A262" s="2"/>
      <c r="B262" s="32" t="s">
        <v>100</v>
      </c>
      <c r="C262" s="30" t="s">
        <v>139</v>
      </c>
      <c r="D262" s="32" t="s">
        <v>87</v>
      </c>
      <c r="E262" s="33" t="s">
        <v>102</v>
      </c>
      <c r="F262" s="2"/>
    </row>
    <row r="263" spans="1:6" ht="15.6" x14ac:dyDescent="0.3">
      <c r="A263" s="2"/>
      <c r="B263" s="30" t="s">
        <v>89</v>
      </c>
      <c r="C263" s="30" t="s">
        <v>132</v>
      </c>
      <c r="D263" s="30" t="s">
        <v>101</v>
      </c>
      <c r="E263" s="34" t="s">
        <v>91</v>
      </c>
      <c r="F263" s="2"/>
    </row>
    <row r="264" spans="1:6" ht="15.6" x14ac:dyDescent="0.3">
      <c r="A264" s="2"/>
      <c r="B264" s="32" t="s">
        <v>89</v>
      </c>
      <c r="C264" s="30" t="s">
        <v>133</v>
      </c>
      <c r="D264" s="32" t="s">
        <v>106</v>
      </c>
      <c r="E264" s="33" t="s">
        <v>91</v>
      </c>
      <c r="F264" s="2"/>
    </row>
    <row r="265" spans="1:6" ht="15.6" x14ac:dyDescent="0.3">
      <c r="A265" s="2"/>
      <c r="B265" s="30" t="s">
        <v>99</v>
      </c>
      <c r="C265" s="30" t="s">
        <v>135</v>
      </c>
      <c r="D265" s="30" t="s">
        <v>95</v>
      </c>
      <c r="E265" s="34" t="s">
        <v>88</v>
      </c>
      <c r="F265" s="2"/>
    </row>
    <row r="266" spans="1:6" ht="15.6" x14ac:dyDescent="0.3">
      <c r="A266" s="2"/>
      <c r="B266" s="32" t="s">
        <v>94</v>
      </c>
      <c r="C266" s="30" t="s">
        <v>136</v>
      </c>
      <c r="D266" s="32" t="s">
        <v>95</v>
      </c>
      <c r="E266" s="33" t="s">
        <v>91</v>
      </c>
      <c r="F266" s="2"/>
    </row>
    <row r="267" spans="1:6" ht="15.6" x14ac:dyDescent="0.3">
      <c r="A267" s="2"/>
      <c r="B267" s="30" t="s">
        <v>86</v>
      </c>
      <c r="C267" s="30" t="s">
        <v>132</v>
      </c>
      <c r="D267" s="30" t="s">
        <v>106</v>
      </c>
      <c r="E267" s="34" t="s">
        <v>88</v>
      </c>
      <c r="F267" s="2"/>
    </row>
    <row r="268" spans="1:6" ht="15.6" x14ac:dyDescent="0.3">
      <c r="A268" s="2"/>
      <c r="B268" s="32" t="s">
        <v>86</v>
      </c>
      <c r="C268" s="30" t="s">
        <v>132</v>
      </c>
      <c r="D268" s="32" t="s">
        <v>87</v>
      </c>
      <c r="E268" s="33" t="s">
        <v>88</v>
      </c>
      <c r="F268" s="2"/>
    </row>
    <row r="269" spans="1:6" ht="15.6" x14ac:dyDescent="0.3">
      <c r="A269" s="2"/>
      <c r="B269" s="30" t="s">
        <v>86</v>
      </c>
      <c r="C269" s="30" t="s">
        <v>141</v>
      </c>
      <c r="D269" s="30" t="s">
        <v>105</v>
      </c>
      <c r="E269" s="34" t="s">
        <v>88</v>
      </c>
      <c r="F269" s="2"/>
    </row>
    <row r="270" spans="1:6" ht="15.6" x14ac:dyDescent="0.3">
      <c r="A270" s="2"/>
      <c r="B270" s="32" t="s">
        <v>110</v>
      </c>
      <c r="C270" s="30" t="s">
        <v>134</v>
      </c>
      <c r="D270" s="32" t="s">
        <v>87</v>
      </c>
      <c r="E270" s="33" t="s">
        <v>111</v>
      </c>
      <c r="F270" s="2"/>
    </row>
    <row r="271" spans="1:6" ht="15.6" x14ac:dyDescent="0.3">
      <c r="A271" s="2"/>
      <c r="B271" s="30" t="s">
        <v>89</v>
      </c>
      <c r="C271" s="30" t="s">
        <v>138</v>
      </c>
      <c r="D271" s="30" t="s">
        <v>105</v>
      </c>
      <c r="E271" s="34" t="s">
        <v>91</v>
      </c>
      <c r="F271" s="2"/>
    </row>
    <row r="272" spans="1:6" ht="15.6" x14ac:dyDescent="0.3">
      <c r="A272" s="2"/>
      <c r="B272" s="32" t="s">
        <v>109</v>
      </c>
      <c r="C272" s="30" t="s">
        <v>136</v>
      </c>
      <c r="D272" s="32" t="s">
        <v>105</v>
      </c>
      <c r="E272" s="33" t="s">
        <v>96</v>
      </c>
      <c r="F272" s="2"/>
    </row>
    <row r="273" spans="1:6" ht="15.6" x14ac:dyDescent="0.3">
      <c r="A273" s="2"/>
      <c r="B273" s="30" t="s">
        <v>94</v>
      </c>
      <c r="C273" s="30" t="s">
        <v>136</v>
      </c>
      <c r="D273" s="30" t="s">
        <v>101</v>
      </c>
      <c r="E273" s="34" t="s">
        <v>91</v>
      </c>
      <c r="F273" s="2"/>
    </row>
    <row r="274" spans="1:6" ht="15.6" x14ac:dyDescent="0.3">
      <c r="A274" s="2"/>
      <c r="B274" s="32" t="s">
        <v>99</v>
      </c>
      <c r="C274" s="30" t="s">
        <v>135</v>
      </c>
      <c r="D274" s="32" t="s">
        <v>87</v>
      </c>
      <c r="E274" s="33" t="s">
        <v>88</v>
      </c>
      <c r="F274" s="2"/>
    </row>
    <row r="275" spans="1:6" ht="15.6" x14ac:dyDescent="0.3">
      <c r="A275" s="2"/>
      <c r="B275" s="30" t="s">
        <v>86</v>
      </c>
      <c r="C275" s="30" t="s">
        <v>140</v>
      </c>
      <c r="D275" s="30" t="s">
        <v>87</v>
      </c>
      <c r="E275" s="34" t="s">
        <v>88</v>
      </c>
      <c r="F275" s="2"/>
    </row>
    <row r="276" spans="1:6" ht="15.6" x14ac:dyDescent="0.3">
      <c r="A276" s="2"/>
      <c r="B276" s="32" t="s">
        <v>103</v>
      </c>
      <c r="C276" s="30" t="s">
        <v>139</v>
      </c>
      <c r="D276" s="32" t="s">
        <v>101</v>
      </c>
      <c r="E276" s="33" t="s">
        <v>102</v>
      </c>
      <c r="F276" s="2"/>
    </row>
    <row r="277" spans="1:6" ht="15.6" x14ac:dyDescent="0.3">
      <c r="A277" s="2"/>
      <c r="B277" s="30" t="s">
        <v>99</v>
      </c>
      <c r="C277" s="30" t="s">
        <v>136</v>
      </c>
      <c r="D277" s="30" t="s">
        <v>87</v>
      </c>
      <c r="E277" s="34" t="s">
        <v>88</v>
      </c>
      <c r="F277" s="2"/>
    </row>
    <row r="278" spans="1:6" ht="15.6" x14ac:dyDescent="0.3">
      <c r="A278" s="2"/>
      <c r="B278" s="32" t="s">
        <v>107</v>
      </c>
      <c r="C278" s="30" t="s">
        <v>139</v>
      </c>
      <c r="D278" s="32" t="s">
        <v>87</v>
      </c>
      <c r="E278" s="33" t="s">
        <v>96</v>
      </c>
      <c r="F278" s="2"/>
    </row>
    <row r="279" spans="1:6" ht="15.6" x14ac:dyDescent="0.3">
      <c r="A279" s="2"/>
      <c r="B279" s="30" t="s">
        <v>94</v>
      </c>
      <c r="C279" s="30" t="s">
        <v>135</v>
      </c>
      <c r="D279" s="30" t="s">
        <v>87</v>
      </c>
      <c r="E279" s="34" t="s">
        <v>91</v>
      </c>
      <c r="F279" s="2"/>
    </row>
    <row r="280" spans="1:6" ht="15.6" x14ac:dyDescent="0.3">
      <c r="A280" s="2"/>
      <c r="B280" s="32" t="s">
        <v>99</v>
      </c>
      <c r="C280" s="30" t="s">
        <v>138</v>
      </c>
      <c r="D280" s="32" t="s">
        <v>90</v>
      </c>
      <c r="E280" s="33" t="s">
        <v>88</v>
      </c>
      <c r="F280" s="2"/>
    </row>
    <row r="281" spans="1:6" ht="15.6" x14ac:dyDescent="0.3">
      <c r="A281" s="2"/>
      <c r="B281" s="30" t="s">
        <v>109</v>
      </c>
      <c r="C281" s="30" t="s">
        <v>136</v>
      </c>
      <c r="D281" s="30" t="s">
        <v>106</v>
      </c>
      <c r="E281" s="34" t="s">
        <v>96</v>
      </c>
      <c r="F281" s="2"/>
    </row>
    <row r="282" spans="1:6" ht="15.6" x14ac:dyDescent="0.3">
      <c r="A282" s="2"/>
      <c r="B282" s="32" t="s">
        <v>103</v>
      </c>
      <c r="C282" s="30" t="s">
        <v>136</v>
      </c>
      <c r="D282" s="32" t="s">
        <v>90</v>
      </c>
      <c r="E282" s="33" t="s">
        <v>102</v>
      </c>
      <c r="F282" s="2"/>
    </row>
    <row r="283" spans="1:6" ht="15.6" x14ac:dyDescent="0.3">
      <c r="A283" s="2"/>
      <c r="B283" s="30" t="s">
        <v>89</v>
      </c>
      <c r="C283" s="30" t="s">
        <v>135</v>
      </c>
      <c r="D283" s="30" t="s">
        <v>105</v>
      </c>
      <c r="E283" s="34" t="s">
        <v>91</v>
      </c>
      <c r="F283" s="2"/>
    </row>
    <row r="284" spans="1:6" ht="15.6" x14ac:dyDescent="0.3">
      <c r="A284" s="2"/>
      <c r="B284" s="32" t="s">
        <v>99</v>
      </c>
      <c r="C284" s="30" t="s">
        <v>133</v>
      </c>
      <c r="D284" s="32" t="s">
        <v>105</v>
      </c>
      <c r="E284" s="33" t="s">
        <v>88</v>
      </c>
      <c r="F284" s="2"/>
    </row>
    <row r="285" spans="1:6" ht="15.6" x14ac:dyDescent="0.3">
      <c r="A285" s="2"/>
      <c r="B285" s="30" t="s">
        <v>103</v>
      </c>
      <c r="C285" s="30" t="s">
        <v>133</v>
      </c>
      <c r="D285" s="30" t="s">
        <v>90</v>
      </c>
      <c r="E285" s="34" t="s">
        <v>102</v>
      </c>
      <c r="F285" s="2"/>
    </row>
    <row r="286" spans="1:6" ht="15.6" x14ac:dyDescent="0.3">
      <c r="A286" s="2"/>
      <c r="B286" s="32" t="s">
        <v>86</v>
      </c>
      <c r="C286" s="30" t="s">
        <v>132</v>
      </c>
      <c r="D286" s="32" t="s">
        <v>105</v>
      </c>
      <c r="E286" s="33" t="s">
        <v>88</v>
      </c>
      <c r="F286" s="2"/>
    </row>
    <row r="287" spans="1:6" ht="15.6" x14ac:dyDescent="0.3">
      <c r="A287" s="2"/>
      <c r="B287" s="30" t="s">
        <v>89</v>
      </c>
      <c r="C287" s="30" t="s">
        <v>138</v>
      </c>
      <c r="D287" s="30" t="s">
        <v>95</v>
      </c>
      <c r="E287" s="34" t="s">
        <v>91</v>
      </c>
      <c r="F287" s="2"/>
    </row>
    <row r="288" spans="1:6" ht="15.6" x14ac:dyDescent="0.3">
      <c r="A288" s="2"/>
      <c r="B288" s="32" t="s">
        <v>86</v>
      </c>
      <c r="C288" s="30" t="s">
        <v>141</v>
      </c>
      <c r="D288" s="32" t="s">
        <v>87</v>
      </c>
      <c r="E288" s="33" t="s">
        <v>88</v>
      </c>
      <c r="F288" s="2"/>
    </row>
    <row r="289" spans="1:6" ht="15.6" x14ac:dyDescent="0.3">
      <c r="A289" s="2"/>
      <c r="B289" s="30" t="s">
        <v>103</v>
      </c>
      <c r="C289" s="30" t="s">
        <v>137</v>
      </c>
      <c r="D289" s="30" t="s">
        <v>90</v>
      </c>
      <c r="E289" s="34" t="s">
        <v>102</v>
      </c>
      <c r="F289" s="2"/>
    </row>
    <row r="290" spans="1:6" ht="15.6" x14ac:dyDescent="0.3">
      <c r="A290" s="2"/>
      <c r="B290" s="32" t="s">
        <v>103</v>
      </c>
      <c r="C290" s="30" t="s">
        <v>138</v>
      </c>
      <c r="D290" s="32" t="s">
        <v>87</v>
      </c>
      <c r="E290" s="33" t="s">
        <v>102</v>
      </c>
      <c r="F290" s="2"/>
    </row>
    <row r="291" spans="1:6" ht="15.6" x14ac:dyDescent="0.3">
      <c r="A291" s="2"/>
      <c r="B291" s="30" t="s">
        <v>100</v>
      </c>
      <c r="C291" s="30" t="s">
        <v>139</v>
      </c>
      <c r="D291" s="30" t="s">
        <v>95</v>
      </c>
      <c r="E291" s="34" t="s">
        <v>102</v>
      </c>
      <c r="F291" s="2"/>
    </row>
    <row r="292" spans="1:6" ht="15.6" x14ac:dyDescent="0.3">
      <c r="A292" s="2"/>
      <c r="B292" s="32" t="s">
        <v>110</v>
      </c>
      <c r="C292" s="30" t="s">
        <v>134</v>
      </c>
      <c r="D292" s="32" t="s">
        <v>90</v>
      </c>
      <c r="E292" s="33" t="s">
        <v>111</v>
      </c>
      <c r="F292" s="2"/>
    </row>
    <row r="293" spans="1:6" ht="15.6" x14ac:dyDescent="0.3">
      <c r="A293" s="2"/>
      <c r="B293" s="30" t="s">
        <v>89</v>
      </c>
      <c r="C293" s="30" t="s">
        <v>137</v>
      </c>
      <c r="D293" s="30" t="s">
        <v>106</v>
      </c>
      <c r="E293" s="34" t="s">
        <v>91</v>
      </c>
      <c r="F293" s="2"/>
    </row>
    <row r="294" spans="1:6" ht="15.6" x14ac:dyDescent="0.3">
      <c r="A294" s="2"/>
      <c r="B294" s="32" t="s">
        <v>99</v>
      </c>
      <c r="C294" s="30" t="s">
        <v>133</v>
      </c>
      <c r="D294" s="32" t="s">
        <v>95</v>
      </c>
      <c r="E294" s="33" t="s">
        <v>88</v>
      </c>
      <c r="F294" s="2"/>
    </row>
    <row r="295" spans="1:6" ht="15.6" x14ac:dyDescent="0.3">
      <c r="A295" s="2"/>
      <c r="B295" s="30" t="s">
        <v>100</v>
      </c>
      <c r="C295" s="30" t="s">
        <v>135</v>
      </c>
      <c r="D295" s="30" t="s">
        <v>105</v>
      </c>
      <c r="E295" s="34" t="s">
        <v>102</v>
      </c>
      <c r="F295" s="2"/>
    </row>
    <row r="296" spans="1:6" ht="15.6" x14ac:dyDescent="0.3">
      <c r="A296" s="2"/>
      <c r="B296" s="32" t="s">
        <v>107</v>
      </c>
      <c r="C296" s="30" t="s">
        <v>135</v>
      </c>
      <c r="D296" s="32" t="s">
        <v>87</v>
      </c>
      <c r="E296" s="33" t="s">
        <v>96</v>
      </c>
      <c r="F296" s="2"/>
    </row>
    <row r="297" spans="1:6" ht="15.6" x14ac:dyDescent="0.3">
      <c r="A297" s="2"/>
      <c r="B297" s="30" t="s">
        <v>108</v>
      </c>
      <c r="C297" s="30" t="s">
        <v>138</v>
      </c>
      <c r="D297" s="30" t="s">
        <v>106</v>
      </c>
      <c r="E297" s="34" t="s">
        <v>96</v>
      </c>
      <c r="F297" s="2"/>
    </row>
    <row r="298" spans="1:6" ht="15.6" x14ac:dyDescent="0.3">
      <c r="A298" s="2"/>
      <c r="B298" s="32" t="s">
        <v>110</v>
      </c>
      <c r="C298" s="30" t="s">
        <v>135</v>
      </c>
      <c r="D298" s="32" t="s">
        <v>90</v>
      </c>
      <c r="E298" s="33" t="s">
        <v>111</v>
      </c>
      <c r="F298" s="2"/>
    </row>
    <row r="299" spans="1:6" ht="15.6" x14ac:dyDescent="0.3">
      <c r="A299" s="2"/>
      <c r="B299" s="30" t="s">
        <v>110</v>
      </c>
      <c r="C299" s="30" t="s">
        <v>135</v>
      </c>
      <c r="D299" s="30" t="s">
        <v>95</v>
      </c>
      <c r="E299" s="34" t="s">
        <v>111</v>
      </c>
      <c r="F299" s="2"/>
    </row>
    <row r="300" spans="1:6" ht="15.6" x14ac:dyDescent="0.3">
      <c r="A300" s="2"/>
      <c r="B300" s="32" t="s">
        <v>99</v>
      </c>
      <c r="C300" s="30" t="s">
        <v>136</v>
      </c>
      <c r="D300" s="32" t="s">
        <v>106</v>
      </c>
      <c r="E300" s="33" t="s">
        <v>88</v>
      </c>
      <c r="F300" s="2"/>
    </row>
    <row r="301" spans="1:6" ht="15.6" x14ac:dyDescent="0.3">
      <c r="A301" s="2"/>
      <c r="B301" s="30" t="s">
        <v>99</v>
      </c>
      <c r="C301" s="30" t="s">
        <v>134</v>
      </c>
      <c r="D301" s="30" t="s">
        <v>105</v>
      </c>
      <c r="E301" s="34" t="s">
        <v>88</v>
      </c>
      <c r="F301" s="2"/>
    </row>
    <row r="302" spans="1:6" ht="15.6" x14ac:dyDescent="0.3">
      <c r="A302" s="2"/>
      <c r="B302" s="32" t="s">
        <v>103</v>
      </c>
      <c r="C302" s="30" t="s">
        <v>139</v>
      </c>
      <c r="D302" s="32" t="s">
        <v>105</v>
      </c>
      <c r="E302" s="33" t="s">
        <v>102</v>
      </c>
      <c r="F302" s="2"/>
    </row>
    <row r="303" spans="1:6" ht="15.6" x14ac:dyDescent="0.3">
      <c r="A303" s="2"/>
      <c r="B303" s="30" t="s">
        <v>94</v>
      </c>
      <c r="C303" s="30" t="s">
        <v>135</v>
      </c>
      <c r="D303" s="30" t="s">
        <v>105</v>
      </c>
      <c r="E303" s="34" t="s">
        <v>91</v>
      </c>
      <c r="F303" s="2"/>
    </row>
    <row r="304" spans="1:6" ht="15.6" x14ac:dyDescent="0.3">
      <c r="A304" s="2"/>
      <c r="B304" s="32" t="s">
        <v>109</v>
      </c>
      <c r="C304" s="30" t="s">
        <v>134</v>
      </c>
      <c r="D304" s="32" t="s">
        <v>95</v>
      </c>
      <c r="E304" s="33" t="s">
        <v>96</v>
      </c>
      <c r="F304" s="2"/>
    </row>
    <row r="305" spans="1:6" ht="15.6" x14ac:dyDescent="0.3">
      <c r="A305" s="2"/>
      <c r="B305" s="30" t="s">
        <v>89</v>
      </c>
      <c r="C305" s="30" t="s">
        <v>132</v>
      </c>
      <c r="D305" s="30" t="s">
        <v>87</v>
      </c>
      <c r="E305" s="34" t="s">
        <v>91</v>
      </c>
      <c r="F305" s="2"/>
    </row>
    <row r="306" spans="1:6" ht="15.6" x14ac:dyDescent="0.3">
      <c r="A306" s="2"/>
      <c r="B306" s="32" t="s">
        <v>100</v>
      </c>
      <c r="C306" s="30" t="s">
        <v>133</v>
      </c>
      <c r="D306" s="32" t="s">
        <v>101</v>
      </c>
      <c r="E306" s="33" t="s">
        <v>102</v>
      </c>
      <c r="F306" s="2"/>
    </row>
    <row r="307" spans="1:6" ht="15.6" x14ac:dyDescent="0.3">
      <c r="A307" s="2"/>
      <c r="B307" s="30" t="s">
        <v>103</v>
      </c>
      <c r="C307" s="30" t="s">
        <v>138</v>
      </c>
      <c r="D307" s="30" t="s">
        <v>90</v>
      </c>
      <c r="E307" s="34" t="s">
        <v>102</v>
      </c>
      <c r="F307" s="2"/>
    </row>
    <row r="308" spans="1:6" ht="15.6" x14ac:dyDescent="0.3">
      <c r="A308" s="2"/>
      <c r="B308" s="32" t="s">
        <v>110</v>
      </c>
      <c r="C308" s="30" t="s">
        <v>139</v>
      </c>
      <c r="D308" s="32" t="s">
        <v>87</v>
      </c>
      <c r="E308" s="33" t="s">
        <v>111</v>
      </c>
      <c r="F308" s="2"/>
    </row>
    <row r="309" spans="1:6" ht="15.6" x14ac:dyDescent="0.3">
      <c r="A309" s="2"/>
      <c r="B309" s="30" t="s">
        <v>94</v>
      </c>
      <c r="C309" s="30" t="s">
        <v>139</v>
      </c>
      <c r="D309" s="30" t="s">
        <v>101</v>
      </c>
      <c r="E309" s="34" t="s">
        <v>91</v>
      </c>
      <c r="F309" s="2"/>
    </row>
    <row r="310" spans="1:6" ht="15.6" x14ac:dyDescent="0.3">
      <c r="A310" s="2"/>
      <c r="B310" s="32" t="s">
        <v>89</v>
      </c>
      <c r="C310" s="30" t="s">
        <v>132</v>
      </c>
      <c r="D310" s="32" t="s">
        <v>106</v>
      </c>
      <c r="E310" s="33" t="s">
        <v>91</v>
      </c>
      <c r="F310" s="2"/>
    </row>
    <row r="311" spans="1:6" ht="15.6" x14ac:dyDescent="0.3">
      <c r="A311" s="2"/>
      <c r="B311" s="30" t="s">
        <v>86</v>
      </c>
      <c r="C311" s="30" t="s">
        <v>131</v>
      </c>
      <c r="D311" s="30" t="s">
        <v>106</v>
      </c>
      <c r="E311" s="34" t="s">
        <v>88</v>
      </c>
      <c r="F311" s="2"/>
    </row>
    <row r="312" spans="1:6" ht="15.6" x14ac:dyDescent="0.3">
      <c r="A312" s="2"/>
      <c r="B312" s="32" t="s">
        <v>100</v>
      </c>
      <c r="C312" s="30" t="s">
        <v>139</v>
      </c>
      <c r="D312" s="32" t="s">
        <v>90</v>
      </c>
      <c r="E312" s="33" t="s">
        <v>102</v>
      </c>
      <c r="F312" s="2"/>
    </row>
    <row r="313" spans="1:6" ht="15.6" x14ac:dyDescent="0.3">
      <c r="A313" s="2"/>
      <c r="B313" s="30" t="s">
        <v>100</v>
      </c>
      <c r="C313" s="30" t="s">
        <v>137</v>
      </c>
      <c r="D313" s="30" t="s">
        <v>106</v>
      </c>
      <c r="E313" s="34" t="s">
        <v>102</v>
      </c>
      <c r="F313" s="2"/>
    </row>
    <row r="314" spans="1:6" ht="15.6" x14ac:dyDescent="0.3">
      <c r="A314" s="2"/>
      <c r="B314" s="32" t="s">
        <v>99</v>
      </c>
      <c r="C314" s="30" t="s">
        <v>136</v>
      </c>
      <c r="D314" s="32" t="s">
        <v>95</v>
      </c>
      <c r="E314" s="33" t="s">
        <v>88</v>
      </c>
      <c r="F314" s="2"/>
    </row>
    <row r="315" spans="1:6" ht="15.6" x14ac:dyDescent="0.3">
      <c r="A315" s="2"/>
      <c r="B315" s="30" t="s">
        <v>108</v>
      </c>
      <c r="C315" s="30" t="s">
        <v>137</v>
      </c>
      <c r="D315" s="30" t="s">
        <v>87</v>
      </c>
      <c r="E315" s="34" t="s">
        <v>96</v>
      </c>
      <c r="F315" s="2"/>
    </row>
    <row r="316" spans="1:6" ht="15.6" x14ac:dyDescent="0.3">
      <c r="A316" s="2"/>
      <c r="B316" s="32" t="s">
        <v>94</v>
      </c>
      <c r="C316" s="30" t="s">
        <v>133</v>
      </c>
      <c r="D316" s="32" t="s">
        <v>106</v>
      </c>
      <c r="E316" s="33" t="s">
        <v>91</v>
      </c>
      <c r="F316" s="2"/>
    </row>
    <row r="317" spans="1:6" ht="15.6" x14ac:dyDescent="0.3">
      <c r="A317" s="2"/>
      <c r="B317" s="30" t="s">
        <v>89</v>
      </c>
      <c r="C317" s="30" t="s">
        <v>134</v>
      </c>
      <c r="D317" s="30" t="s">
        <v>87</v>
      </c>
      <c r="E317" s="34" t="s">
        <v>91</v>
      </c>
      <c r="F317" s="2"/>
    </row>
    <row r="318" spans="1:6" ht="15.6" x14ac:dyDescent="0.3">
      <c r="A318" s="2"/>
      <c r="B318" s="32" t="s">
        <v>100</v>
      </c>
      <c r="C318" s="30" t="s">
        <v>137</v>
      </c>
      <c r="D318" s="32" t="s">
        <v>87</v>
      </c>
      <c r="E318" s="33" t="s">
        <v>102</v>
      </c>
      <c r="F318" s="2"/>
    </row>
    <row r="319" spans="1:6" x14ac:dyDescent="0.3">
      <c r="A319" s="2"/>
      <c r="F319" s="2"/>
    </row>
    <row r="320" spans="1:6" x14ac:dyDescent="0.3">
      <c r="A320" s="2"/>
      <c r="F320" s="2"/>
    </row>
  </sheetData>
  <sortState ref="G26:H78">
    <sortCondition descending="1" ref="G26"/>
  </sortState>
  <mergeCells count="2">
    <mergeCell ref="G3:P3"/>
    <mergeCell ref="G5:Q5"/>
  </mergeCells>
  <dataValidations count="4">
    <dataValidation type="list" allowBlank="1" showInputMessage="1" showErrorMessage="1" sqref="G9:G14">
      <formula1>Найменування</formula1>
    </dataValidation>
    <dataValidation type="list" allowBlank="1" showInputMessage="1" showErrorMessage="1" sqref="H9:H14">
      <formula1>OFFSET($G$26:$G$78,MATCH(G9,$G$26:$G$78,0),1,COUNTIF($G$26:$G$78,G9),1)</formula1>
    </dataValidation>
    <dataValidation type="list" allowBlank="1" showInputMessage="1" showErrorMessage="1" sqref="I9:I14">
      <formula1>Постачальник</formula1>
    </dataValidation>
    <dataValidation type="list" allowBlank="1" showInputMessage="1" showErrorMessage="1" sqref="J9:J14">
      <formula1>Приймальник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workbookViewId="0">
      <pane ySplit="1" topLeftCell="A2" activePane="bottomLeft" state="frozen"/>
      <selection pane="bottomLeft" activeCell="L21" sqref="L21"/>
    </sheetView>
  </sheetViews>
  <sheetFormatPr defaultColWidth="9.109375" defaultRowHeight="14.4" x14ac:dyDescent="0.3"/>
  <cols>
    <col min="1" max="1" width="3.6640625" style="2" customWidth="1"/>
    <col min="2" max="2" width="30" style="2" bestFit="1" customWidth="1"/>
    <col min="3" max="3" width="34.5546875" style="2" bestFit="1" customWidth="1"/>
    <col min="4" max="6" width="13" style="2" customWidth="1"/>
    <col min="7" max="7" width="4.21875" style="2" customWidth="1"/>
    <col min="8" max="8" width="9.109375" style="3"/>
    <col min="9" max="16384" width="9.109375" style="2"/>
  </cols>
  <sheetData>
    <row r="1" spans="2:17" ht="15.6" x14ac:dyDescent="0.3">
      <c r="B1" s="1"/>
      <c r="C1" s="1"/>
      <c r="D1" s="1"/>
      <c r="E1" s="1"/>
      <c r="F1" s="1"/>
    </row>
    <row r="2" spans="2:17" ht="32.4" x14ac:dyDescent="0.3">
      <c r="B2" s="36" t="s">
        <v>0</v>
      </c>
      <c r="C2" s="36" t="s">
        <v>1</v>
      </c>
      <c r="D2" s="36" t="s">
        <v>2</v>
      </c>
      <c r="E2" s="36" t="s">
        <v>3</v>
      </c>
      <c r="F2" s="36" t="s">
        <v>4</v>
      </c>
    </row>
    <row r="3" spans="2:17" ht="15.6" x14ac:dyDescent="0.3">
      <c r="B3" s="37" t="s">
        <v>5</v>
      </c>
      <c r="C3" s="38" t="s">
        <v>6</v>
      </c>
      <c r="D3" s="38">
        <v>50</v>
      </c>
      <c r="E3" s="38">
        <v>40</v>
      </c>
      <c r="F3" s="38">
        <f>D3-E3</f>
        <v>10</v>
      </c>
      <c r="H3" s="105" t="s">
        <v>69</v>
      </c>
      <c r="I3" s="105"/>
      <c r="J3" s="105"/>
      <c r="K3" s="105"/>
      <c r="L3" s="105"/>
      <c r="M3" s="105"/>
      <c r="N3" s="105"/>
      <c r="O3" s="105"/>
      <c r="P3" s="105"/>
      <c r="Q3" s="105"/>
    </row>
    <row r="4" spans="2:17" ht="18" customHeight="1" x14ac:dyDescent="0.3">
      <c r="B4" s="37" t="s">
        <v>7</v>
      </c>
      <c r="C4" s="38" t="s">
        <v>8</v>
      </c>
      <c r="D4" s="38">
        <v>25</v>
      </c>
      <c r="E4" s="38">
        <v>25</v>
      </c>
      <c r="F4" s="38">
        <f t="shared" ref="F4:F38" si="0">D4-E4</f>
        <v>0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</row>
    <row r="5" spans="2:17" ht="18" customHeight="1" x14ac:dyDescent="0.35">
      <c r="B5" s="37" t="s">
        <v>9</v>
      </c>
      <c r="C5" s="38" t="s">
        <v>10</v>
      </c>
      <c r="D5" s="38">
        <v>30</v>
      </c>
      <c r="E5" s="38">
        <v>50</v>
      </c>
      <c r="F5" s="38">
        <f t="shared" si="0"/>
        <v>-20</v>
      </c>
      <c r="H5" s="4"/>
      <c r="I5" s="5"/>
      <c r="J5" s="5"/>
      <c r="K5" s="5"/>
      <c r="L5" s="5"/>
      <c r="M5" s="5"/>
      <c r="N5" s="5"/>
      <c r="O5" s="5"/>
      <c r="P5" s="5"/>
      <c r="Q5" s="5"/>
    </row>
    <row r="6" spans="2:17" ht="15.6" x14ac:dyDescent="0.3">
      <c r="B6" s="37" t="s">
        <v>11</v>
      </c>
      <c r="C6" s="38" t="s">
        <v>12</v>
      </c>
      <c r="D6" s="38">
        <v>12</v>
      </c>
      <c r="E6" s="38">
        <v>10</v>
      </c>
      <c r="F6" s="38">
        <f t="shared" si="0"/>
        <v>2</v>
      </c>
      <c r="H6" s="105" t="s">
        <v>76</v>
      </c>
      <c r="I6" s="105"/>
      <c r="J6" s="105"/>
      <c r="K6" s="105"/>
      <c r="L6" s="105"/>
      <c r="M6" s="105"/>
      <c r="N6" s="105"/>
      <c r="O6" s="105"/>
      <c r="P6" s="105"/>
      <c r="Q6" s="105"/>
    </row>
    <row r="7" spans="2:17" ht="18" customHeight="1" x14ac:dyDescent="0.3">
      <c r="B7" s="37" t="s">
        <v>13</v>
      </c>
      <c r="C7" s="38" t="s">
        <v>14</v>
      </c>
      <c r="D7" s="38">
        <v>30</v>
      </c>
      <c r="E7" s="38">
        <v>20</v>
      </c>
      <c r="F7" s="38">
        <f t="shared" si="0"/>
        <v>10</v>
      </c>
      <c r="H7" s="105"/>
      <c r="I7" s="105"/>
      <c r="J7" s="105"/>
      <c r="K7" s="105"/>
      <c r="L7" s="105"/>
      <c r="M7" s="105"/>
      <c r="N7" s="105"/>
      <c r="O7" s="105"/>
      <c r="P7" s="105"/>
      <c r="Q7" s="105"/>
    </row>
    <row r="8" spans="2:17" ht="18" customHeight="1" x14ac:dyDescent="0.3">
      <c r="B8" s="37" t="s">
        <v>15</v>
      </c>
      <c r="C8" s="38" t="s">
        <v>16</v>
      </c>
      <c r="D8" s="38">
        <v>40</v>
      </c>
      <c r="E8" s="38">
        <v>40</v>
      </c>
      <c r="F8" s="38">
        <f t="shared" si="0"/>
        <v>0</v>
      </c>
      <c r="H8" s="6"/>
      <c r="I8" s="5"/>
      <c r="J8" s="5"/>
      <c r="K8" s="5"/>
      <c r="L8" s="5"/>
      <c r="M8" s="5"/>
      <c r="N8" s="5"/>
      <c r="O8" s="5"/>
      <c r="P8" s="5"/>
      <c r="Q8" s="5"/>
    </row>
    <row r="9" spans="2:17" ht="15.6" x14ac:dyDescent="0.3">
      <c r="B9" s="37" t="s">
        <v>17</v>
      </c>
      <c r="C9" s="38" t="s">
        <v>18</v>
      </c>
      <c r="D9" s="38">
        <v>10</v>
      </c>
      <c r="E9" s="38">
        <v>15</v>
      </c>
      <c r="F9" s="38">
        <f t="shared" si="0"/>
        <v>-5</v>
      </c>
      <c r="H9" s="105" t="s">
        <v>70</v>
      </c>
      <c r="I9" s="105"/>
      <c r="J9" s="105"/>
      <c r="K9" s="105"/>
      <c r="L9" s="105"/>
      <c r="M9" s="105"/>
      <c r="N9" s="105"/>
      <c r="O9" s="105"/>
      <c r="P9" s="105"/>
      <c r="Q9" s="105"/>
    </row>
    <row r="10" spans="2:17" ht="18" customHeight="1" x14ac:dyDescent="0.3">
      <c r="B10" s="37" t="s">
        <v>19</v>
      </c>
      <c r="C10" s="38" t="s">
        <v>20</v>
      </c>
      <c r="D10" s="38">
        <v>10</v>
      </c>
      <c r="E10" s="38">
        <v>40</v>
      </c>
      <c r="F10" s="38">
        <f t="shared" si="0"/>
        <v>-30</v>
      </c>
      <c r="H10" s="105"/>
      <c r="I10" s="105"/>
      <c r="J10" s="105"/>
      <c r="K10" s="105"/>
      <c r="L10" s="105"/>
      <c r="M10" s="105"/>
      <c r="N10" s="105"/>
      <c r="O10" s="105"/>
      <c r="P10" s="105"/>
      <c r="Q10" s="105"/>
    </row>
    <row r="11" spans="2:17" ht="18" x14ac:dyDescent="0.3">
      <c r="B11" s="37" t="s">
        <v>21</v>
      </c>
      <c r="C11" s="38" t="s">
        <v>22</v>
      </c>
      <c r="D11" s="38">
        <v>100</v>
      </c>
      <c r="E11" s="38">
        <v>80</v>
      </c>
      <c r="F11" s="38">
        <f t="shared" si="0"/>
        <v>20</v>
      </c>
      <c r="H11" s="106" t="s">
        <v>25</v>
      </c>
      <c r="I11" s="106"/>
      <c r="J11" s="106"/>
      <c r="K11" s="106"/>
      <c r="L11" s="106"/>
      <c r="M11" s="106"/>
      <c r="N11" s="106"/>
      <c r="O11" s="106"/>
      <c r="P11" s="106"/>
      <c r="Q11" s="106"/>
    </row>
    <row r="12" spans="2:17" ht="18" x14ac:dyDescent="0.3">
      <c r="B12" s="37" t="s">
        <v>23</v>
      </c>
      <c r="C12" s="38" t="s">
        <v>24</v>
      </c>
      <c r="D12" s="38">
        <v>25</v>
      </c>
      <c r="E12" s="38">
        <v>20</v>
      </c>
      <c r="F12" s="38">
        <f t="shared" si="0"/>
        <v>5</v>
      </c>
      <c r="H12" s="107" t="s">
        <v>71</v>
      </c>
      <c r="I12" s="107"/>
      <c r="J12" s="107"/>
      <c r="K12" s="107"/>
      <c r="L12" s="107"/>
      <c r="M12" s="107"/>
      <c r="N12" s="107"/>
      <c r="O12" s="107"/>
      <c r="P12" s="107"/>
      <c r="Q12" s="107"/>
    </row>
    <row r="13" spans="2:17" ht="18" x14ac:dyDescent="0.3">
      <c r="B13" s="37" t="s">
        <v>26</v>
      </c>
      <c r="C13" s="38" t="s">
        <v>27</v>
      </c>
      <c r="D13" s="38">
        <v>20</v>
      </c>
      <c r="E13" s="38">
        <v>80</v>
      </c>
      <c r="F13" s="38">
        <f t="shared" si="0"/>
        <v>-60</v>
      </c>
      <c r="H13" s="107" t="s">
        <v>72</v>
      </c>
      <c r="I13" s="107"/>
      <c r="J13" s="107"/>
      <c r="K13" s="107"/>
      <c r="L13" s="107"/>
      <c r="M13" s="107"/>
      <c r="N13" s="107"/>
      <c r="O13" s="107"/>
      <c r="P13" s="107"/>
      <c r="Q13" s="107"/>
    </row>
    <row r="14" spans="2:17" ht="15.6" x14ac:dyDescent="0.3">
      <c r="B14" s="37" t="s">
        <v>28</v>
      </c>
      <c r="C14" s="38" t="s">
        <v>27</v>
      </c>
      <c r="D14" s="38">
        <v>30</v>
      </c>
      <c r="E14" s="38">
        <v>120</v>
      </c>
      <c r="F14" s="38">
        <f t="shared" si="0"/>
        <v>-90</v>
      </c>
      <c r="H14" s="6"/>
      <c r="I14" s="5"/>
      <c r="J14" s="5"/>
      <c r="K14" s="5"/>
      <c r="L14" s="5"/>
      <c r="M14" s="5"/>
      <c r="N14" s="5"/>
      <c r="O14" s="5"/>
      <c r="P14" s="5"/>
      <c r="Q14" s="5"/>
    </row>
    <row r="15" spans="2:17" ht="15.6" x14ac:dyDescent="0.3">
      <c r="B15" s="37" t="s">
        <v>29</v>
      </c>
      <c r="C15" s="38" t="s">
        <v>30</v>
      </c>
      <c r="D15" s="38">
        <v>50</v>
      </c>
      <c r="E15" s="38">
        <v>40</v>
      </c>
      <c r="F15" s="38">
        <f t="shared" si="0"/>
        <v>10</v>
      </c>
      <c r="H15" s="105" t="s">
        <v>73</v>
      </c>
      <c r="I15" s="105"/>
      <c r="J15" s="105"/>
      <c r="K15" s="105"/>
      <c r="L15" s="105"/>
      <c r="M15" s="105"/>
      <c r="N15" s="105"/>
      <c r="O15" s="105"/>
      <c r="P15" s="105"/>
      <c r="Q15" s="105"/>
    </row>
    <row r="16" spans="2:17" ht="18" customHeight="1" x14ac:dyDescent="0.3">
      <c r="B16" s="37" t="s">
        <v>31</v>
      </c>
      <c r="C16" s="38" t="s">
        <v>32</v>
      </c>
      <c r="D16" s="38">
        <v>125</v>
      </c>
      <c r="E16" s="38">
        <v>100</v>
      </c>
      <c r="F16" s="38">
        <f t="shared" si="0"/>
        <v>25</v>
      </c>
      <c r="H16" s="105"/>
      <c r="I16" s="105"/>
      <c r="J16" s="105"/>
      <c r="K16" s="105"/>
      <c r="L16" s="105"/>
      <c r="M16" s="105"/>
      <c r="N16" s="105"/>
      <c r="O16" s="105"/>
      <c r="P16" s="105"/>
      <c r="Q16" s="105"/>
    </row>
    <row r="17" spans="2:17" ht="18" customHeight="1" x14ac:dyDescent="0.35">
      <c r="B17" s="37" t="s">
        <v>33</v>
      </c>
      <c r="C17" s="38" t="s">
        <v>34</v>
      </c>
      <c r="D17" s="38">
        <v>70</v>
      </c>
      <c r="E17" s="38">
        <v>80</v>
      </c>
      <c r="F17" s="38">
        <f t="shared" si="0"/>
        <v>-10</v>
      </c>
      <c r="H17" s="7" t="s">
        <v>74</v>
      </c>
      <c r="I17" s="5"/>
      <c r="J17" s="5"/>
      <c r="K17" s="5"/>
      <c r="L17" s="5"/>
      <c r="M17" s="5"/>
      <c r="N17" s="5"/>
      <c r="O17" s="5"/>
      <c r="P17" s="5"/>
      <c r="Q17" s="5"/>
    </row>
    <row r="18" spans="2:17" ht="18" x14ac:dyDescent="0.35">
      <c r="B18" s="37" t="s">
        <v>35</v>
      </c>
      <c r="C18" s="38" t="s">
        <v>36</v>
      </c>
      <c r="D18" s="38">
        <v>30</v>
      </c>
      <c r="E18" s="38">
        <v>120</v>
      </c>
      <c r="F18" s="38">
        <f t="shared" si="0"/>
        <v>-90</v>
      </c>
      <c r="H18" s="7" t="s">
        <v>75</v>
      </c>
      <c r="I18" s="5"/>
      <c r="J18" s="5"/>
      <c r="K18" s="5"/>
      <c r="L18" s="5"/>
      <c r="M18" s="5"/>
      <c r="N18" s="5"/>
      <c r="O18" s="5"/>
      <c r="P18" s="5"/>
      <c r="Q18" s="5"/>
    </row>
    <row r="19" spans="2:17" ht="15.6" x14ac:dyDescent="0.3">
      <c r="B19" s="37" t="s">
        <v>37</v>
      </c>
      <c r="C19" s="38" t="s">
        <v>38</v>
      </c>
      <c r="D19" s="38">
        <v>130</v>
      </c>
      <c r="E19" s="38">
        <v>125</v>
      </c>
      <c r="F19" s="38">
        <f t="shared" si="0"/>
        <v>5</v>
      </c>
    </row>
    <row r="20" spans="2:17" ht="15.6" x14ac:dyDescent="0.3">
      <c r="B20" s="37" t="s">
        <v>39</v>
      </c>
      <c r="C20" s="38" t="s">
        <v>40</v>
      </c>
      <c r="D20" s="38">
        <v>120</v>
      </c>
      <c r="E20" s="38">
        <v>120</v>
      </c>
      <c r="F20" s="38">
        <f t="shared" si="0"/>
        <v>0</v>
      </c>
    </row>
    <row r="21" spans="2:17" ht="15.6" x14ac:dyDescent="0.3">
      <c r="B21" s="37" t="s">
        <v>41</v>
      </c>
      <c r="C21" s="38" t="s">
        <v>42</v>
      </c>
      <c r="D21" s="38">
        <v>127</v>
      </c>
      <c r="E21" s="38">
        <v>100</v>
      </c>
      <c r="F21" s="38">
        <f t="shared" si="0"/>
        <v>27</v>
      </c>
    </row>
    <row r="22" spans="2:17" ht="15.6" x14ac:dyDescent="0.3">
      <c r="B22" s="37" t="s">
        <v>43</v>
      </c>
      <c r="C22" s="38" t="s">
        <v>44</v>
      </c>
      <c r="D22" s="38">
        <v>40</v>
      </c>
      <c r="E22" s="38">
        <v>50</v>
      </c>
      <c r="F22" s="38">
        <f t="shared" si="0"/>
        <v>-10</v>
      </c>
    </row>
    <row r="23" spans="2:17" ht="15.6" x14ac:dyDescent="0.3">
      <c r="B23" s="37" t="s">
        <v>45</v>
      </c>
      <c r="C23" s="38" t="s">
        <v>44</v>
      </c>
      <c r="D23" s="38">
        <v>30</v>
      </c>
      <c r="E23" s="38">
        <v>20</v>
      </c>
      <c r="F23" s="38">
        <f t="shared" si="0"/>
        <v>10</v>
      </c>
    </row>
    <row r="24" spans="2:17" ht="15.6" x14ac:dyDescent="0.3">
      <c r="B24" s="37" t="s">
        <v>46</v>
      </c>
      <c r="C24" s="38" t="s">
        <v>44</v>
      </c>
      <c r="D24" s="38">
        <v>10</v>
      </c>
      <c r="E24" s="38">
        <v>20</v>
      </c>
      <c r="F24" s="38">
        <f t="shared" si="0"/>
        <v>-10</v>
      </c>
    </row>
    <row r="25" spans="2:17" ht="15.6" x14ac:dyDescent="0.3">
      <c r="B25" s="37" t="s">
        <v>47</v>
      </c>
      <c r="C25" s="38" t="s">
        <v>44</v>
      </c>
      <c r="D25" s="38">
        <v>25</v>
      </c>
      <c r="E25" s="38">
        <v>40</v>
      </c>
      <c r="F25" s="38">
        <f t="shared" si="0"/>
        <v>-15</v>
      </c>
    </row>
    <row r="26" spans="2:17" ht="15.6" x14ac:dyDescent="0.3">
      <c r="B26" s="37" t="s">
        <v>48</v>
      </c>
      <c r="C26" s="38" t="s">
        <v>44</v>
      </c>
      <c r="D26" s="38">
        <v>10</v>
      </c>
      <c r="E26" s="38">
        <v>10</v>
      </c>
      <c r="F26" s="38">
        <f t="shared" si="0"/>
        <v>0</v>
      </c>
    </row>
    <row r="27" spans="2:17" ht="15.6" x14ac:dyDescent="0.3">
      <c r="B27" s="37" t="s">
        <v>49</v>
      </c>
      <c r="C27" s="38" t="s">
        <v>50</v>
      </c>
      <c r="D27" s="38">
        <v>10</v>
      </c>
      <c r="E27" s="38">
        <v>10</v>
      </c>
      <c r="F27" s="38">
        <f t="shared" si="0"/>
        <v>0</v>
      </c>
    </row>
    <row r="28" spans="2:17" ht="15.6" x14ac:dyDescent="0.3">
      <c r="B28" s="37" t="s">
        <v>51</v>
      </c>
      <c r="C28" s="38" t="s">
        <v>50</v>
      </c>
      <c r="D28" s="38">
        <v>20</v>
      </c>
      <c r="E28" s="38">
        <v>15</v>
      </c>
      <c r="F28" s="38">
        <f t="shared" si="0"/>
        <v>5</v>
      </c>
    </row>
    <row r="29" spans="2:17" ht="15.6" x14ac:dyDescent="0.3">
      <c r="B29" s="37" t="s">
        <v>52</v>
      </c>
      <c r="C29" s="38" t="s">
        <v>50</v>
      </c>
      <c r="D29" s="38">
        <v>50</v>
      </c>
      <c r="E29" s="38">
        <v>40</v>
      </c>
      <c r="F29" s="38">
        <f t="shared" si="0"/>
        <v>10</v>
      </c>
    </row>
    <row r="30" spans="2:17" ht="15.6" x14ac:dyDescent="0.3">
      <c r="B30" s="37" t="s">
        <v>53</v>
      </c>
      <c r="C30" s="38" t="s">
        <v>54</v>
      </c>
      <c r="D30" s="38">
        <v>3</v>
      </c>
      <c r="E30" s="38">
        <v>5</v>
      </c>
      <c r="F30" s="38">
        <f t="shared" si="0"/>
        <v>-2</v>
      </c>
    </row>
    <row r="31" spans="2:17" ht="15.6" x14ac:dyDescent="0.3">
      <c r="B31" s="37" t="s">
        <v>55</v>
      </c>
      <c r="C31" s="38" t="s">
        <v>56</v>
      </c>
      <c r="D31" s="38">
        <v>25</v>
      </c>
      <c r="E31" s="38">
        <v>20</v>
      </c>
      <c r="F31" s="38">
        <f t="shared" si="0"/>
        <v>5</v>
      </c>
    </row>
    <row r="32" spans="2:17" ht="15.6" x14ac:dyDescent="0.3">
      <c r="B32" s="37" t="s">
        <v>57</v>
      </c>
      <c r="C32" s="38" t="s">
        <v>58</v>
      </c>
      <c r="D32" s="38">
        <v>25</v>
      </c>
      <c r="E32" s="38">
        <v>30</v>
      </c>
      <c r="F32" s="38">
        <f t="shared" si="0"/>
        <v>-5</v>
      </c>
    </row>
    <row r="33" spans="2:6" ht="15.6" x14ac:dyDescent="0.3">
      <c r="B33" s="37" t="s">
        <v>59</v>
      </c>
      <c r="C33" s="38" t="s">
        <v>58</v>
      </c>
      <c r="D33" s="38">
        <v>10</v>
      </c>
      <c r="E33" s="38">
        <v>8</v>
      </c>
      <c r="F33" s="38">
        <f t="shared" si="0"/>
        <v>2</v>
      </c>
    </row>
    <row r="34" spans="2:6" ht="15.6" x14ac:dyDescent="0.3">
      <c r="B34" s="37" t="s">
        <v>60</v>
      </c>
      <c r="C34" s="38" t="s">
        <v>61</v>
      </c>
      <c r="D34" s="38">
        <v>70</v>
      </c>
      <c r="E34" s="38">
        <v>70</v>
      </c>
      <c r="F34" s="38">
        <f t="shared" si="0"/>
        <v>0</v>
      </c>
    </row>
    <row r="35" spans="2:6" ht="15.6" x14ac:dyDescent="0.3">
      <c r="B35" s="37" t="s">
        <v>62</v>
      </c>
      <c r="C35" s="38" t="s">
        <v>63</v>
      </c>
      <c r="D35" s="38">
        <v>100</v>
      </c>
      <c r="E35" s="38">
        <v>50</v>
      </c>
      <c r="F35" s="38">
        <f t="shared" si="0"/>
        <v>50</v>
      </c>
    </row>
    <row r="36" spans="2:6" ht="15.6" x14ac:dyDescent="0.3">
      <c r="B36" s="37" t="s">
        <v>64</v>
      </c>
      <c r="C36" s="38" t="s">
        <v>65</v>
      </c>
      <c r="D36" s="38">
        <v>125</v>
      </c>
      <c r="E36" s="38">
        <v>100</v>
      </c>
      <c r="F36" s="38">
        <f t="shared" si="0"/>
        <v>25</v>
      </c>
    </row>
    <row r="37" spans="2:6" ht="15.6" x14ac:dyDescent="0.3">
      <c r="B37" s="37" t="s">
        <v>66</v>
      </c>
      <c r="C37" s="38" t="s">
        <v>22</v>
      </c>
      <c r="D37" s="38">
        <v>50</v>
      </c>
      <c r="E37" s="38">
        <v>40</v>
      </c>
      <c r="F37" s="38">
        <f t="shared" si="0"/>
        <v>10</v>
      </c>
    </row>
    <row r="38" spans="2:6" ht="15.6" x14ac:dyDescent="0.3">
      <c r="B38" s="37" t="s">
        <v>67</v>
      </c>
      <c r="C38" s="38" t="s">
        <v>68</v>
      </c>
      <c r="D38" s="38">
        <v>30</v>
      </c>
      <c r="E38" s="38">
        <v>40</v>
      </c>
      <c r="F38" s="38">
        <f t="shared" si="0"/>
        <v>-10</v>
      </c>
    </row>
  </sheetData>
  <mergeCells count="7">
    <mergeCell ref="H15:Q16"/>
    <mergeCell ref="H3:Q4"/>
    <mergeCell ref="H6:Q7"/>
    <mergeCell ref="H9:Q10"/>
    <mergeCell ref="H11:Q11"/>
    <mergeCell ref="H12:Q12"/>
    <mergeCell ref="H13:Q13"/>
  </mergeCells>
  <conditionalFormatting sqref="B1:B1048576">
    <cfRule type="containsText" dxfId="32" priority="6" operator="containsText" text="чай">
      <formula>NOT(ISERROR(SEARCH("чай",B1)))</formula>
    </cfRule>
  </conditionalFormatting>
  <conditionalFormatting sqref="C1:C1048576">
    <cfRule type="duplicateValues" dxfId="31" priority="5"/>
  </conditionalFormatting>
  <conditionalFormatting sqref="F3:F38">
    <cfRule type="cellIs" dxfId="30" priority="3" operator="lessThan">
      <formula>0</formula>
    </cfRule>
    <cfRule type="cellIs" dxfId="29" priority="4" operator="greaterThan">
      <formula>0</formula>
    </cfRule>
  </conditionalFormatting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{37658F78-BC4A-40B8-B751-444B486DE6FA}</x14:id>
        </ext>
      </extLst>
    </cfRule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{001784C4-9B2A-4AE3-BD33-C7DC39C4C836}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658F78-BC4A-40B8-B751-444B486DE6FA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14:cfRule type="dataBar" id="{001784C4-9B2A-4AE3-BD33-C7DC39C4C8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"/>
  <sheetViews>
    <sheetView showGridLines="0" workbookViewId="0">
      <selection activeCell="I19" sqref="I19"/>
    </sheetView>
  </sheetViews>
  <sheetFormatPr defaultRowHeight="14.4" x14ac:dyDescent="0.3"/>
  <cols>
    <col min="2" max="2" width="17.109375" bestFit="1" customWidth="1"/>
    <col min="3" max="8" width="9" customWidth="1"/>
    <col min="9" max="9" width="23.33203125" bestFit="1" customWidth="1"/>
  </cols>
  <sheetData>
    <row r="2" spans="2:11" ht="23.4" x14ac:dyDescent="0.3">
      <c r="B2" s="109" t="s">
        <v>115</v>
      </c>
      <c r="C2" s="109"/>
      <c r="D2" s="109"/>
      <c r="E2" s="109"/>
      <c r="F2" s="109"/>
      <c r="G2" s="109"/>
      <c r="H2" s="109"/>
      <c r="I2" s="109"/>
    </row>
    <row r="3" spans="2:11" ht="16.2" x14ac:dyDescent="0.3">
      <c r="B3" s="26" t="s">
        <v>116</v>
      </c>
      <c r="C3" s="26" t="s">
        <v>117</v>
      </c>
      <c r="D3" s="26" t="s">
        <v>118</v>
      </c>
      <c r="E3" s="26" t="s">
        <v>119</v>
      </c>
      <c r="F3" s="26" t="s">
        <v>120</v>
      </c>
      <c r="G3" s="26" t="s">
        <v>121</v>
      </c>
      <c r="H3" s="26" t="s">
        <v>122</v>
      </c>
      <c r="I3" s="26" t="s">
        <v>128</v>
      </c>
    </row>
    <row r="4" spans="2:11" ht="20.399999999999999" customHeight="1" x14ac:dyDescent="0.3">
      <c r="B4" s="27" t="s">
        <v>123</v>
      </c>
      <c r="C4" s="23">
        <v>572</v>
      </c>
      <c r="D4" s="24">
        <v>350</v>
      </c>
      <c r="E4" s="24">
        <v>650</v>
      </c>
      <c r="F4" s="24">
        <v>305</v>
      </c>
      <c r="G4" s="24">
        <v>645</v>
      </c>
      <c r="H4" s="24">
        <v>534</v>
      </c>
      <c r="I4" s="25"/>
    </row>
    <row r="5" spans="2:11" ht="20.399999999999999" customHeight="1" x14ac:dyDescent="0.3">
      <c r="B5" s="27" t="s">
        <v>124</v>
      </c>
      <c r="C5" s="22">
        <v>1890</v>
      </c>
      <c r="D5" s="21">
        <v>1065</v>
      </c>
      <c r="E5" s="21">
        <v>1020</v>
      </c>
      <c r="F5" s="21">
        <v>457</v>
      </c>
      <c r="G5" s="21">
        <v>908</v>
      </c>
      <c r="H5" s="21">
        <v>296</v>
      </c>
      <c r="I5" s="20"/>
    </row>
    <row r="6" spans="2:11" ht="20.399999999999999" customHeight="1" x14ac:dyDescent="0.3">
      <c r="B6" s="27" t="s">
        <v>125</v>
      </c>
      <c r="C6" s="22">
        <v>500</v>
      </c>
      <c r="D6" s="21">
        <v>690</v>
      </c>
      <c r="E6" s="21">
        <v>329</v>
      </c>
      <c r="F6" s="21">
        <v>1087</v>
      </c>
      <c r="G6" s="21">
        <v>2500</v>
      </c>
      <c r="H6" s="21">
        <v>2340</v>
      </c>
      <c r="I6" s="20"/>
    </row>
    <row r="7" spans="2:11" ht="20.399999999999999" customHeight="1" x14ac:dyDescent="0.3">
      <c r="B7" s="27" t="s">
        <v>126</v>
      </c>
      <c r="C7" s="22">
        <v>360</v>
      </c>
      <c r="D7" s="21">
        <v>400</v>
      </c>
      <c r="E7" s="21">
        <v>290</v>
      </c>
      <c r="F7" s="21">
        <v>530</v>
      </c>
      <c r="G7" s="21">
        <v>289</v>
      </c>
      <c r="H7" s="21">
        <v>370</v>
      </c>
      <c r="I7" s="20"/>
    </row>
    <row r="8" spans="2:11" ht="20.399999999999999" customHeight="1" x14ac:dyDescent="0.3">
      <c r="B8" s="27" t="s">
        <v>127</v>
      </c>
      <c r="C8" s="22">
        <v>600</v>
      </c>
      <c r="D8" s="21">
        <v>1000</v>
      </c>
      <c r="E8" s="21">
        <v>510</v>
      </c>
      <c r="F8" s="21">
        <v>300</v>
      </c>
      <c r="G8" s="21">
        <v>700</v>
      </c>
      <c r="H8" s="21">
        <v>472</v>
      </c>
      <c r="I8" s="20"/>
    </row>
    <row r="13" spans="2:11" ht="22.2" customHeight="1" x14ac:dyDescent="0.3">
      <c r="B13" s="108" t="s">
        <v>129</v>
      </c>
      <c r="C13" s="108"/>
      <c r="D13" s="108"/>
      <c r="E13" s="108"/>
      <c r="F13" s="108"/>
      <c r="G13" s="108"/>
      <c r="H13" s="108"/>
      <c r="I13" s="108"/>
      <c r="J13" s="108"/>
      <c r="K13" s="108"/>
    </row>
    <row r="14" spans="2:11" ht="18" customHeight="1" x14ac:dyDescent="0.3">
      <c r="B14" s="108" t="s">
        <v>130</v>
      </c>
      <c r="C14" s="108"/>
      <c r="D14" s="108"/>
      <c r="E14" s="108"/>
      <c r="F14" s="108"/>
      <c r="G14" s="108"/>
      <c r="H14" s="108"/>
      <c r="I14" s="108"/>
      <c r="J14" s="108"/>
      <c r="K14" s="108"/>
    </row>
    <row r="15" spans="2:11" x14ac:dyDescent="0.3">
      <c r="B15" s="108"/>
      <c r="C15" s="108"/>
      <c r="D15" s="108"/>
      <c r="E15" s="108"/>
      <c r="F15" s="108"/>
      <c r="G15" s="108"/>
      <c r="H15" s="108"/>
      <c r="I15" s="108"/>
      <c r="J15" s="108"/>
      <c r="K15" s="108"/>
    </row>
  </sheetData>
  <mergeCells count="3">
    <mergeCell ref="B13:K13"/>
    <mergeCell ref="B14:K15"/>
    <mergeCell ref="B2:I2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7030A0"/>
          <x14:sparklines>
            <x14:sparkline>
              <xm:f>спарклайн!C4:H4</xm:f>
              <xm:sqref>I4</xm:sqref>
            </x14:sparkline>
          </x14:sparklines>
        </x14:sparklineGroup>
        <x14:sparklineGroup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7030A0"/>
          <x14:sparklines>
            <x14:sparkline>
              <xm:f>спарклайн!C5:H5</xm:f>
              <xm:sqref>I5</xm:sqref>
            </x14:sparkline>
          </x14:sparklines>
        </x14:sparklineGroup>
        <x14:sparklineGroup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7030A0"/>
          <x14:sparklines>
            <x14:sparkline>
              <xm:f>спарклайн!C6:H6</xm:f>
              <xm:sqref>I6</xm:sqref>
            </x14:sparkline>
          </x14:sparklines>
        </x14:sparklineGroup>
        <x14:sparklineGroup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7030A0"/>
          <x14:sparklines>
            <x14:sparkline>
              <xm:f>спарклайн!C7:H7</xm:f>
              <xm:sqref>I7</xm:sqref>
            </x14:sparkline>
          </x14:sparklines>
        </x14:sparklineGroup>
        <x14:sparklineGroup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7030A0"/>
          <x14:sparklines>
            <x14:sparkline>
              <xm:f>спарклайн!C8:H8</xm:f>
              <xm:sqref>I8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3"/>
  <sheetViews>
    <sheetView showGridLines="0" tabSelected="1" topLeftCell="D1" zoomScaleNormal="100" workbookViewId="0">
      <pane ySplit="1" topLeftCell="A14" activePane="bottomLeft" state="frozen"/>
      <selection pane="bottomLeft" activeCell="M2" sqref="M2:M320"/>
    </sheetView>
  </sheetViews>
  <sheetFormatPr defaultRowHeight="14.4" x14ac:dyDescent="0.3"/>
  <cols>
    <col min="1" max="1" width="3.44140625" customWidth="1"/>
    <col min="2" max="2" width="18" customWidth="1"/>
    <col min="3" max="3" width="11.5546875" customWidth="1"/>
    <col min="4" max="4" width="8.21875" bestFit="1" customWidth="1"/>
    <col min="5" max="5" width="19.109375" customWidth="1"/>
    <col min="6" max="6" width="12.44140625" customWidth="1"/>
    <col min="7" max="7" width="11" customWidth="1"/>
    <col min="8" max="8" width="13.33203125" customWidth="1"/>
    <col min="9" max="9" width="14.21875" customWidth="1"/>
    <col min="10" max="10" width="14.44140625" customWidth="1"/>
    <col min="11" max="11" width="20.109375" bestFit="1" customWidth="1"/>
    <col min="12" max="12" width="10.5546875" customWidth="1"/>
    <col min="13" max="13" width="13.77734375" style="10" customWidth="1"/>
    <col min="14" max="19" width="8.88671875" style="10"/>
  </cols>
  <sheetData>
    <row r="1" spans="1:21" ht="81" x14ac:dyDescent="0.35">
      <c r="A1" s="2"/>
      <c r="B1" s="55" t="s">
        <v>0</v>
      </c>
      <c r="C1" s="56" t="s">
        <v>77</v>
      </c>
      <c r="D1" s="56" t="s">
        <v>78</v>
      </c>
      <c r="E1" s="56" t="s">
        <v>79</v>
      </c>
      <c r="F1" s="75" t="s">
        <v>80</v>
      </c>
      <c r="G1" s="75" t="s">
        <v>81</v>
      </c>
      <c r="H1" s="56" t="s">
        <v>82</v>
      </c>
      <c r="I1" s="56" t="s">
        <v>83</v>
      </c>
      <c r="J1" s="56" t="s">
        <v>84</v>
      </c>
      <c r="K1" s="57" t="s">
        <v>85</v>
      </c>
      <c r="L1" s="83" t="s">
        <v>171</v>
      </c>
      <c r="M1" s="81" t="s">
        <v>172</v>
      </c>
      <c r="N1" s="2"/>
      <c r="O1" s="114" t="s">
        <v>145</v>
      </c>
      <c r="P1" s="114"/>
      <c r="Q1" s="114"/>
      <c r="R1" s="114"/>
      <c r="S1" s="114"/>
      <c r="T1" s="114"/>
      <c r="U1" s="114"/>
    </row>
    <row r="2" spans="1:21" ht="18" x14ac:dyDescent="0.35">
      <c r="A2" s="2"/>
      <c r="B2" s="65" t="s">
        <v>107</v>
      </c>
      <c r="C2" s="66" t="s">
        <v>168</v>
      </c>
      <c r="D2" s="66">
        <v>1790</v>
      </c>
      <c r="E2" s="67" t="s">
        <v>170</v>
      </c>
      <c r="F2" s="87">
        <v>95</v>
      </c>
      <c r="G2" s="87">
        <v>3</v>
      </c>
      <c r="H2" s="66">
        <v>170050</v>
      </c>
      <c r="I2" s="66">
        <v>5370</v>
      </c>
      <c r="J2" s="68">
        <v>45276</v>
      </c>
      <c r="K2" s="69" t="s">
        <v>169</v>
      </c>
      <c r="L2" s="82">
        <f>Таблица1[[#This Row],[Брак, од.]]/Таблица1[[#This Row],[Кількість, од.]]</f>
        <v>3.1578947368421054E-2</v>
      </c>
      <c r="M2" s="116">
        <f>Таблица1[[#This Row],[Вартість партії]]/41</f>
        <v>4147.5609756097565</v>
      </c>
      <c r="N2" s="2"/>
      <c r="O2" s="45"/>
      <c r="P2" s="5"/>
      <c r="Q2" s="5"/>
      <c r="T2" s="10"/>
      <c r="U2" s="10"/>
    </row>
    <row r="3" spans="1:21" ht="18" customHeight="1" x14ac:dyDescent="0.3">
      <c r="A3" s="2"/>
      <c r="B3" s="51" t="s">
        <v>94</v>
      </c>
      <c r="C3" s="42" t="s">
        <v>135</v>
      </c>
      <c r="D3" s="42">
        <v>1700</v>
      </c>
      <c r="E3" s="18" t="s">
        <v>105</v>
      </c>
      <c r="F3" s="77">
        <v>14</v>
      </c>
      <c r="G3" s="77">
        <v>4</v>
      </c>
      <c r="H3" s="42">
        <v>23800</v>
      </c>
      <c r="I3" s="42">
        <v>6800</v>
      </c>
      <c r="J3" s="43">
        <v>45274</v>
      </c>
      <c r="K3" s="53" t="s">
        <v>91</v>
      </c>
      <c r="L3" s="84">
        <f>Таблица1[[#This Row],[Брак, од.]]/Таблица1[[#This Row],[Кількість, од.]]</f>
        <v>0.2857142857142857</v>
      </c>
      <c r="M3" s="116">
        <f>Таблица1[[#This Row],[Вартість партії]]/41</f>
        <v>580.48780487804879</v>
      </c>
      <c r="N3" s="2"/>
      <c r="O3" s="113" t="s">
        <v>146</v>
      </c>
      <c r="P3" s="113"/>
      <c r="Q3" s="113"/>
      <c r="R3" s="113"/>
      <c r="S3" s="113"/>
      <c r="T3" s="113"/>
      <c r="U3" s="113"/>
    </row>
    <row r="4" spans="1:21" ht="18" customHeight="1" x14ac:dyDescent="0.3">
      <c r="A4" s="2"/>
      <c r="B4" s="51" t="s">
        <v>110</v>
      </c>
      <c r="C4" s="42" t="s">
        <v>135</v>
      </c>
      <c r="D4" s="42">
        <v>1660</v>
      </c>
      <c r="E4" s="18" t="s">
        <v>95</v>
      </c>
      <c r="F4" s="77">
        <v>44</v>
      </c>
      <c r="G4" s="77">
        <v>3</v>
      </c>
      <c r="H4" s="42">
        <v>73040</v>
      </c>
      <c r="I4" s="42">
        <v>4980</v>
      </c>
      <c r="J4" s="43">
        <v>45268</v>
      </c>
      <c r="K4" s="53" t="s">
        <v>111</v>
      </c>
      <c r="L4" s="84">
        <f>Таблица1[[#This Row],[Брак, од.]]/Таблица1[[#This Row],[Кількість, од.]]</f>
        <v>6.8181818181818177E-2</v>
      </c>
      <c r="M4" s="116">
        <f>Таблица1[[#This Row],[Вартість партії]]/41</f>
        <v>1781.4634146341464</v>
      </c>
      <c r="N4" s="2"/>
      <c r="O4" s="113"/>
      <c r="P4" s="113"/>
      <c r="Q4" s="113"/>
      <c r="R4" s="113"/>
      <c r="S4" s="113"/>
      <c r="T4" s="113"/>
      <c r="U4" s="113"/>
    </row>
    <row r="5" spans="1:21" ht="18" customHeight="1" x14ac:dyDescent="0.3">
      <c r="A5" s="2"/>
      <c r="B5" s="50" t="s">
        <v>110</v>
      </c>
      <c r="C5" s="35" t="s">
        <v>135</v>
      </c>
      <c r="D5" s="35">
        <v>1650</v>
      </c>
      <c r="E5" s="19" t="s">
        <v>90</v>
      </c>
      <c r="F5" s="76">
        <v>39</v>
      </c>
      <c r="G5" s="76">
        <v>4</v>
      </c>
      <c r="H5" s="35">
        <v>64350</v>
      </c>
      <c r="I5" s="35">
        <v>6600</v>
      </c>
      <c r="J5" s="41">
        <v>45265</v>
      </c>
      <c r="K5" s="52" t="s">
        <v>111</v>
      </c>
      <c r="L5" s="84">
        <f>Таблица1[[#This Row],[Брак, од.]]/Таблица1[[#This Row],[Кількість, од.]]</f>
        <v>0.10256410256410256</v>
      </c>
      <c r="M5" s="116">
        <f>Таблица1[[#This Row],[Вартість партії]]/41</f>
        <v>1569.5121951219512</v>
      </c>
      <c r="N5" s="2"/>
      <c r="O5" s="113"/>
      <c r="P5" s="113"/>
      <c r="Q5" s="113"/>
      <c r="R5" s="113"/>
      <c r="S5" s="113"/>
      <c r="T5" s="113"/>
      <c r="U5" s="113"/>
    </row>
    <row r="6" spans="1:21" ht="18" x14ac:dyDescent="0.35">
      <c r="A6" s="2"/>
      <c r="B6" s="50" t="s">
        <v>107</v>
      </c>
      <c r="C6" s="35" t="s">
        <v>135</v>
      </c>
      <c r="D6" s="35">
        <v>1490</v>
      </c>
      <c r="E6" s="19" t="s">
        <v>87</v>
      </c>
      <c r="F6" s="76">
        <v>47</v>
      </c>
      <c r="G6" s="76">
        <v>0</v>
      </c>
      <c r="H6" s="35">
        <v>70030</v>
      </c>
      <c r="I6" s="35">
        <v>0</v>
      </c>
      <c r="J6" s="41">
        <v>45265</v>
      </c>
      <c r="K6" s="52" t="s">
        <v>96</v>
      </c>
      <c r="L6" s="84">
        <f>Таблица1[[#This Row],[Брак, од.]]/Таблица1[[#This Row],[Кількість, од.]]</f>
        <v>0</v>
      </c>
      <c r="M6" s="116">
        <f>Таблица1[[#This Row],[Вартість партії]]/41</f>
        <v>1708.0487804878048</v>
      </c>
      <c r="N6" s="2"/>
      <c r="O6" s="11"/>
      <c r="P6" s="12"/>
      <c r="Q6" s="12"/>
      <c r="T6" s="10"/>
      <c r="U6" s="10"/>
    </row>
    <row r="7" spans="1:21" ht="18" customHeight="1" x14ac:dyDescent="0.3">
      <c r="A7" s="2"/>
      <c r="B7" s="51" t="s">
        <v>100</v>
      </c>
      <c r="C7" s="42" t="s">
        <v>135</v>
      </c>
      <c r="D7" s="42">
        <v>1150</v>
      </c>
      <c r="E7" s="18" t="s">
        <v>105</v>
      </c>
      <c r="F7" s="77">
        <v>38</v>
      </c>
      <c r="G7" s="77">
        <v>2</v>
      </c>
      <c r="H7" s="42">
        <v>43700</v>
      </c>
      <c r="I7" s="42">
        <v>2300</v>
      </c>
      <c r="J7" s="43">
        <v>45264</v>
      </c>
      <c r="K7" s="53" t="s">
        <v>102</v>
      </c>
      <c r="L7" s="84">
        <f>Таблица1[[#This Row],[Брак, од.]]/Таблица1[[#This Row],[Кількість, од.]]</f>
        <v>5.2631578947368418E-2</v>
      </c>
      <c r="M7" s="116">
        <f>Таблица1[[#This Row],[Вартість партії]]/41</f>
        <v>1065.8536585365853</v>
      </c>
      <c r="N7" s="2"/>
      <c r="O7" s="113" t="s">
        <v>147</v>
      </c>
      <c r="P7" s="113"/>
      <c r="Q7" s="113"/>
      <c r="R7" s="113"/>
      <c r="S7" s="113"/>
      <c r="T7" s="113"/>
      <c r="U7" s="113"/>
    </row>
    <row r="8" spans="1:21" ht="15.6" x14ac:dyDescent="0.3">
      <c r="A8" s="2"/>
      <c r="B8" s="51" t="s">
        <v>89</v>
      </c>
      <c r="C8" s="42" t="s">
        <v>135</v>
      </c>
      <c r="D8" s="42">
        <v>2900</v>
      </c>
      <c r="E8" s="18" t="s">
        <v>105</v>
      </c>
      <c r="F8" s="77">
        <v>36</v>
      </c>
      <c r="G8" s="77">
        <v>3</v>
      </c>
      <c r="H8" s="42">
        <v>104400</v>
      </c>
      <c r="I8" s="42">
        <v>8700</v>
      </c>
      <c r="J8" s="43">
        <v>45253</v>
      </c>
      <c r="K8" s="53" t="s">
        <v>91</v>
      </c>
      <c r="L8" s="84">
        <f>Таблица1[[#This Row],[Брак, од.]]/Таблица1[[#This Row],[Кількість, од.]]</f>
        <v>8.3333333333333329E-2</v>
      </c>
      <c r="M8" s="116">
        <f>Таблица1[[#This Row],[Вартість партії]]/41</f>
        <v>2546.3414634146343</v>
      </c>
      <c r="N8" s="2"/>
      <c r="O8" s="113"/>
      <c r="P8" s="113"/>
      <c r="Q8" s="113"/>
      <c r="R8" s="113"/>
      <c r="S8" s="113"/>
      <c r="T8" s="113"/>
      <c r="U8" s="113"/>
    </row>
    <row r="9" spans="1:21" ht="18" x14ac:dyDescent="0.35">
      <c r="A9" s="2"/>
      <c r="B9" s="51" t="s">
        <v>94</v>
      </c>
      <c r="C9" s="42" t="s">
        <v>135</v>
      </c>
      <c r="D9" s="42">
        <v>1650</v>
      </c>
      <c r="E9" s="18" t="s">
        <v>87</v>
      </c>
      <c r="F9" s="77">
        <v>39</v>
      </c>
      <c r="G9" s="77">
        <v>3</v>
      </c>
      <c r="H9" s="42">
        <v>64350</v>
      </c>
      <c r="I9" s="42">
        <v>4950</v>
      </c>
      <c r="J9" s="43">
        <v>45243</v>
      </c>
      <c r="K9" s="53" t="s">
        <v>91</v>
      </c>
      <c r="L9" s="84">
        <f>Таблица1[[#This Row],[Брак, од.]]/Таблица1[[#This Row],[Кількість, од.]]</f>
        <v>7.6923076923076927E-2</v>
      </c>
      <c r="M9" s="116">
        <f>Таблица1[[#This Row],[Вартість партії]]/41</f>
        <v>1569.5121951219512</v>
      </c>
      <c r="N9" s="2"/>
      <c r="O9" s="110" t="s">
        <v>142</v>
      </c>
      <c r="P9" s="111"/>
      <c r="Q9" s="111"/>
      <c r="R9" s="111"/>
      <c r="S9" s="111"/>
      <c r="T9" s="111"/>
      <c r="U9" s="111"/>
    </row>
    <row r="10" spans="1:21" ht="18" x14ac:dyDescent="0.35">
      <c r="A10" s="2"/>
      <c r="B10" s="50" t="s">
        <v>99</v>
      </c>
      <c r="C10" s="35" t="s">
        <v>135</v>
      </c>
      <c r="D10" s="35">
        <v>2540</v>
      </c>
      <c r="E10" s="19" t="s">
        <v>87</v>
      </c>
      <c r="F10" s="76">
        <v>39</v>
      </c>
      <c r="G10" s="76">
        <v>0</v>
      </c>
      <c r="H10" s="35">
        <v>99060</v>
      </c>
      <c r="I10" s="35">
        <v>0</v>
      </c>
      <c r="J10" s="41">
        <v>45238</v>
      </c>
      <c r="K10" s="52" t="s">
        <v>88</v>
      </c>
      <c r="L10" s="84">
        <f>Таблица1[[#This Row],[Брак, од.]]/Таблица1[[#This Row],[Кількість, од.]]</f>
        <v>0</v>
      </c>
      <c r="M10" s="116">
        <f>Таблица1[[#This Row],[Вартість партії]]/41</f>
        <v>2416.0975609756097</v>
      </c>
      <c r="N10" s="2"/>
      <c r="O10" s="110" t="s">
        <v>143</v>
      </c>
      <c r="P10" s="111"/>
      <c r="Q10" s="111"/>
      <c r="R10" s="111"/>
      <c r="S10" s="111"/>
      <c r="T10" s="111"/>
      <c r="U10" s="111"/>
    </row>
    <row r="11" spans="1:21" ht="18" x14ac:dyDescent="0.35">
      <c r="A11" s="2"/>
      <c r="B11" s="51" t="s">
        <v>99</v>
      </c>
      <c r="C11" s="42" t="s">
        <v>135</v>
      </c>
      <c r="D11" s="42">
        <v>2600</v>
      </c>
      <c r="E11" s="18" t="s">
        <v>95</v>
      </c>
      <c r="F11" s="77">
        <v>10</v>
      </c>
      <c r="G11" s="77">
        <v>2</v>
      </c>
      <c r="H11" s="42">
        <v>26000</v>
      </c>
      <c r="I11" s="42">
        <v>5200</v>
      </c>
      <c r="J11" s="43">
        <v>45227</v>
      </c>
      <c r="K11" s="53" t="s">
        <v>88</v>
      </c>
      <c r="L11" s="84">
        <f>Таблица1[[#This Row],[Брак, од.]]/Таблица1[[#This Row],[Кількість, од.]]</f>
        <v>0.2</v>
      </c>
      <c r="M11" s="116">
        <f>Таблица1[[#This Row],[Вартість партії]]/41</f>
        <v>634.14634146341461</v>
      </c>
      <c r="N11" s="2"/>
      <c r="O11" s="110" t="s">
        <v>144</v>
      </c>
      <c r="P11" s="111"/>
      <c r="Q11" s="111"/>
      <c r="R11" s="111"/>
      <c r="S11" s="111"/>
      <c r="T11" s="111"/>
      <c r="U11" s="111"/>
    </row>
    <row r="12" spans="1:21" ht="15.6" x14ac:dyDescent="0.3">
      <c r="A12" s="2"/>
      <c r="B12" s="51" t="s">
        <v>108</v>
      </c>
      <c r="C12" s="42" t="s">
        <v>135</v>
      </c>
      <c r="D12" s="42">
        <v>780</v>
      </c>
      <c r="E12" s="18" t="s">
        <v>106</v>
      </c>
      <c r="F12" s="77">
        <v>31</v>
      </c>
      <c r="G12" s="77">
        <v>4</v>
      </c>
      <c r="H12" s="42">
        <v>24180</v>
      </c>
      <c r="I12" s="42">
        <v>3120</v>
      </c>
      <c r="J12" s="43">
        <v>45212</v>
      </c>
      <c r="K12" s="53" t="s">
        <v>96</v>
      </c>
      <c r="L12" s="84">
        <f>Таблица1[[#This Row],[Брак, од.]]/Таблица1[[#This Row],[Кількість, од.]]</f>
        <v>0.12903225806451613</v>
      </c>
      <c r="M12" s="116">
        <f>Таблица1[[#This Row],[Вартість партії]]/41</f>
        <v>589.7560975609756</v>
      </c>
      <c r="N12" s="2"/>
      <c r="P12" s="46"/>
      <c r="Q12" s="5"/>
      <c r="T12" s="10"/>
      <c r="U12" s="10"/>
    </row>
    <row r="13" spans="1:21" ht="18" x14ac:dyDescent="0.35">
      <c r="A13" s="2"/>
      <c r="B13" s="50" t="s">
        <v>103</v>
      </c>
      <c r="C13" s="35" t="s">
        <v>135</v>
      </c>
      <c r="D13" s="35">
        <v>2500</v>
      </c>
      <c r="E13" s="19" t="s">
        <v>95</v>
      </c>
      <c r="F13" s="76">
        <v>47</v>
      </c>
      <c r="G13" s="76">
        <v>4</v>
      </c>
      <c r="H13" s="35">
        <v>117500</v>
      </c>
      <c r="I13" s="35">
        <v>10000</v>
      </c>
      <c r="J13" s="41">
        <v>45212</v>
      </c>
      <c r="K13" s="52" t="s">
        <v>102</v>
      </c>
      <c r="L13" s="84">
        <f>Таблица1[[#This Row],[Брак, од.]]/Таблица1[[#This Row],[Кількість, од.]]</f>
        <v>8.5106382978723402E-2</v>
      </c>
      <c r="M13" s="116">
        <f>Таблица1[[#This Row],[Вартість партії]]/41</f>
        <v>2865.8536585365855</v>
      </c>
      <c r="N13" s="2"/>
      <c r="O13" s="112" t="s">
        <v>148</v>
      </c>
      <c r="P13" s="113"/>
      <c r="Q13" s="113"/>
      <c r="R13" s="113"/>
      <c r="S13" s="113"/>
      <c r="T13" s="113"/>
      <c r="U13" s="113"/>
    </row>
    <row r="14" spans="1:21" ht="18" x14ac:dyDescent="0.35">
      <c r="A14" s="2"/>
      <c r="B14" s="50" t="s">
        <v>103</v>
      </c>
      <c r="C14" s="35" t="s">
        <v>135</v>
      </c>
      <c r="D14" s="35">
        <v>2500</v>
      </c>
      <c r="E14" s="19" t="s">
        <v>101</v>
      </c>
      <c r="F14" s="76">
        <v>19</v>
      </c>
      <c r="G14" s="76">
        <v>2</v>
      </c>
      <c r="H14" s="35">
        <v>47500</v>
      </c>
      <c r="I14" s="35">
        <v>5000</v>
      </c>
      <c r="J14" s="41">
        <v>45209</v>
      </c>
      <c r="K14" s="52" t="s">
        <v>102</v>
      </c>
      <c r="L14" s="84">
        <f>Таблица1[[#This Row],[Брак, од.]]/Таблица1[[#This Row],[Кількість, од.]]</f>
        <v>0.10526315789473684</v>
      </c>
      <c r="M14" s="116">
        <f>Таблица1[[#This Row],[Вартість партії]]/41</f>
        <v>1158.5365853658536</v>
      </c>
      <c r="N14" s="2"/>
      <c r="O14" s="47" t="s">
        <v>149</v>
      </c>
      <c r="P14" s="46"/>
      <c r="Q14" s="5"/>
      <c r="T14" s="10"/>
      <c r="U14" s="10"/>
    </row>
    <row r="15" spans="1:21" ht="18" x14ac:dyDescent="0.35">
      <c r="A15" s="2"/>
      <c r="B15" s="51" t="s">
        <v>99</v>
      </c>
      <c r="C15" s="42" t="s">
        <v>135</v>
      </c>
      <c r="D15" s="42">
        <v>2580</v>
      </c>
      <c r="E15" s="18" t="s">
        <v>101</v>
      </c>
      <c r="F15" s="77">
        <v>45</v>
      </c>
      <c r="G15" s="77">
        <v>0</v>
      </c>
      <c r="H15" s="42">
        <v>116100</v>
      </c>
      <c r="I15" s="42">
        <v>0</v>
      </c>
      <c r="J15" s="43">
        <v>45209</v>
      </c>
      <c r="K15" s="53" t="s">
        <v>88</v>
      </c>
      <c r="L15" s="84">
        <f>Таблица1[[#This Row],[Брак, од.]]/Таблица1[[#This Row],[Кількість, од.]]</f>
        <v>0</v>
      </c>
      <c r="M15" s="116">
        <f>Таблица1[[#This Row],[Вартість партії]]/41</f>
        <v>2831.7073170731705</v>
      </c>
      <c r="N15" s="2"/>
      <c r="O15" s="47" t="s">
        <v>150</v>
      </c>
      <c r="P15" s="46"/>
      <c r="Q15" s="5"/>
      <c r="T15" s="10"/>
      <c r="U15" s="10"/>
    </row>
    <row r="16" spans="1:21" ht="18" x14ac:dyDescent="0.35">
      <c r="A16" s="2"/>
      <c r="B16" s="51" t="s">
        <v>100</v>
      </c>
      <c r="C16" s="42" t="s">
        <v>135</v>
      </c>
      <c r="D16" s="42">
        <v>1100</v>
      </c>
      <c r="E16" s="18" t="s">
        <v>87</v>
      </c>
      <c r="F16" s="77">
        <v>40</v>
      </c>
      <c r="G16" s="77">
        <v>3</v>
      </c>
      <c r="H16" s="42">
        <v>44000</v>
      </c>
      <c r="I16" s="42">
        <v>3300</v>
      </c>
      <c r="J16" s="43">
        <v>45203</v>
      </c>
      <c r="K16" s="53" t="s">
        <v>102</v>
      </c>
      <c r="L16" s="84">
        <f>Таблица1[[#This Row],[Брак, од.]]/Таблица1[[#This Row],[Кількість, од.]]</f>
        <v>7.4999999999999997E-2</v>
      </c>
      <c r="M16" s="116">
        <f>Таблица1[[#This Row],[Вартість партії]]/41</f>
        <v>1073.1707317073171</v>
      </c>
      <c r="N16" s="2"/>
      <c r="O16" s="47" t="s">
        <v>151</v>
      </c>
      <c r="P16" s="46"/>
      <c r="Q16" s="5"/>
      <c r="T16" s="10"/>
      <c r="U16" s="10"/>
    </row>
    <row r="17" spans="1:21" ht="18" x14ac:dyDescent="0.35">
      <c r="A17" s="2"/>
      <c r="B17" s="50" t="s">
        <v>107</v>
      </c>
      <c r="C17" s="35" t="s">
        <v>135</v>
      </c>
      <c r="D17" s="35">
        <v>1600</v>
      </c>
      <c r="E17" s="19" t="s">
        <v>105</v>
      </c>
      <c r="F17" s="76">
        <v>14</v>
      </c>
      <c r="G17" s="76">
        <v>0</v>
      </c>
      <c r="H17" s="35">
        <v>22400</v>
      </c>
      <c r="I17" s="35">
        <v>0</v>
      </c>
      <c r="J17" s="41">
        <v>45200</v>
      </c>
      <c r="K17" s="52" t="s">
        <v>96</v>
      </c>
      <c r="L17" s="84">
        <f>Таблица1[[#This Row],[Брак, од.]]/Таблица1[[#This Row],[Кількість, од.]]</f>
        <v>0</v>
      </c>
      <c r="M17" s="116">
        <f>Таблица1[[#This Row],[Вартість партії]]/41</f>
        <v>546.34146341463418</v>
      </c>
      <c r="N17" s="2"/>
      <c r="O17" s="47" t="s">
        <v>152</v>
      </c>
      <c r="P17" s="46"/>
      <c r="Q17" s="5"/>
      <c r="T17" s="10"/>
      <c r="U17" s="10"/>
    </row>
    <row r="18" spans="1:21" ht="18" x14ac:dyDescent="0.35">
      <c r="A18" s="2"/>
      <c r="B18" s="51" t="s">
        <v>107</v>
      </c>
      <c r="C18" s="42" t="s">
        <v>135</v>
      </c>
      <c r="D18" s="42">
        <v>1500</v>
      </c>
      <c r="E18" s="18" t="s">
        <v>101</v>
      </c>
      <c r="F18" s="77">
        <v>38</v>
      </c>
      <c r="G18" s="77">
        <v>1</v>
      </c>
      <c r="H18" s="42">
        <v>57000</v>
      </c>
      <c r="I18" s="42">
        <v>1500</v>
      </c>
      <c r="J18" s="43">
        <v>45200</v>
      </c>
      <c r="K18" s="53" t="s">
        <v>96</v>
      </c>
      <c r="L18" s="84">
        <f>Таблица1[[#This Row],[Брак, од.]]/Таблица1[[#This Row],[Кількість, од.]]</f>
        <v>2.6315789473684209E-2</v>
      </c>
      <c r="M18" s="116">
        <f>Таблица1[[#This Row],[Вартість партії]]/41</f>
        <v>1390.2439024390244</v>
      </c>
      <c r="N18" s="2"/>
      <c r="O18" s="47" t="s">
        <v>153</v>
      </c>
      <c r="P18" s="46"/>
      <c r="Q18" s="5"/>
      <c r="T18" s="10"/>
      <c r="U18" s="10"/>
    </row>
    <row r="19" spans="1:21" ht="18" x14ac:dyDescent="0.35">
      <c r="A19" s="2"/>
      <c r="B19" s="50" t="s">
        <v>89</v>
      </c>
      <c r="C19" s="35" t="s">
        <v>135</v>
      </c>
      <c r="D19" s="35">
        <v>2850</v>
      </c>
      <c r="E19" s="19" t="s">
        <v>106</v>
      </c>
      <c r="F19" s="76">
        <v>36</v>
      </c>
      <c r="G19" s="76">
        <v>2</v>
      </c>
      <c r="H19" s="35">
        <v>102600</v>
      </c>
      <c r="I19" s="35">
        <v>5700</v>
      </c>
      <c r="J19" s="41">
        <v>45191</v>
      </c>
      <c r="K19" s="52" t="s">
        <v>91</v>
      </c>
      <c r="L19" s="84">
        <f>Таблица1[[#This Row],[Брак, од.]]/Таблица1[[#This Row],[Кількість, од.]]</f>
        <v>5.5555555555555552E-2</v>
      </c>
      <c r="M19" s="116">
        <f>Таблица1[[#This Row],[Вартість партії]]/41</f>
        <v>2502.439024390244</v>
      </c>
      <c r="N19" s="2"/>
      <c r="O19" s="47" t="s">
        <v>154</v>
      </c>
      <c r="P19" s="46"/>
      <c r="Q19" s="5"/>
      <c r="T19" s="10"/>
      <c r="U19" s="10"/>
    </row>
    <row r="20" spans="1:21" ht="18" x14ac:dyDescent="0.35">
      <c r="A20" s="2"/>
      <c r="B20" s="51" t="s">
        <v>89</v>
      </c>
      <c r="C20" s="42" t="s">
        <v>135</v>
      </c>
      <c r="D20" s="42">
        <v>2850</v>
      </c>
      <c r="E20" s="18" t="s">
        <v>101</v>
      </c>
      <c r="F20" s="77">
        <v>25</v>
      </c>
      <c r="G20" s="77">
        <v>3</v>
      </c>
      <c r="H20" s="42">
        <v>71250</v>
      </c>
      <c r="I20" s="42">
        <v>8550</v>
      </c>
      <c r="J20" s="43">
        <v>45181</v>
      </c>
      <c r="K20" s="53" t="s">
        <v>91</v>
      </c>
      <c r="L20" s="84">
        <f>Таблица1[[#This Row],[Брак, од.]]/Таблица1[[#This Row],[Кількість, од.]]</f>
        <v>0.12</v>
      </c>
      <c r="M20" s="116">
        <f>Таблица1[[#This Row],[Вартість партії]]/41</f>
        <v>1737.8048780487804</v>
      </c>
      <c r="N20" s="2"/>
      <c r="O20" s="47" t="s">
        <v>155</v>
      </c>
      <c r="P20" s="46"/>
      <c r="Q20" s="5"/>
      <c r="T20" s="10"/>
      <c r="U20" s="10"/>
    </row>
    <row r="21" spans="1:21" ht="18" x14ac:dyDescent="0.35">
      <c r="A21" s="2"/>
      <c r="B21" s="51" t="s">
        <v>94</v>
      </c>
      <c r="C21" s="42" t="s">
        <v>135</v>
      </c>
      <c r="D21" s="42">
        <v>1650</v>
      </c>
      <c r="E21" s="18" t="s">
        <v>101</v>
      </c>
      <c r="F21" s="77">
        <v>22</v>
      </c>
      <c r="G21" s="77">
        <v>1</v>
      </c>
      <c r="H21" s="42">
        <v>36300</v>
      </c>
      <c r="I21" s="42">
        <v>1650</v>
      </c>
      <c r="J21" s="43">
        <v>45170</v>
      </c>
      <c r="K21" s="53" t="s">
        <v>91</v>
      </c>
      <c r="L21" s="84">
        <f>Таблица1[[#This Row],[Брак, од.]]/Таблица1[[#This Row],[Кількість, од.]]</f>
        <v>4.5454545454545456E-2</v>
      </c>
      <c r="M21" s="116">
        <f>Таблица1[[#This Row],[Вартість партії]]/41</f>
        <v>885.36585365853659</v>
      </c>
      <c r="N21" s="2"/>
      <c r="O21" s="47" t="s">
        <v>156</v>
      </c>
      <c r="P21" s="46"/>
      <c r="Q21" s="5"/>
      <c r="T21" s="10"/>
      <c r="U21" s="10"/>
    </row>
    <row r="22" spans="1:21" ht="18" x14ac:dyDescent="0.35">
      <c r="A22" s="2"/>
      <c r="B22" s="51" t="s">
        <v>109</v>
      </c>
      <c r="C22" s="42" t="s">
        <v>135</v>
      </c>
      <c r="D22" s="42">
        <v>5490</v>
      </c>
      <c r="E22" s="18" t="s">
        <v>90</v>
      </c>
      <c r="F22" s="77">
        <v>23</v>
      </c>
      <c r="G22" s="77">
        <v>0</v>
      </c>
      <c r="H22" s="42">
        <v>126270</v>
      </c>
      <c r="I22" s="42">
        <v>0</v>
      </c>
      <c r="J22" s="43">
        <v>45153</v>
      </c>
      <c r="K22" s="53" t="s">
        <v>96</v>
      </c>
      <c r="L22" s="84">
        <f>Таблица1[[#This Row],[Брак, од.]]/Таблица1[[#This Row],[Кількість, од.]]</f>
        <v>0</v>
      </c>
      <c r="M22" s="116">
        <f>Таблица1[[#This Row],[Вартість партії]]/41</f>
        <v>3079.7560975609758</v>
      </c>
      <c r="N22" s="2"/>
      <c r="O22" s="47" t="s">
        <v>157</v>
      </c>
      <c r="P22" s="46"/>
      <c r="Q22" s="5"/>
      <c r="T22" s="10"/>
      <c r="U22" s="10"/>
    </row>
    <row r="23" spans="1:21" ht="18" x14ac:dyDescent="0.35">
      <c r="A23" s="2"/>
      <c r="B23" s="50" t="s">
        <v>107</v>
      </c>
      <c r="C23" s="35" t="s">
        <v>135</v>
      </c>
      <c r="D23" s="35">
        <v>1500</v>
      </c>
      <c r="E23" s="19" t="s">
        <v>106</v>
      </c>
      <c r="F23" s="76">
        <v>20</v>
      </c>
      <c r="G23" s="76">
        <v>1</v>
      </c>
      <c r="H23" s="35">
        <v>30000</v>
      </c>
      <c r="I23" s="35">
        <v>1500</v>
      </c>
      <c r="J23" s="41">
        <v>45137</v>
      </c>
      <c r="K23" s="52" t="s">
        <v>96</v>
      </c>
      <c r="L23" s="84">
        <f>Таблица1[[#This Row],[Брак, од.]]/Таблица1[[#This Row],[Кількість, од.]]</f>
        <v>0.05</v>
      </c>
      <c r="M23" s="116">
        <f>Таблица1[[#This Row],[Вартість партії]]/41</f>
        <v>731.70731707317077</v>
      </c>
      <c r="N23" s="2"/>
      <c r="O23" s="47" t="s">
        <v>158</v>
      </c>
      <c r="P23" s="46"/>
      <c r="Q23" s="5"/>
      <c r="T23" s="10"/>
      <c r="U23" s="10"/>
    </row>
    <row r="24" spans="1:21" ht="15.6" x14ac:dyDescent="0.3">
      <c r="A24" s="2"/>
      <c r="B24" s="51" t="s">
        <v>109</v>
      </c>
      <c r="C24" s="42" t="s">
        <v>135</v>
      </c>
      <c r="D24" s="42">
        <v>5490</v>
      </c>
      <c r="E24" s="18" t="s">
        <v>87</v>
      </c>
      <c r="F24" s="77">
        <v>28</v>
      </c>
      <c r="G24" s="77">
        <v>2</v>
      </c>
      <c r="H24" s="42">
        <v>153720</v>
      </c>
      <c r="I24" s="42">
        <v>10980</v>
      </c>
      <c r="J24" s="43">
        <v>45137</v>
      </c>
      <c r="K24" s="53" t="s">
        <v>96</v>
      </c>
      <c r="L24" s="84">
        <f>Таблица1[[#This Row],[Брак, од.]]/Таблица1[[#This Row],[Кількість, од.]]</f>
        <v>7.1428571428571425E-2</v>
      </c>
      <c r="M24" s="116">
        <f>Таблица1[[#This Row],[Вартість партії]]/41</f>
        <v>3749.268292682927</v>
      </c>
      <c r="N24" s="2"/>
      <c r="P24" s="46"/>
      <c r="Q24" s="5"/>
      <c r="T24" s="10"/>
      <c r="U24" s="10"/>
    </row>
    <row r="25" spans="1:21" ht="18" x14ac:dyDescent="0.35">
      <c r="A25" s="2"/>
      <c r="B25" s="50" t="s">
        <v>107</v>
      </c>
      <c r="C25" s="35" t="s">
        <v>135</v>
      </c>
      <c r="D25" s="35">
        <v>1490</v>
      </c>
      <c r="E25" s="19" t="s">
        <v>90</v>
      </c>
      <c r="F25" s="76">
        <v>49</v>
      </c>
      <c r="G25" s="76">
        <v>1</v>
      </c>
      <c r="H25" s="35">
        <v>73010</v>
      </c>
      <c r="I25" s="35">
        <v>1490</v>
      </c>
      <c r="J25" s="41">
        <v>45136</v>
      </c>
      <c r="K25" s="52" t="s">
        <v>96</v>
      </c>
      <c r="L25" s="84">
        <f>Таблица1[[#This Row],[Брак, од.]]/Таблица1[[#This Row],[Кількість, од.]]</f>
        <v>2.0408163265306121E-2</v>
      </c>
      <c r="M25" s="116">
        <f>Таблица1[[#This Row],[Вартість партії]]/41</f>
        <v>1780.7317073170732</v>
      </c>
      <c r="N25" s="2"/>
      <c r="O25" s="48" t="s">
        <v>159</v>
      </c>
      <c r="P25" s="5"/>
      <c r="Q25" s="5"/>
      <c r="T25" s="10"/>
      <c r="U25" s="10"/>
    </row>
    <row r="26" spans="1:21" ht="18" x14ac:dyDescent="0.35">
      <c r="A26" s="2"/>
      <c r="B26" s="51" t="s">
        <v>89</v>
      </c>
      <c r="C26" s="42" t="s">
        <v>135</v>
      </c>
      <c r="D26" s="42">
        <v>2850</v>
      </c>
      <c r="E26" s="18" t="s">
        <v>95</v>
      </c>
      <c r="F26" s="77">
        <v>19</v>
      </c>
      <c r="G26" s="77">
        <v>1</v>
      </c>
      <c r="H26" s="42">
        <v>54150</v>
      </c>
      <c r="I26" s="42">
        <v>2850</v>
      </c>
      <c r="J26" s="43">
        <v>45120</v>
      </c>
      <c r="K26" s="53" t="s">
        <v>91</v>
      </c>
      <c r="L26" s="84">
        <f>Таблица1[[#This Row],[Брак, од.]]/Таблица1[[#This Row],[Кількість, од.]]</f>
        <v>5.2631578947368418E-2</v>
      </c>
      <c r="M26" s="116">
        <f>Таблица1[[#This Row],[Вартість партії]]/41</f>
        <v>1320.7317073170732</v>
      </c>
      <c r="N26" s="2"/>
      <c r="O26" s="47" t="s">
        <v>160</v>
      </c>
      <c r="P26" s="5"/>
      <c r="Q26" s="5"/>
      <c r="T26" s="10"/>
      <c r="U26" s="10"/>
    </row>
    <row r="27" spans="1:21" ht="18" x14ac:dyDescent="0.35">
      <c r="A27" s="2"/>
      <c r="B27" s="50" t="s">
        <v>108</v>
      </c>
      <c r="C27" s="35" t="s">
        <v>135</v>
      </c>
      <c r="D27" s="35">
        <v>800</v>
      </c>
      <c r="E27" s="19" t="s">
        <v>105</v>
      </c>
      <c r="F27" s="76">
        <v>12</v>
      </c>
      <c r="G27" s="76">
        <v>2</v>
      </c>
      <c r="H27" s="35">
        <v>9600</v>
      </c>
      <c r="I27" s="35">
        <v>1600</v>
      </c>
      <c r="J27" s="41">
        <v>45112</v>
      </c>
      <c r="K27" s="52" t="s">
        <v>96</v>
      </c>
      <c r="L27" s="84">
        <f>Таблица1[[#This Row],[Брак, од.]]/Таблица1[[#This Row],[Кількість, од.]]</f>
        <v>0.16666666666666666</v>
      </c>
      <c r="M27" s="116">
        <f>Таблица1[[#This Row],[Вартість партії]]/41</f>
        <v>234.14634146341464</v>
      </c>
      <c r="N27" s="2"/>
      <c r="O27" s="47" t="s">
        <v>161</v>
      </c>
      <c r="P27" s="5"/>
      <c r="Q27" s="5"/>
      <c r="T27" s="10"/>
      <c r="U27" s="10"/>
    </row>
    <row r="28" spans="1:21" ht="15.6" x14ac:dyDescent="0.3">
      <c r="A28" s="2"/>
      <c r="B28" s="51" t="s">
        <v>100</v>
      </c>
      <c r="C28" s="42" t="s">
        <v>135</v>
      </c>
      <c r="D28" s="42">
        <v>1000</v>
      </c>
      <c r="E28" s="18" t="s">
        <v>95</v>
      </c>
      <c r="F28" s="77">
        <v>37</v>
      </c>
      <c r="G28" s="77">
        <v>2</v>
      </c>
      <c r="H28" s="42">
        <v>37000</v>
      </c>
      <c r="I28" s="42">
        <v>2000</v>
      </c>
      <c r="J28" s="43">
        <v>45109</v>
      </c>
      <c r="K28" s="53" t="s">
        <v>102</v>
      </c>
      <c r="L28" s="84">
        <f>Таблица1[[#This Row],[Брак, од.]]/Таблица1[[#This Row],[Кількість, од.]]</f>
        <v>5.4054054054054057E-2</v>
      </c>
      <c r="M28" s="116">
        <f>Таблица1[[#This Row],[Вартість партії]]/41</f>
        <v>902.43902439024396</v>
      </c>
      <c r="N28" s="2"/>
      <c r="O28" s="46"/>
      <c r="P28" s="5"/>
      <c r="Q28" s="5"/>
      <c r="T28" s="10"/>
      <c r="U28" s="10"/>
    </row>
    <row r="29" spans="1:21" ht="18" x14ac:dyDescent="0.35">
      <c r="A29" s="2"/>
      <c r="B29" s="51" t="s">
        <v>100</v>
      </c>
      <c r="C29" s="42" t="s">
        <v>135</v>
      </c>
      <c r="D29" s="42">
        <v>1100</v>
      </c>
      <c r="E29" s="18" t="s">
        <v>106</v>
      </c>
      <c r="F29" s="77">
        <v>38</v>
      </c>
      <c r="G29" s="77">
        <v>4</v>
      </c>
      <c r="H29" s="42">
        <v>41800</v>
      </c>
      <c r="I29" s="42">
        <v>4400</v>
      </c>
      <c r="J29" s="43">
        <v>45105</v>
      </c>
      <c r="K29" s="53" t="s">
        <v>102</v>
      </c>
      <c r="L29" s="84">
        <f>Таблица1[[#This Row],[Брак, од.]]/Таблица1[[#This Row],[Кількість, од.]]</f>
        <v>0.10526315789473684</v>
      </c>
      <c r="M29" s="116">
        <f>Таблица1[[#This Row],[Вартість партії]]/41</f>
        <v>1019.5121951219512</v>
      </c>
      <c r="N29" s="2"/>
      <c r="O29" s="45" t="s">
        <v>162</v>
      </c>
      <c r="P29" s="5"/>
      <c r="Q29" s="5"/>
      <c r="T29" s="10"/>
      <c r="U29" s="10"/>
    </row>
    <row r="30" spans="1:21" ht="18" x14ac:dyDescent="0.35">
      <c r="A30" s="2"/>
      <c r="B30" s="51" t="s">
        <v>103</v>
      </c>
      <c r="C30" s="42" t="s">
        <v>135</v>
      </c>
      <c r="D30" s="42">
        <v>2570</v>
      </c>
      <c r="E30" s="18" t="s">
        <v>87</v>
      </c>
      <c r="F30" s="77">
        <v>23</v>
      </c>
      <c r="G30" s="77">
        <v>3</v>
      </c>
      <c r="H30" s="42">
        <v>59110</v>
      </c>
      <c r="I30" s="42">
        <v>7710</v>
      </c>
      <c r="J30" s="43">
        <v>45095</v>
      </c>
      <c r="K30" s="53" t="s">
        <v>104</v>
      </c>
      <c r="L30" s="84">
        <f>Таблица1[[#This Row],[Брак, од.]]/Таблица1[[#This Row],[Кількість, од.]]</f>
        <v>0.13043478260869565</v>
      </c>
      <c r="M30" s="116">
        <f>Таблица1[[#This Row],[Вартість партії]]/41</f>
        <v>1441.7073170731708</v>
      </c>
      <c r="N30" s="2"/>
      <c r="O30" s="11" t="s">
        <v>92</v>
      </c>
      <c r="P30" s="5"/>
      <c r="Q30" s="5"/>
      <c r="T30" s="10"/>
      <c r="U30" s="10"/>
    </row>
    <row r="31" spans="1:21" ht="18" x14ac:dyDescent="0.35">
      <c r="A31" s="2"/>
      <c r="B31" s="51" t="s">
        <v>108</v>
      </c>
      <c r="C31" s="42" t="s">
        <v>135</v>
      </c>
      <c r="D31" s="42">
        <v>1000</v>
      </c>
      <c r="E31" s="18" t="s">
        <v>90</v>
      </c>
      <c r="F31" s="77">
        <v>32</v>
      </c>
      <c r="G31" s="77">
        <v>4</v>
      </c>
      <c r="H31" s="42">
        <v>32000</v>
      </c>
      <c r="I31" s="42">
        <v>4000</v>
      </c>
      <c r="J31" s="43">
        <v>45092</v>
      </c>
      <c r="K31" s="53" t="s">
        <v>96</v>
      </c>
      <c r="L31" s="84">
        <f>Таблица1[[#This Row],[Брак, од.]]/Таблица1[[#This Row],[Кількість, од.]]</f>
        <v>0.125</v>
      </c>
      <c r="M31" s="116">
        <f>Таблица1[[#This Row],[Вартість партії]]/41</f>
        <v>780.48780487804879</v>
      </c>
      <c r="N31" s="2"/>
      <c r="O31" s="11" t="s">
        <v>93</v>
      </c>
      <c r="P31" s="5"/>
      <c r="Q31" s="5"/>
      <c r="T31" s="10"/>
      <c r="U31" s="10"/>
    </row>
    <row r="32" spans="1:21" ht="18" x14ac:dyDescent="0.35">
      <c r="A32" s="2"/>
      <c r="B32" s="50" t="s">
        <v>99</v>
      </c>
      <c r="C32" s="35" t="s">
        <v>135</v>
      </c>
      <c r="D32" s="35">
        <v>2600</v>
      </c>
      <c r="E32" s="19" t="s">
        <v>105</v>
      </c>
      <c r="F32" s="76">
        <v>17</v>
      </c>
      <c r="G32" s="76">
        <v>2</v>
      </c>
      <c r="H32" s="35">
        <v>44200</v>
      </c>
      <c r="I32" s="35">
        <v>5200</v>
      </c>
      <c r="J32" s="41">
        <v>45090</v>
      </c>
      <c r="K32" s="52" t="s">
        <v>88</v>
      </c>
      <c r="L32" s="84">
        <f>Таблица1[[#This Row],[Брак, од.]]/Таблица1[[#This Row],[Кількість, од.]]</f>
        <v>0.11764705882352941</v>
      </c>
      <c r="M32" s="116">
        <f>Таблица1[[#This Row],[Вартість партії]]/41</f>
        <v>1078.0487804878048</v>
      </c>
      <c r="N32" s="2"/>
      <c r="O32" s="11" t="s">
        <v>97</v>
      </c>
      <c r="P32" s="5"/>
      <c r="Q32" s="5"/>
      <c r="T32" s="10"/>
      <c r="U32" s="10"/>
    </row>
    <row r="33" spans="1:21" ht="18" x14ac:dyDescent="0.35">
      <c r="A33" s="2"/>
      <c r="B33" s="51" t="s">
        <v>99</v>
      </c>
      <c r="C33" s="42" t="s">
        <v>135</v>
      </c>
      <c r="D33" s="42">
        <v>2540</v>
      </c>
      <c r="E33" s="18" t="s">
        <v>106</v>
      </c>
      <c r="F33" s="77">
        <v>32</v>
      </c>
      <c r="G33" s="77">
        <v>4</v>
      </c>
      <c r="H33" s="42">
        <v>81280</v>
      </c>
      <c r="I33" s="42">
        <v>10160</v>
      </c>
      <c r="J33" s="43">
        <v>45090</v>
      </c>
      <c r="K33" s="53" t="s">
        <v>88</v>
      </c>
      <c r="L33" s="84">
        <f>Таблица1[[#This Row],[Брак, од.]]/Таблица1[[#This Row],[Кількість, од.]]</f>
        <v>0.125</v>
      </c>
      <c r="M33" s="116">
        <f>Таблица1[[#This Row],[Вартість партії]]/41</f>
        <v>1982.439024390244</v>
      </c>
      <c r="N33" s="2"/>
      <c r="O33" s="11" t="s">
        <v>98</v>
      </c>
      <c r="P33" s="5"/>
      <c r="Q33" s="5"/>
      <c r="T33" s="10"/>
      <c r="U33" s="10"/>
    </row>
    <row r="34" spans="1:21" ht="15.6" x14ac:dyDescent="0.3">
      <c r="A34" s="2"/>
      <c r="B34" s="51" t="s">
        <v>107</v>
      </c>
      <c r="C34" s="42" t="s">
        <v>135</v>
      </c>
      <c r="D34" s="42">
        <v>1450</v>
      </c>
      <c r="E34" s="18" t="s">
        <v>95</v>
      </c>
      <c r="F34" s="77">
        <v>14</v>
      </c>
      <c r="G34" s="77">
        <v>1</v>
      </c>
      <c r="H34" s="42">
        <v>20300</v>
      </c>
      <c r="I34" s="42">
        <v>1450</v>
      </c>
      <c r="J34" s="43">
        <v>45065</v>
      </c>
      <c r="K34" s="53" t="s">
        <v>96</v>
      </c>
      <c r="L34" s="84">
        <f>Таблица1[[#This Row],[Брак, од.]]/Таблица1[[#This Row],[Кількість, од.]]</f>
        <v>7.1428571428571425E-2</v>
      </c>
      <c r="M34" s="116">
        <f>Таблица1[[#This Row],[Вартість партії]]/41</f>
        <v>495.1219512195122</v>
      </c>
      <c r="N34" s="2"/>
      <c r="O34" s="46"/>
      <c r="P34" s="5"/>
      <c r="Q34" s="5"/>
      <c r="T34" s="10"/>
      <c r="U34" s="10"/>
    </row>
    <row r="35" spans="1:21" ht="18" customHeight="1" x14ac:dyDescent="0.3">
      <c r="A35" s="2"/>
      <c r="B35" s="50" t="s">
        <v>103</v>
      </c>
      <c r="C35" s="35" t="s">
        <v>135</v>
      </c>
      <c r="D35" s="35">
        <v>2550</v>
      </c>
      <c r="E35" s="19" t="s">
        <v>90</v>
      </c>
      <c r="F35" s="76">
        <v>21</v>
      </c>
      <c r="G35" s="76">
        <v>3</v>
      </c>
      <c r="H35" s="35">
        <v>53550</v>
      </c>
      <c r="I35" s="35">
        <v>7650</v>
      </c>
      <c r="J35" s="41">
        <v>45056</v>
      </c>
      <c r="K35" s="52" t="s">
        <v>104</v>
      </c>
      <c r="L35" s="84">
        <f>Таблица1[[#This Row],[Брак, од.]]/Таблица1[[#This Row],[Кількість, од.]]</f>
        <v>0.14285714285714285</v>
      </c>
      <c r="M35" s="116">
        <f>Таблица1[[#This Row],[Вартість партії]]/41</f>
        <v>1306.0975609756097</v>
      </c>
      <c r="N35" s="2"/>
      <c r="O35" s="114" t="s">
        <v>163</v>
      </c>
      <c r="P35" s="114"/>
      <c r="Q35" s="114"/>
      <c r="R35" s="114"/>
      <c r="S35" s="114"/>
      <c r="T35" s="114"/>
      <c r="U35" s="114"/>
    </row>
    <row r="36" spans="1:21" ht="15.6" x14ac:dyDescent="0.3">
      <c r="A36" s="2"/>
      <c r="B36" s="51" t="s">
        <v>108</v>
      </c>
      <c r="C36" s="42" t="s">
        <v>135</v>
      </c>
      <c r="D36" s="42">
        <v>800</v>
      </c>
      <c r="E36" s="18" t="s">
        <v>101</v>
      </c>
      <c r="F36" s="77">
        <v>44</v>
      </c>
      <c r="G36" s="77">
        <v>4</v>
      </c>
      <c r="H36" s="42">
        <v>35200</v>
      </c>
      <c r="I36" s="42">
        <v>3200</v>
      </c>
      <c r="J36" s="43">
        <v>45051</v>
      </c>
      <c r="K36" s="53" t="s">
        <v>96</v>
      </c>
      <c r="L36" s="84">
        <f>Таблица1[[#This Row],[Брак, од.]]/Таблица1[[#This Row],[Кількість, од.]]</f>
        <v>9.0909090909090912E-2</v>
      </c>
      <c r="M36" s="116">
        <f>Таблица1[[#This Row],[Вартість партії]]/41</f>
        <v>858.53658536585363</v>
      </c>
      <c r="N36" s="2"/>
      <c r="O36" s="114"/>
      <c r="P36" s="114"/>
      <c r="Q36" s="114"/>
      <c r="R36" s="114"/>
      <c r="S36" s="114"/>
      <c r="T36" s="114"/>
      <c r="U36" s="114"/>
    </row>
    <row r="37" spans="1:21" ht="15.6" x14ac:dyDescent="0.3">
      <c r="A37" s="2"/>
      <c r="B37" s="51" t="s">
        <v>99</v>
      </c>
      <c r="C37" s="42" t="s">
        <v>135</v>
      </c>
      <c r="D37" s="42">
        <v>2540</v>
      </c>
      <c r="E37" s="18" t="s">
        <v>90</v>
      </c>
      <c r="F37" s="77">
        <v>48</v>
      </c>
      <c r="G37" s="77">
        <v>4</v>
      </c>
      <c r="H37" s="42">
        <v>121920</v>
      </c>
      <c r="I37" s="42">
        <v>10160</v>
      </c>
      <c r="J37" s="43">
        <v>45047</v>
      </c>
      <c r="K37" s="53" t="s">
        <v>88</v>
      </c>
      <c r="L37" s="84">
        <f>Таблица1[[#This Row],[Брак, од.]]/Таблица1[[#This Row],[Кількість, од.]]</f>
        <v>8.3333333333333329E-2</v>
      </c>
      <c r="M37" s="116">
        <f>Таблица1[[#This Row],[Вартість партії]]/41</f>
        <v>2973.6585365853657</v>
      </c>
      <c r="N37" s="2"/>
      <c r="O37" s="46"/>
      <c r="P37" s="5"/>
      <c r="Q37" s="5"/>
      <c r="T37" s="10"/>
      <c r="U37" s="10"/>
    </row>
    <row r="38" spans="1:21" ht="15.6" x14ac:dyDescent="0.3">
      <c r="A38" s="2"/>
      <c r="B38" s="51" t="s">
        <v>109</v>
      </c>
      <c r="C38" s="42" t="s">
        <v>135</v>
      </c>
      <c r="D38" s="42">
        <v>5490</v>
      </c>
      <c r="E38" s="18" t="s">
        <v>106</v>
      </c>
      <c r="F38" s="77">
        <v>17</v>
      </c>
      <c r="G38" s="77">
        <v>2</v>
      </c>
      <c r="H38" s="42">
        <v>93330</v>
      </c>
      <c r="I38" s="42">
        <v>10980</v>
      </c>
      <c r="J38" s="43">
        <v>45040</v>
      </c>
      <c r="K38" s="53" t="s">
        <v>96</v>
      </c>
      <c r="L38" s="84">
        <f>Таблица1[[#This Row],[Брак, од.]]/Таблица1[[#This Row],[Кількість, од.]]</f>
        <v>0.11764705882352941</v>
      </c>
      <c r="M38" s="116">
        <f>Таблица1[[#This Row],[Вартість партії]]/41</f>
        <v>2276.3414634146343</v>
      </c>
      <c r="N38" s="2"/>
      <c r="O38" s="5"/>
      <c r="P38" s="5"/>
      <c r="Q38" s="5"/>
      <c r="T38" s="10"/>
      <c r="U38" s="10"/>
    </row>
    <row r="39" spans="1:21" ht="15.6" x14ac:dyDescent="0.3">
      <c r="A39" s="2"/>
      <c r="B39" s="50" t="s">
        <v>89</v>
      </c>
      <c r="C39" s="35" t="s">
        <v>135</v>
      </c>
      <c r="D39" s="35">
        <v>2850</v>
      </c>
      <c r="E39" s="19" t="s">
        <v>87</v>
      </c>
      <c r="F39" s="76">
        <v>35</v>
      </c>
      <c r="G39" s="76">
        <v>2</v>
      </c>
      <c r="H39" s="35">
        <v>99750</v>
      </c>
      <c r="I39" s="35">
        <v>5700</v>
      </c>
      <c r="J39" s="41">
        <v>45035</v>
      </c>
      <c r="K39" s="52" t="s">
        <v>91</v>
      </c>
      <c r="L39" s="84">
        <f>Таблица1[[#This Row],[Брак, од.]]/Таблица1[[#This Row],[Кількість, од.]]</f>
        <v>5.7142857142857141E-2</v>
      </c>
      <c r="M39" s="116">
        <f>Таблица1[[#This Row],[Вартість партії]]/41</f>
        <v>2432.9268292682927</v>
      </c>
      <c r="N39" s="2"/>
      <c r="O39" s="5"/>
      <c r="P39" s="5"/>
      <c r="Q39" s="5"/>
      <c r="T39" s="10"/>
      <c r="U39" s="10"/>
    </row>
    <row r="40" spans="1:21" ht="15.6" x14ac:dyDescent="0.3">
      <c r="A40" s="2"/>
      <c r="B40" s="50" t="s">
        <v>89</v>
      </c>
      <c r="C40" s="35" t="s">
        <v>135</v>
      </c>
      <c r="D40" s="35">
        <v>2850</v>
      </c>
      <c r="E40" s="19" t="s">
        <v>90</v>
      </c>
      <c r="F40" s="76">
        <v>48</v>
      </c>
      <c r="G40" s="76">
        <v>1</v>
      </c>
      <c r="H40" s="35">
        <v>136800</v>
      </c>
      <c r="I40" s="35">
        <v>2850</v>
      </c>
      <c r="J40" s="41">
        <v>45029</v>
      </c>
      <c r="K40" s="52" t="s">
        <v>91</v>
      </c>
      <c r="L40" s="84">
        <f>Таблица1[[#This Row],[Брак, од.]]/Таблица1[[#This Row],[Кількість, од.]]</f>
        <v>2.0833333333333332E-2</v>
      </c>
      <c r="M40" s="116">
        <f>Таблица1[[#This Row],[Вартість партії]]/41</f>
        <v>3336.5853658536585</v>
      </c>
      <c r="N40" s="2"/>
      <c r="O40" s="5"/>
      <c r="P40" s="5"/>
      <c r="Q40" s="5"/>
      <c r="T40" s="10"/>
      <c r="U40" s="10"/>
    </row>
    <row r="41" spans="1:21" ht="15.6" x14ac:dyDescent="0.3">
      <c r="A41" s="2"/>
      <c r="B41" s="50" t="s">
        <v>109</v>
      </c>
      <c r="C41" s="35" t="s">
        <v>135</v>
      </c>
      <c r="D41" s="35">
        <v>5500</v>
      </c>
      <c r="E41" s="19" t="s">
        <v>105</v>
      </c>
      <c r="F41" s="76">
        <v>20</v>
      </c>
      <c r="G41" s="76">
        <v>4</v>
      </c>
      <c r="H41" s="35">
        <v>110000</v>
      </c>
      <c r="I41" s="35">
        <v>22000</v>
      </c>
      <c r="J41" s="41">
        <v>45026</v>
      </c>
      <c r="K41" s="52" t="s">
        <v>96</v>
      </c>
      <c r="L41" s="84">
        <f>Таблица1[[#This Row],[Брак, од.]]/Таблица1[[#This Row],[Кількість, од.]]</f>
        <v>0.2</v>
      </c>
      <c r="M41" s="116">
        <f>Таблица1[[#This Row],[Вартість партії]]/41</f>
        <v>2682.9268292682927</v>
      </c>
      <c r="N41" s="2"/>
      <c r="O41" s="5"/>
      <c r="P41" s="5"/>
      <c r="Q41" s="5"/>
      <c r="T41" s="10"/>
      <c r="U41" s="10"/>
    </row>
    <row r="42" spans="1:21" ht="15.6" x14ac:dyDescent="0.3">
      <c r="A42" s="2"/>
      <c r="B42" s="50" t="s">
        <v>110</v>
      </c>
      <c r="C42" s="35" t="s">
        <v>135</v>
      </c>
      <c r="D42" s="35">
        <v>1650</v>
      </c>
      <c r="E42" s="19" t="s">
        <v>106</v>
      </c>
      <c r="F42" s="76">
        <v>42</v>
      </c>
      <c r="G42" s="76">
        <v>2</v>
      </c>
      <c r="H42" s="35">
        <v>69300</v>
      </c>
      <c r="I42" s="35">
        <v>3300</v>
      </c>
      <c r="J42" s="41">
        <v>45017</v>
      </c>
      <c r="K42" s="52" t="s">
        <v>111</v>
      </c>
      <c r="L42" s="84">
        <f>Таблица1[[#This Row],[Брак, од.]]/Таблица1[[#This Row],[Кількість, од.]]</f>
        <v>4.7619047619047616E-2</v>
      </c>
      <c r="M42" s="116">
        <f>Таблица1[[#This Row],[Вартість партії]]/41</f>
        <v>1690.2439024390244</v>
      </c>
      <c r="N42" s="2"/>
      <c r="O42" s="5"/>
      <c r="P42" s="5"/>
      <c r="Q42" s="5"/>
      <c r="T42" s="10"/>
      <c r="U42" s="10"/>
    </row>
    <row r="43" spans="1:21" ht="15.6" x14ac:dyDescent="0.3">
      <c r="A43" s="2"/>
      <c r="B43" s="51" t="s">
        <v>108</v>
      </c>
      <c r="C43" s="42" t="s">
        <v>135</v>
      </c>
      <c r="D43" s="42">
        <v>900</v>
      </c>
      <c r="E43" s="18" t="s">
        <v>95</v>
      </c>
      <c r="F43" s="77">
        <v>38</v>
      </c>
      <c r="G43" s="77">
        <v>0</v>
      </c>
      <c r="H43" s="42">
        <v>34200</v>
      </c>
      <c r="I43" s="42">
        <v>0</v>
      </c>
      <c r="J43" s="43">
        <v>45014</v>
      </c>
      <c r="K43" s="53" t="s">
        <v>96</v>
      </c>
      <c r="L43" s="84">
        <f>Таблица1[[#This Row],[Брак, од.]]/Таблица1[[#This Row],[Кількість, од.]]</f>
        <v>0</v>
      </c>
      <c r="M43" s="116">
        <f>Таблица1[[#This Row],[Вартість партії]]/41</f>
        <v>834.14634146341461</v>
      </c>
      <c r="N43" s="2"/>
      <c r="O43" s="5"/>
      <c r="P43" s="5"/>
      <c r="Q43" s="5"/>
      <c r="T43" s="10"/>
      <c r="U43" s="10"/>
    </row>
    <row r="44" spans="1:21" ht="15.6" x14ac:dyDescent="0.3">
      <c r="A44" s="2"/>
      <c r="B44" s="51" t="s">
        <v>94</v>
      </c>
      <c r="C44" s="42" t="s">
        <v>135</v>
      </c>
      <c r="D44" s="42">
        <v>1700</v>
      </c>
      <c r="E44" s="18" t="s">
        <v>95</v>
      </c>
      <c r="F44" s="77">
        <v>40</v>
      </c>
      <c r="G44" s="77">
        <v>2</v>
      </c>
      <c r="H44" s="42">
        <v>68000</v>
      </c>
      <c r="I44" s="42">
        <v>3400</v>
      </c>
      <c r="J44" s="43">
        <v>45009</v>
      </c>
      <c r="K44" s="53" t="s">
        <v>91</v>
      </c>
      <c r="L44" s="84">
        <f>Таблица1[[#This Row],[Брак, од.]]/Таблица1[[#This Row],[Кількість, од.]]</f>
        <v>0.05</v>
      </c>
      <c r="M44" s="116">
        <f>Таблица1[[#This Row],[Вартість партії]]/41</f>
        <v>1658.5365853658536</v>
      </c>
      <c r="N44" s="2"/>
      <c r="O44" s="5"/>
      <c r="P44" s="5"/>
      <c r="Q44" s="5"/>
      <c r="T44" s="10"/>
      <c r="U44" s="10"/>
    </row>
    <row r="45" spans="1:21" ht="15.6" x14ac:dyDescent="0.3">
      <c r="A45" s="2"/>
      <c r="B45" s="50" t="s">
        <v>108</v>
      </c>
      <c r="C45" s="35" t="s">
        <v>135</v>
      </c>
      <c r="D45" s="35">
        <v>800</v>
      </c>
      <c r="E45" s="19" t="s">
        <v>87</v>
      </c>
      <c r="F45" s="76">
        <v>17</v>
      </c>
      <c r="G45" s="76">
        <v>1</v>
      </c>
      <c r="H45" s="35">
        <v>13600</v>
      </c>
      <c r="I45" s="35">
        <v>800</v>
      </c>
      <c r="J45" s="41">
        <v>45001</v>
      </c>
      <c r="K45" s="52" t="s">
        <v>96</v>
      </c>
      <c r="L45" s="84">
        <f>Таблица1[[#This Row],[Брак, од.]]/Таблица1[[#This Row],[Кількість, од.]]</f>
        <v>5.8823529411764705E-2</v>
      </c>
      <c r="M45" s="116">
        <f>Таблица1[[#This Row],[Вартість партії]]/41</f>
        <v>331.70731707317071</v>
      </c>
      <c r="N45" s="2"/>
      <c r="O45" s="5"/>
      <c r="P45" s="5"/>
      <c r="Q45" s="5"/>
      <c r="T45" s="10"/>
      <c r="U45" s="10"/>
    </row>
    <row r="46" spans="1:21" ht="15.6" x14ac:dyDescent="0.3">
      <c r="A46" s="2"/>
      <c r="B46" s="51" t="s">
        <v>109</v>
      </c>
      <c r="C46" s="42" t="s">
        <v>135</v>
      </c>
      <c r="D46" s="42">
        <v>5490</v>
      </c>
      <c r="E46" s="18" t="s">
        <v>101</v>
      </c>
      <c r="F46" s="77">
        <v>41</v>
      </c>
      <c r="G46" s="77">
        <v>1</v>
      </c>
      <c r="H46" s="42">
        <v>225090</v>
      </c>
      <c r="I46" s="42">
        <v>5490</v>
      </c>
      <c r="J46" s="43">
        <v>44998</v>
      </c>
      <c r="K46" s="53" t="s">
        <v>96</v>
      </c>
      <c r="L46" s="84">
        <f>Таблица1[[#This Row],[Брак, од.]]/Таблица1[[#This Row],[Кількість, од.]]</f>
        <v>2.4390243902439025E-2</v>
      </c>
      <c r="M46" s="116">
        <f>Таблица1[[#This Row],[Вартість партії]]/41</f>
        <v>5490</v>
      </c>
      <c r="N46" s="2"/>
      <c r="O46" s="5"/>
      <c r="P46" s="5"/>
      <c r="Q46" s="5"/>
      <c r="T46" s="10"/>
      <c r="U46" s="10"/>
    </row>
    <row r="47" spans="1:21" ht="15.6" x14ac:dyDescent="0.3">
      <c r="A47" s="2"/>
      <c r="B47" s="50" t="s">
        <v>94</v>
      </c>
      <c r="C47" s="35" t="s">
        <v>135</v>
      </c>
      <c r="D47" s="35">
        <v>1650</v>
      </c>
      <c r="E47" s="19" t="s">
        <v>90</v>
      </c>
      <c r="F47" s="76">
        <v>16</v>
      </c>
      <c r="G47" s="76">
        <v>3</v>
      </c>
      <c r="H47" s="35">
        <v>26400</v>
      </c>
      <c r="I47" s="35">
        <v>4950</v>
      </c>
      <c r="J47" s="41">
        <v>44997</v>
      </c>
      <c r="K47" s="52" t="s">
        <v>91</v>
      </c>
      <c r="L47" s="84">
        <f>Таблица1[[#This Row],[Брак, од.]]/Таблица1[[#This Row],[Кількість, од.]]</f>
        <v>0.1875</v>
      </c>
      <c r="M47" s="116">
        <f>Таблица1[[#This Row],[Вартість партії]]/41</f>
        <v>643.90243902439022</v>
      </c>
      <c r="N47" s="2"/>
      <c r="O47" s="5"/>
      <c r="P47" s="5"/>
      <c r="Q47" s="5"/>
      <c r="T47" s="10"/>
      <c r="U47" s="10"/>
    </row>
    <row r="48" spans="1:21" ht="15.6" x14ac:dyDescent="0.3">
      <c r="A48" s="2"/>
      <c r="B48" s="50" t="s">
        <v>94</v>
      </c>
      <c r="C48" s="35" t="s">
        <v>135</v>
      </c>
      <c r="D48" s="35">
        <v>1650</v>
      </c>
      <c r="E48" s="19" t="s">
        <v>106</v>
      </c>
      <c r="F48" s="76">
        <v>28</v>
      </c>
      <c r="G48" s="76">
        <v>0</v>
      </c>
      <c r="H48" s="35">
        <v>46200</v>
      </c>
      <c r="I48" s="35">
        <v>0</v>
      </c>
      <c r="J48" s="41">
        <v>44987</v>
      </c>
      <c r="K48" s="52" t="s">
        <v>91</v>
      </c>
      <c r="L48" s="84">
        <f>Таблица1[[#This Row],[Брак, од.]]/Таблица1[[#This Row],[Кількість, од.]]</f>
        <v>0</v>
      </c>
      <c r="M48" s="116">
        <f>Таблица1[[#This Row],[Вартість партії]]/41</f>
        <v>1126.8292682926829</v>
      </c>
      <c r="N48" s="2"/>
      <c r="O48" s="5"/>
      <c r="P48" s="5"/>
      <c r="Q48" s="5"/>
      <c r="T48" s="10"/>
      <c r="U48" s="10"/>
    </row>
    <row r="49" spans="1:21" ht="15.6" x14ac:dyDescent="0.3">
      <c r="A49" s="2"/>
      <c r="B49" s="51" t="s">
        <v>103</v>
      </c>
      <c r="C49" s="42" t="s">
        <v>135</v>
      </c>
      <c r="D49" s="42">
        <v>2570</v>
      </c>
      <c r="E49" s="18" t="s">
        <v>106</v>
      </c>
      <c r="F49" s="77">
        <v>31</v>
      </c>
      <c r="G49" s="77">
        <v>3</v>
      </c>
      <c r="H49" s="42">
        <v>79670</v>
      </c>
      <c r="I49" s="42">
        <v>7710</v>
      </c>
      <c r="J49" s="43">
        <v>44986</v>
      </c>
      <c r="K49" s="53" t="s">
        <v>104</v>
      </c>
      <c r="L49" s="84">
        <f>Таблица1[[#This Row],[Брак, од.]]/Таблица1[[#This Row],[Кількість, од.]]</f>
        <v>9.6774193548387094E-2</v>
      </c>
      <c r="M49" s="116">
        <f>Таблица1[[#This Row],[Вартість партії]]/41</f>
        <v>1943.1707317073171</v>
      </c>
      <c r="N49" s="2"/>
      <c r="O49" s="5"/>
      <c r="P49" s="5"/>
      <c r="Q49" s="5"/>
      <c r="T49" s="10"/>
      <c r="U49" s="10"/>
    </row>
    <row r="50" spans="1:21" ht="15.6" x14ac:dyDescent="0.3">
      <c r="A50" s="2"/>
      <c r="B50" s="51" t="s">
        <v>110</v>
      </c>
      <c r="C50" s="42" t="s">
        <v>135</v>
      </c>
      <c r="D50" s="42">
        <v>1700</v>
      </c>
      <c r="E50" s="18" t="s">
        <v>105</v>
      </c>
      <c r="F50" s="77">
        <v>42</v>
      </c>
      <c r="G50" s="77">
        <v>1</v>
      </c>
      <c r="H50" s="42">
        <v>71400</v>
      </c>
      <c r="I50" s="42">
        <v>1700</v>
      </c>
      <c r="J50" s="43">
        <v>44982</v>
      </c>
      <c r="K50" s="53" t="s">
        <v>111</v>
      </c>
      <c r="L50" s="84">
        <f>Таблица1[[#This Row],[Брак, од.]]/Таблица1[[#This Row],[Кількість, од.]]</f>
        <v>2.3809523809523808E-2</v>
      </c>
      <c r="M50" s="116">
        <f>Таблица1[[#This Row],[Вартість партії]]/41</f>
        <v>1741.4634146341464</v>
      </c>
      <c r="N50" s="2"/>
      <c r="O50" s="5"/>
      <c r="P50" s="5"/>
      <c r="Q50" s="5"/>
      <c r="T50" s="10"/>
      <c r="U50" s="10"/>
    </row>
    <row r="51" spans="1:21" ht="15.6" x14ac:dyDescent="0.3">
      <c r="A51" s="2"/>
      <c r="B51" s="50" t="s">
        <v>110</v>
      </c>
      <c r="C51" s="35" t="s">
        <v>135</v>
      </c>
      <c r="D51" s="35">
        <v>1650</v>
      </c>
      <c r="E51" s="19" t="s">
        <v>87</v>
      </c>
      <c r="F51" s="76">
        <v>30</v>
      </c>
      <c r="G51" s="76">
        <v>1</v>
      </c>
      <c r="H51" s="35">
        <v>49500</v>
      </c>
      <c r="I51" s="35">
        <v>1650</v>
      </c>
      <c r="J51" s="41">
        <v>44981</v>
      </c>
      <c r="K51" s="52" t="s">
        <v>111</v>
      </c>
      <c r="L51" s="84">
        <f>Таблица1[[#This Row],[Брак, од.]]/Таблица1[[#This Row],[Кількість, од.]]</f>
        <v>3.3333333333333333E-2</v>
      </c>
      <c r="M51" s="116">
        <f>Таблица1[[#This Row],[Вартість партії]]/41</f>
        <v>1207.3170731707316</v>
      </c>
      <c r="N51" s="2"/>
      <c r="O51" s="5"/>
      <c r="P51" s="5"/>
      <c r="Q51" s="5"/>
      <c r="T51" s="10"/>
      <c r="U51" s="10"/>
    </row>
    <row r="52" spans="1:21" ht="15.6" x14ac:dyDescent="0.3">
      <c r="A52" s="2"/>
      <c r="B52" s="51" t="s">
        <v>110</v>
      </c>
      <c r="C52" s="42" t="s">
        <v>135</v>
      </c>
      <c r="D52" s="42">
        <v>1500</v>
      </c>
      <c r="E52" s="18" t="s">
        <v>101</v>
      </c>
      <c r="F52" s="77">
        <v>25</v>
      </c>
      <c r="G52" s="77">
        <v>1</v>
      </c>
      <c r="H52" s="42">
        <v>37500</v>
      </c>
      <c r="I52" s="42">
        <v>1500</v>
      </c>
      <c r="J52" s="43">
        <v>44979</v>
      </c>
      <c r="K52" s="53" t="s">
        <v>102</v>
      </c>
      <c r="L52" s="84">
        <f>Таблица1[[#This Row],[Брак, од.]]/Таблица1[[#This Row],[Кількість, од.]]</f>
        <v>0.04</v>
      </c>
      <c r="M52" s="116">
        <f>Таблица1[[#This Row],[Вартість партії]]/41</f>
        <v>914.63414634146341</v>
      </c>
      <c r="N52" s="2"/>
      <c r="O52" s="5"/>
      <c r="P52" s="5"/>
      <c r="Q52" s="5"/>
      <c r="T52" s="10"/>
      <c r="U52" s="10"/>
    </row>
    <row r="53" spans="1:21" ht="15.6" x14ac:dyDescent="0.3">
      <c r="A53" s="2"/>
      <c r="B53" s="50" t="s">
        <v>109</v>
      </c>
      <c r="C53" s="35" t="s">
        <v>135</v>
      </c>
      <c r="D53" s="35">
        <v>5400</v>
      </c>
      <c r="E53" s="19" t="s">
        <v>95</v>
      </c>
      <c r="F53" s="76">
        <v>35</v>
      </c>
      <c r="G53" s="76">
        <v>1</v>
      </c>
      <c r="H53" s="35">
        <v>189000</v>
      </c>
      <c r="I53" s="35">
        <v>5400</v>
      </c>
      <c r="J53" s="41">
        <v>44978</v>
      </c>
      <c r="K53" s="52" t="s">
        <v>96</v>
      </c>
      <c r="L53" s="84">
        <f>Таблица1[[#This Row],[Брак, од.]]/Таблица1[[#This Row],[Кількість, од.]]</f>
        <v>2.8571428571428571E-2</v>
      </c>
      <c r="M53" s="116">
        <f>Таблица1[[#This Row],[Вартість партії]]/41</f>
        <v>4609.7560975609758</v>
      </c>
      <c r="N53" s="2"/>
      <c r="O53" s="5"/>
      <c r="P53" s="5"/>
      <c r="Q53" s="5"/>
      <c r="T53" s="10"/>
      <c r="U53" s="10"/>
    </row>
    <row r="54" spans="1:21" ht="15.6" x14ac:dyDescent="0.3">
      <c r="A54" s="2"/>
      <c r="B54" s="50" t="s">
        <v>100</v>
      </c>
      <c r="C54" s="35" t="s">
        <v>135</v>
      </c>
      <c r="D54" s="35">
        <v>1100</v>
      </c>
      <c r="E54" s="19" t="s">
        <v>90</v>
      </c>
      <c r="F54" s="76">
        <v>16</v>
      </c>
      <c r="G54" s="76">
        <v>4</v>
      </c>
      <c r="H54" s="35">
        <v>17600</v>
      </c>
      <c r="I54" s="35">
        <v>4400</v>
      </c>
      <c r="J54" s="41">
        <v>44951</v>
      </c>
      <c r="K54" s="52" t="s">
        <v>102</v>
      </c>
      <c r="L54" s="84">
        <f>Таблица1[[#This Row],[Брак, од.]]/Таблица1[[#This Row],[Кількість, од.]]</f>
        <v>0.25</v>
      </c>
      <c r="M54" s="116">
        <f>Таблица1[[#This Row],[Вартість партії]]/41</f>
        <v>429.26829268292681</v>
      </c>
      <c r="N54" s="2"/>
      <c r="O54" s="5"/>
      <c r="P54" s="5"/>
      <c r="Q54" s="5"/>
      <c r="T54" s="10"/>
      <c r="U54" s="10"/>
    </row>
    <row r="55" spans="1:21" ht="15.6" x14ac:dyDescent="0.3">
      <c r="A55" s="2"/>
      <c r="B55" s="51" t="s">
        <v>103</v>
      </c>
      <c r="C55" s="42" t="s">
        <v>135</v>
      </c>
      <c r="D55" s="42">
        <v>2500</v>
      </c>
      <c r="E55" s="18" t="s">
        <v>105</v>
      </c>
      <c r="F55" s="77">
        <v>49</v>
      </c>
      <c r="G55" s="77">
        <v>2</v>
      </c>
      <c r="H55" s="42">
        <v>122500</v>
      </c>
      <c r="I55" s="42">
        <v>5000</v>
      </c>
      <c r="J55" s="43">
        <v>44941</v>
      </c>
      <c r="K55" s="53" t="s">
        <v>104</v>
      </c>
      <c r="L55" s="84">
        <f>Таблица1[[#This Row],[Брак, од.]]/Таблица1[[#This Row],[Кількість, од.]]</f>
        <v>4.0816326530612242E-2</v>
      </c>
      <c r="M55" s="116">
        <f>Таблица1[[#This Row],[Вартість партії]]/41</f>
        <v>2987.8048780487807</v>
      </c>
      <c r="N55" s="2"/>
      <c r="O55" s="5"/>
      <c r="P55" s="5"/>
      <c r="Q55" s="5"/>
      <c r="T55" s="10"/>
      <c r="U55" s="10"/>
    </row>
    <row r="56" spans="1:21" ht="15.6" x14ac:dyDescent="0.3">
      <c r="A56" s="2"/>
      <c r="B56" s="51" t="s">
        <v>100</v>
      </c>
      <c r="C56" s="42" t="s">
        <v>135</v>
      </c>
      <c r="D56" s="42">
        <v>1100</v>
      </c>
      <c r="E56" s="18" t="s">
        <v>101</v>
      </c>
      <c r="F56" s="77">
        <v>20</v>
      </c>
      <c r="G56" s="77">
        <v>3</v>
      </c>
      <c r="H56" s="42">
        <v>22000</v>
      </c>
      <c r="I56" s="42">
        <v>3300</v>
      </c>
      <c r="J56" s="43">
        <v>44936</v>
      </c>
      <c r="K56" s="53" t="s">
        <v>102</v>
      </c>
      <c r="L56" s="84">
        <f>Таблица1[[#This Row],[Брак, од.]]/Таблица1[[#This Row],[Кількість, од.]]</f>
        <v>0.15</v>
      </c>
      <c r="M56" s="116">
        <f>Таблица1[[#This Row],[Вартість партії]]/41</f>
        <v>536.58536585365857</v>
      </c>
      <c r="N56" s="2"/>
      <c r="O56" s="5"/>
      <c r="P56" s="5"/>
      <c r="Q56" s="5"/>
      <c r="T56" s="10"/>
      <c r="U56" s="10"/>
    </row>
    <row r="57" spans="1:21" ht="15.6" x14ac:dyDescent="0.3">
      <c r="A57" s="2"/>
      <c r="B57" s="50" t="s">
        <v>99</v>
      </c>
      <c r="C57" s="35" t="s">
        <v>136</v>
      </c>
      <c r="D57" s="35">
        <v>2200</v>
      </c>
      <c r="E57" s="19" t="s">
        <v>95</v>
      </c>
      <c r="F57" s="76">
        <v>25</v>
      </c>
      <c r="G57" s="76">
        <v>4</v>
      </c>
      <c r="H57" s="35">
        <v>55000</v>
      </c>
      <c r="I57" s="35">
        <v>8800</v>
      </c>
      <c r="J57" s="41">
        <v>45286</v>
      </c>
      <c r="K57" s="52" t="s">
        <v>88</v>
      </c>
      <c r="L57" s="84">
        <f>Таблица1[[#This Row],[Брак, од.]]/Таблица1[[#This Row],[Кількість, од.]]</f>
        <v>0.16</v>
      </c>
      <c r="M57" s="116">
        <f>Таблица1[[#This Row],[Вартість партії]]/41</f>
        <v>1341.4634146341464</v>
      </c>
      <c r="N57" s="2"/>
      <c r="O57" s="5"/>
      <c r="P57" s="5"/>
      <c r="Q57" s="5"/>
      <c r="T57" s="10"/>
      <c r="U57" s="10"/>
    </row>
    <row r="58" spans="1:21" ht="15.6" x14ac:dyDescent="0.3">
      <c r="A58" s="2"/>
      <c r="B58" s="50" t="s">
        <v>99</v>
      </c>
      <c r="C58" s="35" t="s">
        <v>136</v>
      </c>
      <c r="D58" s="35">
        <v>2300</v>
      </c>
      <c r="E58" s="19" t="s">
        <v>106</v>
      </c>
      <c r="F58" s="76">
        <v>34</v>
      </c>
      <c r="G58" s="76">
        <v>4</v>
      </c>
      <c r="H58" s="35">
        <v>78200</v>
      </c>
      <c r="I58" s="35">
        <v>9200</v>
      </c>
      <c r="J58" s="41">
        <v>45271</v>
      </c>
      <c r="K58" s="52" t="s">
        <v>88</v>
      </c>
      <c r="L58" s="84">
        <f>Таблица1[[#This Row],[Брак, од.]]/Таблица1[[#This Row],[Кількість, од.]]</f>
        <v>0.11764705882352941</v>
      </c>
      <c r="M58" s="116">
        <f>Таблица1[[#This Row],[Вартість партії]]/41</f>
        <v>1907.3170731707316</v>
      </c>
      <c r="N58" s="2"/>
      <c r="O58" s="5"/>
      <c r="P58" s="5"/>
      <c r="Q58" s="5"/>
      <c r="T58" s="10"/>
      <c r="U58" s="10"/>
    </row>
    <row r="59" spans="1:21" ht="15.6" x14ac:dyDescent="0.3">
      <c r="A59" s="2"/>
      <c r="B59" s="50" t="s">
        <v>103</v>
      </c>
      <c r="C59" s="35" t="s">
        <v>136</v>
      </c>
      <c r="D59" s="35">
        <v>2390</v>
      </c>
      <c r="E59" s="19" t="s">
        <v>90</v>
      </c>
      <c r="F59" s="76">
        <v>50</v>
      </c>
      <c r="G59" s="76">
        <v>0</v>
      </c>
      <c r="H59" s="35">
        <v>119500</v>
      </c>
      <c r="I59" s="35">
        <v>0</v>
      </c>
      <c r="J59" s="41">
        <v>45252</v>
      </c>
      <c r="K59" s="52" t="s">
        <v>102</v>
      </c>
      <c r="L59" s="84">
        <f>Таблица1[[#This Row],[Брак, од.]]/Таблица1[[#This Row],[Кількість, од.]]</f>
        <v>0</v>
      </c>
      <c r="M59" s="116">
        <f>Таблица1[[#This Row],[Вартість партії]]/41</f>
        <v>2914.6341463414633</v>
      </c>
      <c r="N59" s="2"/>
      <c r="O59" s="5"/>
      <c r="P59" s="5"/>
      <c r="Q59" s="5"/>
      <c r="T59" s="10"/>
      <c r="U59" s="10"/>
    </row>
    <row r="60" spans="1:21" ht="15.6" x14ac:dyDescent="0.3">
      <c r="A60" s="2"/>
      <c r="B60" s="51" t="s">
        <v>109</v>
      </c>
      <c r="C60" s="42" t="s">
        <v>136</v>
      </c>
      <c r="D60" s="42">
        <v>4590</v>
      </c>
      <c r="E60" s="18" t="s">
        <v>106</v>
      </c>
      <c r="F60" s="77">
        <v>27</v>
      </c>
      <c r="G60" s="77">
        <v>2</v>
      </c>
      <c r="H60" s="42">
        <v>123930</v>
      </c>
      <c r="I60" s="42">
        <v>9180</v>
      </c>
      <c r="J60" s="43">
        <v>45245</v>
      </c>
      <c r="K60" s="53" t="s">
        <v>96</v>
      </c>
      <c r="L60" s="84">
        <f>Таблица1[[#This Row],[Брак, од.]]/Таблица1[[#This Row],[Кількість, од.]]</f>
        <v>7.407407407407407E-2</v>
      </c>
      <c r="M60" s="116">
        <f>Таблица1[[#This Row],[Вартість партії]]/41</f>
        <v>3022.6829268292681</v>
      </c>
      <c r="N60" s="2"/>
      <c r="O60" s="5"/>
      <c r="P60" s="5"/>
      <c r="Q60" s="5"/>
      <c r="T60" s="10"/>
      <c r="U60" s="10"/>
    </row>
    <row r="61" spans="1:21" ht="15.6" x14ac:dyDescent="0.3">
      <c r="A61" s="2"/>
      <c r="B61" s="51" t="s">
        <v>99</v>
      </c>
      <c r="C61" s="42" t="s">
        <v>136</v>
      </c>
      <c r="D61" s="42">
        <v>2150</v>
      </c>
      <c r="E61" s="18" t="s">
        <v>87</v>
      </c>
      <c r="F61" s="77">
        <v>18</v>
      </c>
      <c r="G61" s="77">
        <v>2</v>
      </c>
      <c r="H61" s="42">
        <v>38700</v>
      </c>
      <c r="I61" s="42">
        <v>4300</v>
      </c>
      <c r="J61" s="43">
        <v>45241</v>
      </c>
      <c r="K61" s="53" t="s">
        <v>88</v>
      </c>
      <c r="L61" s="84">
        <f>Таблица1[[#This Row],[Брак, од.]]/Таблица1[[#This Row],[Кількість, од.]]</f>
        <v>0.1111111111111111</v>
      </c>
      <c r="M61" s="116">
        <f>Таблица1[[#This Row],[Вартість партії]]/41</f>
        <v>943.90243902439022</v>
      </c>
      <c r="N61" s="2"/>
      <c r="O61" s="5"/>
      <c r="P61" s="5"/>
      <c r="Q61" s="5"/>
      <c r="T61" s="10"/>
      <c r="U61" s="10"/>
    </row>
    <row r="62" spans="1:21" ht="15.6" x14ac:dyDescent="0.3">
      <c r="A62" s="2"/>
      <c r="B62" s="51" t="s">
        <v>94</v>
      </c>
      <c r="C62" s="42" t="s">
        <v>136</v>
      </c>
      <c r="D62" s="42">
        <v>1560</v>
      </c>
      <c r="E62" s="18" t="s">
        <v>101</v>
      </c>
      <c r="F62" s="77">
        <v>30</v>
      </c>
      <c r="G62" s="77">
        <v>2</v>
      </c>
      <c r="H62" s="42">
        <v>46800</v>
      </c>
      <c r="I62" s="42">
        <v>3120</v>
      </c>
      <c r="J62" s="43">
        <v>45238</v>
      </c>
      <c r="K62" s="53" t="s">
        <v>91</v>
      </c>
      <c r="L62" s="84">
        <f>Таблица1[[#This Row],[Брак, од.]]/Таблица1[[#This Row],[Кількість, од.]]</f>
        <v>6.6666666666666666E-2</v>
      </c>
      <c r="M62" s="116">
        <f>Таблица1[[#This Row],[Вартість партії]]/41</f>
        <v>1141.4634146341464</v>
      </c>
      <c r="N62" s="2"/>
      <c r="O62" s="5"/>
      <c r="P62" s="5"/>
      <c r="Q62" s="5"/>
      <c r="T62" s="10"/>
      <c r="U62" s="10"/>
    </row>
    <row r="63" spans="1:21" ht="15.6" x14ac:dyDescent="0.3">
      <c r="A63" s="2"/>
      <c r="B63" s="50" t="s">
        <v>109</v>
      </c>
      <c r="C63" s="35" t="s">
        <v>136</v>
      </c>
      <c r="D63" s="35">
        <v>4590</v>
      </c>
      <c r="E63" s="19" t="s">
        <v>105</v>
      </c>
      <c r="F63" s="76">
        <v>19</v>
      </c>
      <c r="G63" s="76">
        <v>4</v>
      </c>
      <c r="H63" s="35">
        <v>87210</v>
      </c>
      <c r="I63" s="35">
        <v>18360</v>
      </c>
      <c r="J63" s="41">
        <v>45236</v>
      </c>
      <c r="K63" s="52" t="s">
        <v>96</v>
      </c>
      <c r="L63" s="84">
        <f>Таблица1[[#This Row],[Брак, од.]]/Таблица1[[#This Row],[Кількість, од.]]</f>
        <v>0.21052631578947367</v>
      </c>
      <c r="M63" s="116">
        <f>Таблица1[[#This Row],[Вартість партії]]/41</f>
        <v>2127.0731707317073</v>
      </c>
      <c r="N63" s="2"/>
      <c r="O63" s="5"/>
      <c r="P63" s="5"/>
      <c r="Q63" s="5"/>
      <c r="T63" s="10"/>
      <c r="U63" s="10"/>
    </row>
    <row r="64" spans="1:21" ht="15.6" x14ac:dyDescent="0.3">
      <c r="A64" s="2"/>
      <c r="B64" s="50" t="s">
        <v>94</v>
      </c>
      <c r="C64" s="35" t="s">
        <v>136</v>
      </c>
      <c r="D64" s="35">
        <v>1680</v>
      </c>
      <c r="E64" s="19" t="s">
        <v>95</v>
      </c>
      <c r="F64" s="76">
        <v>31</v>
      </c>
      <c r="G64" s="76">
        <v>3</v>
      </c>
      <c r="H64" s="35">
        <v>52080</v>
      </c>
      <c r="I64" s="35">
        <v>5040</v>
      </c>
      <c r="J64" s="41">
        <v>45228</v>
      </c>
      <c r="K64" s="52" t="s">
        <v>91</v>
      </c>
      <c r="L64" s="84">
        <f>Таблица1[[#This Row],[Брак, од.]]/Таблица1[[#This Row],[Кількість, од.]]</f>
        <v>9.6774193548387094E-2</v>
      </c>
      <c r="M64" s="116">
        <f>Таблица1[[#This Row],[Вартість партії]]/41</f>
        <v>1270.2439024390244</v>
      </c>
      <c r="N64" s="2"/>
      <c r="O64" s="5"/>
      <c r="P64" s="5"/>
      <c r="Q64" s="5"/>
      <c r="T64" s="10"/>
      <c r="U64" s="10"/>
    </row>
    <row r="65" spans="1:21" ht="15.6" x14ac:dyDescent="0.3">
      <c r="A65" s="2"/>
      <c r="B65" s="51" t="s">
        <v>109</v>
      </c>
      <c r="C65" s="42" t="s">
        <v>136</v>
      </c>
      <c r="D65" s="42">
        <v>4590</v>
      </c>
      <c r="E65" s="18" t="s">
        <v>101</v>
      </c>
      <c r="F65" s="77">
        <v>36</v>
      </c>
      <c r="G65" s="77">
        <v>2</v>
      </c>
      <c r="H65" s="42">
        <v>165240</v>
      </c>
      <c r="I65" s="42">
        <v>9180</v>
      </c>
      <c r="J65" s="43">
        <v>45190</v>
      </c>
      <c r="K65" s="53" t="s">
        <v>96</v>
      </c>
      <c r="L65" s="84">
        <f>Таблица1[[#This Row],[Брак, од.]]/Таблица1[[#This Row],[Кількість, од.]]</f>
        <v>5.5555555555555552E-2</v>
      </c>
      <c r="M65" s="116">
        <f>Таблица1[[#This Row],[Вартість партії]]/41</f>
        <v>4030.2439024390242</v>
      </c>
      <c r="N65" s="2"/>
      <c r="O65" s="5"/>
      <c r="P65" s="5"/>
      <c r="Q65" s="5"/>
      <c r="T65" s="10"/>
      <c r="U65" s="10"/>
    </row>
    <row r="66" spans="1:21" ht="15.6" x14ac:dyDescent="0.3">
      <c r="A66" s="2"/>
      <c r="B66" s="51" t="s">
        <v>89</v>
      </c>
      <c r="C66" s="42" t="s">
        <v>136</v>
      </c>
      <c r="D66" s="42">
        <v>4400</v>
      </c>
      <c r="E66" s="18" t="s">
        <v>95</v>
      </c>
      <c r="F66" s="77">
        <v>39</v>
      </c>
      <c r="G66" s="77">
        <v>1</v>
      </c>
      <c r="H66" s="42">
        <v>171600</v>
      </c>
      <c r="I66" s="42">
        <v>4400</v>
      </c>
      <c r="J66" s="43">
        <v>45188</v>
      </c>
      <c r="K66" s="53" t="s">
        <v>91</v>
      </c>
      <c r="L66" s="84">
        <f>Таблица1[[#This Row],[Брак, од.]]/Таблица1[[#This Row],[Кількість, од.]]</f>
        <v>2.564102564102564E-2</v>
      </c>
      <c r="M66" s="116">
        <f>Таблица1[[#This Row],[Вартість партії]]/41</f>
        <v>4185.3658536585363</v>
      </c>
      <c r="N66" s="2"/>
      <c r="O66" s="5"/>
      <c r="P66" s="5"/>
      <c r="Q66" s="5"/>
      <c r="T66" s="10"/>
      <c r="U66" s="10"/>
    </row>
    <row r="67" spans="1:21" ht="15.6" x14ac:dyDescent="0.3">
      <c r="A67" s="2"/>
      <c r="B67" s="50" t="s">
        <v>89</v>
      </c>
      <c r="C67" s="35" t="s">
        <v>136</v>
      </c>
      <c r="D67" s="35">
        <v>4350</v>
      </c>
      <c r="E67" s="19" t="s">
        <v>90</v>
      </c>
      <c r="F67" s="76">
        <v>41</v>
      </c>
      <c r="G67" s="76">
        <v>2</v>
      </c>
      <c r="H67" s="35">
        <v>178350</v>
      </c>
      <c r="I67" s="35">
        <v>8700</v>
      </c>
      <c r="J67" s="41">
        <v>45184</v>
      </c>
      <c r="K67" s="52" t="s">
        <v>91</v>
      </c>
      <c r="L67" s="84">
        <f>Таблица1[[#This Row],[Брак, од.]]/Таблица1[[#This Row],[Кількість, од.]]</f>
        <v>4.878048780487805E-2</v>
      </c>
      <c r="M67" s="116">
        <f>Таблица1[[#This Row],[Вартість партії]]/41</f>
        <v>4350</v>
      </c>
      <c r="N67" s="2"/>
      <c r="O67" s="5"/>
      <c r="P67" s="5"/>
      <c r="Q67" s="5"/>
      <c r="T67" s="10"/>
      <c r="U67" s="10"/>
    </row>
    <row r="68" spans="1:21" ht="15.6" x14ac:dyDescent="0.3">
      <c r="A68" s="2"/>
      <c r="B68" s="50" t="s">
        <v>103</v>
      </c>
      <c r="C68" s="35" t="s">
        <v>136</v>
      </c>
      <c r="D68" s="35">
        <v>2400</v>
      </c>
      <c r="E68" s="19" t="s">
        <v>95</v>
      </c>
      <c r="F68" s="76">
        <v>48</v>
      </c>
      <c r="G68" s="76">
        <v>2</v>
      </c>
      <c r="H68" s="35">
        <v>115200</v>
      </c>
      <c r="I68" s="35">
        <v>4800</v>
      </c>
      <c r="J68" s="41">
        <v>45177</v>
      </c>
      <c r="K68" s="52" t="s">
        <v>102</v>
      </c>
      <c r="L68" s="84">
        <f>Таблица1[[#This Row],[Брак, од.]]/Таблица1[[#This Row],[Кількість, од.]]</f>
        <v>4.1666666666666664E-2</v>
      </c>
      <c r="M68" s="116">
        <f>Таблица1[[#This Row],[Вартість партії]]/41</f>
        <v>2809.7560975609758</v>
      </c>
      <c r="N68" s="2"/>
      <c r="O68" s="5"/>
      <c r="P68" s="5"/>
      <c r="Q68" s="5"/>
      <c r="T68" s="10"/>
      <c r="U68" s="10"/>
    </row>
    <row r="69" spans="1:21" ht="15.6" x14ac:dyDescent="0.3">
      <c r="A69" s="2"/>
      <c r="B69" s="50" t="s">
        <v>110</v>
      </c>
      <c r="C69" s="35" t="s">
        <v>136</v>
      </c>
      <c r="D69" s="35">
        <v>1400</v>
      </c>
      <c r="E69" s="19" t="s">
        <v>105</v>
      </c>
      <c r="F69" s="76">
        <v>23</v>
      </c>
      <c r="G69" s="76">
        <v>4</v>
      </c>
      <c r="H69" s="35">
        <v>32200</v>
      </c>
      <c r="I69" s="35">
        <v>5600</v>
      </c>
      <c r="J69" s="41">
        <v>45132</v>
      </c>
      <c r="K69" s="52" t="s">
        <v>111</v>
      </c>
      <c r="L69" s="84">
        <f>Таблица1[[#This Row],[Брак, од.]]/Таблица1[[#This Row],[Кількість, од.]]</f>
        <v>0.17391304347826086</v>
      </c>
      <c r="M69" s="116">
        <f>Таблица1[[#This Row],[Вартість партії]]/41</f>
        <v>785.36585365853659</v>
      </c>
      <c r="N69" s="2"/>
      <c r="O69" s="5"/>
      <c r="P69" s="5"/>
      <c r="Q69" s="5"/>
      <c r="T69" s="10"/>
      <c r="U69" s="10"/>
    </row>
    <row r="70" spans="1:21" ht="15.6" x14ac:dyDescent="0.3">
      <c r="A70" s="2"/>
      <c r="B70" s="50" t="s">
        <v>94</v>
      </c>
      <c r="C70" s="35" t="s">
        <v>136</v>
      </c>
      <c r="D70" s="35">
        <v>1560</v>
      </c>
      <c r="E70" s="19" t="s">
        <v>90</v>
      </c>
      <c r="F70" s="76">
        <v>40</v>
      </c>
      <c r="G70" s="76">
        <v>4</v>
      </c>
      <c r="H70" s="35">
        <v>62400</v>
      </c>
      <c r="I70" s="35">
        <v>6240</v>
      </c>
      <c r="J70" s="41">
        <v>45132</v>
      </c>
      <c r="K70" s="52" t="s">
        <v>91</v>
      </c>
      <c r="L70" s="84">
        <f>Таблица1[[#This Row],[Брак, од.]]/Таблица1[[#This Row],[Кількість, од.]]</f>
        <v>0.1</v>
      </c>
      <c r="M70" s="116">
        <f>Таблица1[[#This Row],[Вартість партії]]/41</f>
        <v>1521.9512195121952</v>
      </c>
      <c r="N70" s="2"/>
      <c r="O70" s="5"/>
      <c r="P70" s="5"/>
      <c r="Q70" s="5"/>
      <c r="T70" s="10"/>
      <c r="U70" s="10"/>
    </row>
    <row r="71" spans="1:21" ht="15.6" x14ac:dyDescent="0.3">
      <c r="A71" s="2"/>
      <c r="B71" s="51" t="s">
        <v>109</v>
      </c>
      <c r="C71" s="42" t="s">
        <v>136</v>
      </c>
      <c r="D71" s="42">
        <v>4600</v>
      </c>
      <c r="E71" s="18" t="s">
        <v>95</v>
      </c>
      <c r="F71" s="77">
        <v>46</v>
      </c>
      <c r="G71" s="77">
        <v>1</v>
      </c>
      <c r="H71" s="42">
        <v>211600</v>
      </c>
      <c r="I71" s="42">
        <v>4600</v>
      </c>
      <c r="J71" s="43">
        <v>45125</v>
      </c>
      <c r="K71" s="53" t="s">
        <v>96</v>
      </c>
      <c r="L71" s="84">
        <f>Таблица1[[#This Row],[Брак, од.]]/Таблица1[[#This Row],[Кількість, од.]]</f>
        <v>2.1739130434782608E-2</v>
      </c>
      <c r="M71" s="116">
        <f>Таблица1[[#This Row],[Вартість партії]]/41</f>
        <v>5160.9756097560976</v>
      </c>
      <c r="N71" s="2"/>
      <c r="O71" s="5"/>
      <c r="P71" s="5"/>
      <c r="Q71" s="5"/>
      <c r="T71" s="10"/>
      <c r="U71" s="10"/>
    </row>
    <row r="72" spans="1:21" ht="15.6" x14ac:dyDescent="0.3">
      <c r="A72" s="2"/>
      <c r="B72" s="50" t="s">
        <v>103</v>
      </c>
      <c r="C72" s="35" t="s">
        <v>136</v>
      </c>
      <c r="D72" s="35">
        <v>2360</v>
      </c>
      <c r="E72" s="19" t="s">
        <v>106</v>
      </c>
      <c r="F72" s="76">
        <v>25</v>
      </c>
      <c r="G72" s="76">
        <v>2</v>
      </c>
      <c r="H72" s="35">
        <v>59000</v>
      </c>
      <c r="I72" s="35">
        <v>4720</v>
      </c>
      <c r="J72" s="41">
        <v>45118</v>
      </c>
      <c r="K72" s="52" t="s">
        <v>104</v>
      </c>
      <c r="L72" s="84">
        <f>Таблица1[[#This Row],[Брак, од.]]/Таблица1[[#This Row],[Кількість, од.]]</f>
        <v>0.08</v>
      </c>
      <c r="M72" s="116">
        <f>Таблица1[[#This Row],[Вартість партії]]/41</f>
        <v>1439.0243902439024</v>
      </c>
      <c r="N72" s="2"/>
      <c r="O72" s="5"/>
      <c r="P72" s="5"/>
      <c r="Q72" s="5"/>
      <c r="T72" s="10"/>
      <c r="U72" s="10"/>
    </row>
    <row r="73" spans="1:21" ht="15.6" x14ac:dyDescent="0.3">
      <c r="A73" s="2"/>
      <c r="B73" s="50" t="s">
        <v>89</v>
      </c>
      <c r="C73" s="35" t="s">
        <v>136</v>
      </c>
      <c r="D73" s="35">
        <v>4350</v>
      </c>
      <c r="E73" s="19" t="s">
        <v>106</v>
      </c>
      <c r="F73" s="76">
        <v>16</v>
      </c>
      <c r="G73" s="76">
        <v>4</v>
      </c>
      <c r="H73" s="35">
        <v>69600</v>
      </c>
      <c r="I73" s="35">
        <v>17400</v>
      </c>
      <c r="J73" s="41">
        <v>45107</v>
      </c>
      <c r="K73" s="52" t="s">
        <v>91</v>
      </c>
      <c r="L73" s="84">
        <f>Таблица1[[#This Row],[Брак, од.]]/Таблица1[[#This Row],[Кількість, од.]]</f>
        <v>0.25</v>
      </c>
      <c r="M73" s="116">
        <f>Таблица1[[#This Row],[Вартість партії]]/41</f>
        <v>1697.560975609756</v>
      </c>
      <c r="N73" s="2"/>
      <c r="O73" s="5"/>
      <c r="P73" s="5"/>
      <c r="Q73" s="5"/>
      <c r="T73" s="10"/>
      <c r="U73" s="10"/>
    </row>
    <row r="74" spans="1:21" ht="15.6" x14ac:dyDescent="0.3">
      <c r="A74" s="2"/>
      <c r="B74" s="50" t="s">
        <v>109</v>
      </c>
      <c r="C74" s="35" t="s">
        <v>136</v>
      </c>
      <c r="D74" s="35">
        <v>4590</v>
      </c>
      <c r="E74" s="19" t="s">
        <v>90</v>
      </c>
      <c r="F74" s="76">
        <v>29</v>
      </c>
      <c r="G74" s="76">
        <v>4</v>
      </c>
      <c r="H74" s="35">
        <v>133110</v>
      </c>
      <c r="I74" s="35">
        <v>18360</v>
      </c>
      <c r="J74" s="41">
        <v>45105</v>
      </c>
      <c r="K74" s="52" t="s">
        <v>96</v>
      </c>
      <c r="L74" s="84">
        <f>Таблица1[[#This Row],[Брак, од.]]/Таблица1[[#This Row],[Кількість, од.]]</f>
        <v>0.13793103448275862</v>
      </c>
      <c r="M74" s="116">
        <f>Таблица1[[#This Row],[Вартість партії]]/41</f>
        <v>3246.5853658536585</v>
      </c>
      <c r="N74" s="2"/>
      <c r="O74" s="5"/>
      <c r="P74" s="5"/>
      <c r="Q74" s="5"/>
      <c r="T74" s="10"/>
      <c r="U74" s="10"/>
    </row>
    <row r="75" spans="1:21" ht="15.6" x14ac:dyDescent="0.3">
      <c r="A75" s="2"/>
      <c r="B75" s="51" t="s">
        <v>94</v>
      </c>
      <c r="C75" s="42" t="s">
        <v>136</v>
      </c>
      <c r="D75" s="42">
        <v>1560</v>
      </c>
      <c r="E75" s="18" t="s">
        <v>87</v>
      </c>
      <c r="F75" s="77">
        <v>25</v>
      </c>
      <c r="G75" s="77">
        <v>3</v>
      </c>
      <c r="H75" s="42">
        <v>39000</v>
      </c>
      <c r="I75" s="42">
        <v>4680</v>
      </c>
      <c r="J75" s="43">
        <v>45100</v>
      </c>
      <c r="K75" s="53" t="s">
        <v>91</v>
      </c>
      <c r="L75" s="84">
        <f>Таблица1[[#This Row],[Брак, од.]]/Таблица1[[#This Row],[Кількість, од.]]</f>
        <v>0.12</v>
      </c>
      <c r="M75" s="116">
        <f>Таблица1[[#This Row],[Вартість партії]]/41</f>
        <v>951.21951219512198</v>
      </c>
      <c r="N75" s="2"/>
      <c r="O75" s="5"/>
      <c r="P75" s="5"/>
      <c r="Q75" s="5"/>
      <c r="T75" s="10"/>
      <c r="U75" s="10"/>
    </row>
    <row r="76" spans="1:21" ht="15.6" x14ac:dyDescent="0.3">
      <c r="A76" s="2"/>
      <c r="B76" s="50" t="s">
        <v>103</v>
      </c>
      <c r="C76" s="35" t="s">
        <v>136</v>
      </c>
      <c r="D76" s="35">
        <v>2400</v>
      </c>
      <c r="E76" s="19" t="s">
        <v>105</v>
      </c>
      <c r="F76" s="76">
        <v>22</v>
      </c>
      <c r="G76" s="76">
        <v>2</v>
      </c>
      <c r="H76" s="35">
        <v>52800</v>
      </c>
      <c r="I76" s="35">
        <v>4800</v>
      </c>
      <c r="J76" s="41">
        <v>45096</v>
      </c>
      <c r="K76" s="52" t="s">
        <v>104</v>
      </c>
      <c r="L76" s="84">
        <f>Таблица1[[#This Row],[Брак, од.]]/Таблица1[[#This Row],[Кількість, од.]]</f>
        <v>9.0909090909090912E-2</v>
      </c>
      <c r="M76" s="116">
        <f>Таблица1[[#This Row],[Вартість партії]]/41</f>
        <v>1287.8048780487804</v>
      </c>
      <c r="N76" s="2"/>
      <c r="O76" s="5"/>
      <c r="P76" s="5"/>
      <c r="Q76" s="5"/>
      <c r="T76" s="10"/>
      <c r="U76" s="10"/>
    </row>
    <row r="77" spans="1:21" ht="15.6" x14ac:dyDescent="0.3">
      <c r="A77" s="2"/>
      <c r="B77" s="51" t="s">
        <v>110</v>
      </c>
      <c r="C77" s="42" t="s">
        <v>136</v>
      </c>
      <c r="D77" s="42">
        <v>1400</v>
      </c>
      <c r="E77" s="18" t="s">
        <v>90</v>
      </c>
      <c r="F77" s="77">
        <v>39</v>
      </c>
      <c r="G77" s="77">
        <v>1</v>
      </c>
      <c r="H77" s="42">
        <v>54600</v>
      </c>
      <c r="I77" s="42">
        <v>1400</v>
      </c>
      <c r="J77" s="43">
        <v>45082</v>
      </c>
      <c r="K77" s="53" t="s">
        <v>111</v>
      </c>
      <c r="L77" s="84">
        <f>Таблица1[[#This Row],[Брак, од.]]/Таблица1[[#This Row],[Кількість, од.]]</f>
        <v>2.564102564102564E-2</v>
      </c>
      <c r="M77" s="116">
        <f>Таблица1[[#This Row],[Вартість партії]]/41</f>
        <v>1331.7073170731708</v>
      </c>
      <c r="N77" s="2"/>
      <c r="O77" s="5"/>
      <c r="P77" s="5"/>
      <c r="Q77" s="5"/>
      <c r="T77" s="10"/>
      <c r="U77" s="10"/>
    </row>
    <row r="78" spans="1:21" ht="15.6" x14ac:dyDescent="0.3">
      <c r="A78" s="2"/>
      <c r="B78" s="50" t="s">
        <v>109</v>
      </c>
      <c r="C78" s="35" t="s">
        <v>136</v>
      </c>
      <c r="D78" s="35">
        <v>4590</v>
      </c>
      <c r="E78" s="19" t="s">
        <v>87</v>
      </c>
      <c r="F78" s="76">
        <v>28</v>
      </c>
      <c r="G78" s="76">
        <v>2</v>
      </c>
      <c r="H78" s="35">
        <v>128520</v>
      </c>
      <c r="I78" s="35">
        <v>9180</v>
      </c>
      <c r="J78" s="41">
        <v>45074</v>
      </c>
      <c r="K78" s="52" t="s">
        <v>96</v>
      </c>
      <c r="L78" s="84">
        <f>Таблица1[[#This Row],[Брак, од.]]/Таблица1[[#This Row],[Кількість, од.]]</f>
        <v>7.1428571428571425E-2</v>
      </c>
      <c r="M78" s="116">
        <f>Таблица1[[#This Row],[Вартість партії]]/41</f>
        <v>3134.6341463414633</v>
      </c>
      <c r="N78" s="2"/>
      <c r="O78" s="5"/>
      <c r="P78" s="5"/>
      <c r="Q78" s="5"/>
      <c r="T78" s="10"/>
      <c r="U78" s="10"/>
    </row>
    <row r="79" spans="1:21" ht="15.6" x14ac:dyDescent="0.3">
      <c r="A79" s="2"/>
      <c r="B79" s="50" t="s">
        <v>89</v>
      </c>
      <c r="C79" s="35" t="s">
        <v>136</v>
      </c>
      <c r="D79" s="35">
        <v>4350</v>
      </c>
      <c r="E79" s="19" t="s">
        <v>101</v>
      </c>
      <c r="F79" s="76">
        <v>41</v>
      </c>
      <c r="G79" s="76">
        <v>2</v>
      </c>
      <c r="H79" s="35">
        <v>178350</v>
      </c>
      <c r="I79" s="35">
        <v>8700</v>
      </c>
      <c r="J79" s="41">
        <v>45068</v>
      </c>
      <c r="K79" s="52" t="s">
        <v>91</v>
      </c>
      <c r="L79" s="84">
        <f>Таблица1[[#This Row],[Брак, од.]]/Таблица1[[#This Row],[Кількість, од.]]</f>
        <v>4.878048780487805E-2</v>
      </c>
      <c r="M79" s="116">
        <f>Таблица1[[#This Row],[Вартість партії]]/41</f>
        <v>4350</v>
      </c>
      <c r="N79" s="2"/>
      <c r="O79" s="5"/>
      <c r="P79" s="5"/>
      <c r="Q79" s="5"/>
      <c r="T79" s="10"/>
      <c r="U79" s="10"/>
    </row>
    <row r="80" spans="1:21" ht="15.6" x14ac:dyDescent="0.3">
      <c r="A80" s="2"/>
      <c r="B80" s="50" t="s">
        <v>99</v>
      </c>
      <c r="C80" s="35" t="s">
        <v>136</v>
      </c>
      <c r="D80" s="35">
        <v>2220</v>
      </c>
      <c r="E80" s="19" t="s">
        <v>105</v>
      </c>
      <c r="F80" s="76">
        <v>32</v>
      </c>
      <c r="G80" s="76">
        <v>3</v>
      </c>
      <c r="H80" s="35">
        <v>71040</v>
      </c>
      <c r="I80" s="35">
        <v>6660</v>
      </c>
      <c r="J80" s="41">
        <v>45061</v>
      </c>
      <c r="K80" s="52" t="s">
        <v>88</v>
      </c>
      <c r="L80" s="84">
        <f>Таблица1[[#This Row],[Брак, од.]]/Таблица1[[#This Row],[Кількість, од.]]</f>
        <v>9.375E-2</v>
      </c>
      <c r="M80" s="116">
        <f>Таблица1[[#This Row],[Вартість партії]]/41</f>
        <v>1732.6829268292684</v>
      </c>
      <c r="N80" s="2"/>
      <c r="O80" s="5"/>
      <c r="P80" s="5"/>
      <c r="Q80" s="5"/>
      <c r="T80" s="10"/>
      <c r="U80" s="10"/>
    </row>
    <row r="81" spans="1:21" ht="15.6" x14ac:dyDescent="0.3">
      <c r="A81" s="2"/>
      <c r="B81" s="50" t="s">
        <v>99</v>
      </c>
      <c r="C81" s="35" t="s">
        <v>136</v>
      </c>
      <c r="D81" s="35">
        <v>2150</v>
      </c>
      <c r="E81" s="19" t="s">
        <v>90</v>
      </c>
      <c r="F81" s="76">
        <v>18</v>
      </c>
      <c r="G81" s="76">
        <v>4</v>
      </c>
      <c r="H81" s="35">
        <v>38700</v>
      </c>
      <c r="I81" s="35">
        <v>8600</v>
      </c>
      <c r="J81" s="41">
        <v>45038</v>
      </c>
      <c r="K81" s="52" t="s">
        <v>88</v>
      </c>
      <c r="L81" s="84">
        <f>Таблица1[[#This Row],[Брак, од.]]/Таблица1[[#This Row],[Кількість, од.]]</f>
        <v>0.22222222222222221</v>
      </c>
      <c r="M81" s="116">
        <f>Таблица1[[#This Row],[Вартість партії]]/41</f>
        <v>943.90243902439022</v>
      </c>
      <c r="N81" s="2"/>
      <c r="O81" s="5"/>
      <c r="P81" s="5"/>
      <c r="Q81" s="5"/>
      <c r="T81" s="10"/>
      <c r="U81" s="10"/>
    </row>
    <row r="82" spans="1:21" ht="15.6" x14ac:dyDescent="0.3">
      <c r="A82" s="2"/>
      <c r="B82" s="51" t="s">
        <v>110</v>
      </c>
      <c r="C82" s="42" t="s">
        <v>136</v>
      </c>
      <c r="D82" s="42">
        <v>1380</v>
      </c>
      <c r="E82" s="18" t="s">
        <v>87</v>
      </c>
      <c r="F82" s="77">
        <v>14</v>
      </c>
      <c r="G82" s="77">
        <v>1</v>
      </c>
      <c r="H82" s="42">
        <v>19320</v>
      </c>
      <c r="I82" s="42">
        <v>1380</v>
      </c>
      <c r="J82" s="43">
        <v>45033</v>
      </c>
      <c r="K82" s="53" t="s">
        <v>111</v>
      </c>
      <c r="L82" s="84">
        <f>Таблица1[[#This Row],[Брак, од.]]/Таблица1[[#This Row],[Кількість, од.]]</f>
        <v>7.1428571428571425E-2</v>
      </c>
      <c r="M82" s="116">
        <f>Таблица1[[#This Row],[Вартість партії]]/41</f>
        <v>471.21951219512198</v>
      </c>
      <c r="N82" s="2"/>
      <c r="O82" s="5"/>
      <c r="P82" s="5"/>
      <c r="Q82" s="5"/>
      <c r="T82" s="10"/>
      <c r="U82" s="10"/>
    </row>
    <row r="83" spans="1:21" ht="15.6" x14ac:dyDescent="0.3">
      <c r="A83" s="2"/>
      <c r="B83" s="51" t="s">
        <v>110</v>
      </c>
      <c r="C83" s="42" t="s">
        <v>136</v>
      </c>
      <c r="D83" s="42">
        <v>1400</v>
      </c>
      <c r="E83" s="18" t="s">
        <v>101</v>
      </c>
      <c r="F83" s="77">
        <v>12</v>
      </c>
      <c r="G83" s="77">
        <v>1</v>
      </c>
      <c r="H83" s="42">
        <v>16800</v>
      </c>
      <c r="I83" s="42">
        <v>1400</v>
      </c>
      <c r="J83" s="43">
        <v>45031</v>
      </c>
      <c r="K83" s="53" t="s">
        <v>111</v>
      </c>
      <c r="L83" s="84">
        <f>Таблица1[[#This Row],[Брак, од.]]/Таблица1[[#This Row],[Кількість, од.]]</f>
        <v>8.3333333333333329E-2</v>
      </c>
      <c r="M83" s="116">
        <f>Таблица1[[#This Row],[Вартість партії]]/41</f>
        <v>409.7560975609756</v>
      </c>
      <c r="N83" s="2"/>
      <c r="O83" s="5"/>
      <c r="P83" s="5"/>
      <c r="Q83" s="5"/>
      <c r="T83" s="10"/>
      <c r="U83" s="10"/>
    </row>
    <row r="84" spans="1:21" ht="15.6" x14ac:dyDescent="0.3">
      <c r="A84" s="2"/>
      <c r="B84" s="51" t="s">
        <v>99</v>
      </c>
      <c r="C84" s="42" t="s">
        <v>136</v>
      </c>
      <c r="D84" s="42">
        <v>2090</v>
      </c>
      <c r="E84" s="18" t="s">
        <v>101</v>
      </c>
      <c r="F84" s="77">
        <v>24</v>
      </c>
      <c r="G84" s="77">
        <v>2</v>
      </c>
      <c r="H84" s="42">
        <v>50160</v>
      </c>
      <c r="I84" s="42">
        <v>4180</v>
      </c>
      <c r="J84" s="43">
        <v>45021</v>
      </c>
      <c r="K84" s="53" t="s">
        <v>91</v>
      </c>
      <c r="L84" s="84">
        <f>Таблица1[[#This Row],[Брак, од.]]/Таблица1[[#This Row],[Кількість, од.]]</f>
        <v>8.3333333333333329E-2</v>
      </c>
      <c r="M84" s="116">
        <f>Таблица1[[#This Row],[Вартість партії]]/41</f>
        <v>1223.4146341463415</v>
      </c>
      <c r="N84" s="2"/>
      <c r="O84" s="5"/>
      <c r="P84" s="5"/>
      <c r="Q84" s="5"/>
      <c r="T84" s="10"/>
      <c r="U84" s="10"/>
    </row>
    <row r="85" spans="1:21" ht="15.6" x14ac:dyDescent="0.3">
      <c r="A85" s="2"/>
      <c r="B85" s="51" t="s">
        <v>89</v>
      </c>
      <c r="C85" s="42" t="s">
        <v>136</v>
      </c>
      <c r="D85" s="42">
        <v>4350</v>
      </c>
      <c r="E85" s="18" t="s">
        <v>87</v>
      </c>
      <c r="F85" s="77">
        <v>21</v>
      </c>
      <c r="G85" s="77">
        <v>3</v>
      </c>
      <c r="H85" s="42">
        <v>91350</v>
      </c>
      <c r="I85" s="42">
        <v>13050</v>
      </c>
      <c r="J85" s="43">
        <v>45019</v>
      </c>
      <c r="K85" s="53" t="s">
        <v>91</v>
      </c>
      <c r="L85" s="84">
        <f>Таблица1[[#This Row],[Брак, од.]]/Таблица1[[#This Row],[Кількість, од.]]</f>
        <v>0.14285714285714285</v>
      </c>
      <c r="M85" s="116">
        <f>Таблица1[[#This Row],[Вартість партії]]/41</f>
        <v>2228.0487804878048</v>
      </c>
      <c r="N85" s="2"/>
      <c r="O85" s="5"/>
      <c r="P85" s="5"/>
      <c r="Q85" s="5"/>
      <c r="T85" s="10"/>
      <c r="U85" s="10"/>
    </row>
    <row r="86" spans="1:21" ht="15.6" x14ac:dyDescent="0.3">
      <c r="A86" s="2"/>
      <c r="B86" s="50" t="s">
        <v>94</v>
      </c>
      <c r="C86" s="35" t="s">
        <v>136</v>
      </c>
      <c r="D86" s="35">
        <v>1560</v>
      </c>
      <c r="E86" s="19" t="s">
        <v>106</v>
      </c>
      <c r="F86" s="76">
        <v>18</v>
      </c>
      <c r="G86" s="76">
        <v>1</v>
      </c>
      <c r="H86" s="35">
        <v>28080</v>
      </c>
      <c r="I86" s="35">
        <v>1560</v>
      </c>
      <c r="J86" s="41">
        <v>45000</v>
      </c>
      <c r="K86" s="52" t="s">
        <v>91</v>
      </c>
      <c r="L86" s="84">
        <f>Таблица1[[#This Row],[Брак, од.]]/Таблица1[[#This Row],[Кількість, од.]]</f>
        <v>5.5555555555555552E-2</v>
      </c>
      <c r="M86" s="116">
        <f>Таблица1[[#This Row],[Вартість партії]]/41</f>
        <v>684.8780487804878</v>
      </c>
      <c r="N86" s="2"/>
      <c r="O86" s="5"/>
      <c r="P86" s="5"/>
      <c r="Q86" s="5"/>
      <c r="T86" s="10"/>
      <c r="U86" s="10"/>
    </row>
    <row r="87" spans="1:21" ht="15.6" x14ac:dyDescent="0.3">
      <c r="A87" s="2"/>
      <c r="B87" s="51" t="s">
        <v>110</v>
      </c>
      <c r="C87" s="42" t="s">
        <v>136</v>
      </c>
      <c r="D87" s="42">
        <v>1300</v>
      </c>
      <c r="E87" s="18" t="s">
        <v>106</v>
      </c>
      <c r="F87" s="77">
        <v>35</v>
      </c>
      <c r="G87" s="77">
        <v>1</v>
      </c>
      <c r="H87" s="42">
        <v>45500</v>
      </c>
      <c r="I87" s="42">
        <v>1300</v>
      </c>
      <c r="J87" s="43">
        <v>45000</v>
      </c>
      <c r="K87" s="53" t="s">
        <v>111</v>
      </c>
      <c r="L87" s="84">
        <f>Таблица1[[#This Row],[Брак, од.]]/Таблица1[[#This Row],[Кількість, од.]]</f>
        <v>2.8571428571428571E-2</v>
      </c>
      <c r="M87" s="116">
        <f>Таблица1[[#This Row],[Вартість партії]]/41</f>
        <v>1109.7560975609756</v>
      </c>
      <c r="N87" s="2"/>
      <c r="O87" s="5"/>
      <c r="P87" s="5"/>
      <c r="Q87" s="5"/>
      <c r="T87" s="10"/>
      <c r="U87" s="10"/>
    </row>
    <row r="88" spans="1:21" ht="15.6" x14ac:dyDescent="0.3">
      <c r="A88" s="2"/>
      <c r="B88" s="51" t="s">
        <v>110</v>
      </c>
      <c r="C88" s="42" t="s">
        <v>136</v>
      </c>
      <c r="D88" s="42">
        <v>1350</v>
      </c>
      <c r="E88" s="18" t="s">
        <v>95</v>
      </c>
      <c r="F88" s="77">
        <v>36</v>
      </c>
      <c r="G88" s="77">
        <v>0</v>
      </c>
      <c r="H88" s="42">
        <v>48600</v>
      </c>
      <c r="I88" s="42">
        <v>0</v>
      </c>
      <c r="J88" s="43">
        <v>44993</v>
      </c>
      <c r="K88" s="53" t="s">
        <v>111</v>
      </c>
      <c r="L88" s="84">
        <f>Таблица1[[#This Row],[Брак, од.]]/Таблица1[[#This Row],[Кількість, од.]]</f>
        <v>0</v>
      </c>
      <c r="M88" s="116">
        <f>Таблица1[[#This Row],[Вартість партії]]/41</f>
        <v>1185.3658536585365</v>
      </c>
      <c r="N88" s="2"/>
      <c r="O88" s="5"/>
      <c r="P88" s="5"/>
      <c r="Q88" s="5"/>
      <c r="T88" s="10"/>
      <c r="U88" s="10"/>
    </row>
    <row r="89" spans="1:21" ht="15.6" x14ac:dyDescent="0.3">
      <c r="A89" s="2"/>
      <c r="B89" s="51" t="s">
        <v>89</v>
      </c>
      <c r="C89" s="42" t="s">
        <v>136</v>
      </c>
      <c r="D89" s="42">
        <v>4550</v>
      </c>
      <c r="E89" s="18" t="s">
        <v>105</v>
      </c>
      <c r="F89" s="77">
        <v>27</v>
      </c>
      <c r="G89" s="77">
        <v>0</v>
      </c>
      <c r="H89" s="42">
        <v>122850</v>
      </c>
      <c r="I89" s="42">
        <v>0</v>
      </c>
      <c r="J89" s="43">
        <v>44993</v>
      </c>
      <c r="K89" s="53" t="s">
        <v>91</v>
      </c>
      <c r="L89" s="84">
        <f>Таблица1[[#This Row],[Брак, од.]]/Таблица1[[#This Row],[Кількість, од.]]</f>
        <v>0</v>
      </c>
      <c r="M89" s="116">
        <f>Таблица1[[#This Row],[Вартість партії]]/41</f>
        <v>2996.3414634146343</v>
      </c>
      <c r="N89" s="2"/>
      <c r="O89" s="5"/>
      <c r="P89" s="5"/>
      <c r="Q89" s="5"/>
      <c r="T89" s="10"/>
      <c r="U89" s="10"/>
    </row>
    <row r="90" spans="1:21" ht="15.6" x14ac:dyDescent="0.3">
      <c r="A90" s="2"/>
      <c r="B90" s="51" t="s">
        <v>94</v>
      </c>
      <c r="C90" s="42" t="s">
        <v>136</v>
      </c>
      <c r="D90" s="42">
        <v>1600</v>
      </c>
      <c r="E90" s="18" t="s">
        <v>105</v>
      </c>
      <c r="F90" s="77">
        <v>35</v>
      </c>
      <c r="G90" s="77">
        <v>1</v>
      </c>
      <c r="H90" s="42">
        <v>56000</v>
      </c>
      <c r="I90" s="42">
        <v>1600</v>
      </c>
      <c r="J90" s="43">
        <v>44971</v>
      </c>
      <c r="K90" s="53" t="s">
        <v>91</v>
      </c>
      <c r="L90" s="84">
        <f>Таблица1[[#This Row],[Брак, од.]]/Таблица1[[#This Row],[Кількість, од.]]</f>
        <v>2.8571428571428571E-2</v>
      </c>
      <c r="M90" s="116">
        <f>Таблица1[[#This Row],[Вартість партії]]/41</f>
        <v>1365.8536585365853</v>
      </c>
      <c r="N90" s="2"/>
      <c r="O90" s="5"/>
      <c r="P90" s="5"/>
      <c r="Q90" s="5"/>
      <c r="T90" s="10"/>
      <c r="U90" s="10"/>
    </row>
    <row r="91" spans="1:21" ht="15.6" x14ac:dyDescent="0.3">
      <c r="A91" s="2"/>
      <c r="B91" s="50" t="s">
        <v>103</v>
      </c>
      <c r="C91" s="35" t="s">
        <v>136</v>
      </c>
      <c r="D91" s="35">
        <v>2400</v>
      </c>
      <c r="E91" s="19" t="s">
        <v>101</v>
      </c>
      <c r="F91" s="76">
        <v>23</v>
      </c>
      <c r="G91" s="76">
        <v>4</v>
      </c>
      <c r="H91" s="35">
        <v>55200</v>
      </c>
      <c r="I91" s="35">
        <v>9600</v>
      </c>
      <c r="J91" s="41">
        <v>44944</v>
      </c>
      <c r="K91" s="52" t="s">
        <v>104</v>
      </c>
      <c r="L91" s="84">
        <f>Таблица1[[#This Row],[Брак, од.]]/Таблица1[[#This Row],[Кількість, од.]]</f>
        <v>0.17391304347826086</v>
      </c>
      <c r="M91" s="116">
        <f>Таблица1[[#This Row],[Вартість партії]]/41</f>
        <v>1346.3414634146341</v>
      </c>
      <c r="N91" s="2"/>
      <c r="O91" s="5"/>
      <c r="P91" s="5"/>
      <c r="Q91" s="5"/>
      <c r="T91" s="10"/>
      <c r="U91" s="10"/>
    </row>
    <row r="92" spans="1:21" ht="15.6" x14ac:dyDescent="0.3">
      <c r="A92" s="2"/>
      <c r="B92" s="50" t="s">
        <v>103</v>
      </c>
      <c r="C92" s="35" t="s">
        <v>136</v>
      </c>
      <c r="D92" s="35">
        <v>2360</v>
      </c>
      <c r="E92" s="19" t="s">
        <v>87</v>
      </c>
      <c r="F92" s="76">
        <v>20</v>
      </c>
      <c r="G92" s="76">
        <v>3</v>
      </c>
      <c r="H92" s="35">
        <v>47200</v>
      </c>
      <c r="I92" s="35">
        <v>7080</v>
      </c>
      <c r="J92" s="41">
        <v>44939</v>
      </c>
      <c r="K92" s="52" t="s">
        <v>88</v>
      </c>
      <c r="L92" s="84">
        <f>Таблица1[[#This Row],[Брак, од.]]/Таблица1[[#This Row],[Кількість, од.]]</f>
        <v>0.15</v>
      </c>
      <c r="M92" s="116">
        <f>Таблица1[[#This Row],[Вартість партії]]/41</f>
        <v>1151.219512195122</v>
      </c>
      <c r="N92" s="2"/>
      <c r="O92" s="5"/>
      <c r="P92" s="5"/>
      <c r="Q92" s="5"/>
      <c r="T92" s="10"/>
      <c r="U92" s="10"/>
    </row>
    <row r="93" spans="1:21" ht="15.6" x14ac:dyDescent="0.3">
      <c r="A93" s="2"/>
      <c r="B93" s="50" t="s">
        <v>100</v>
      </c>
      <c r="C93" s="35" t="s">
        <v>137</v>
      </c>
      <c r="D93" s="35">
        <v>1950</v>
      </c>
      <c r="E93" s="19" t="s">
        <v>87</v>
      </c>
      <c r="F93" s="76">
        <v>43</v>
      </c>
      <c r="G93" s="76">
        <v>3</v>
      </c>
      <c r="H93" s="35">
        <v>83850</v>
      </c>
      <c r="I93" s="35">
        <v>5850</v>
      </c>
      <c r="J93" s="41">
        <v>45289</v>
      </c>
      <c r="K93" s="52" t="s">
        <v>102</v>
      </c>
      <c r="L93" s="84">
        <f>Таблица1[[#This Row],[Брак, од.]]/Таблица1[[#This Row],[Кількість, од.]]</f>
        <v>6.9767441860465115E-2</v>
      </c>
      <c r="M93" s="116">
        <f>Таблица1[[#This Row],[Вартість партії]]/41</f>
        <v>2045.1219512195121</v>
      </c>
      <c r="N93" s="2"/>
      <c r="O93" s="5"/>
      <c r="P93" s="5"/>
      <c r="Q93" s="5"/>
      <c r="T93" s="10"/>
      <c r="U93" s="10"/>
    </row>
    <row r="94" spans="1:21" ht="15.6" x14ac:dyDescent="0.3">
      <c r="A94" s="2"/>
      <c r="B94" s="51" t="s">
        <v>108</v>
      </c>
      <c r="C94" s="42" t="s">
        <v>137</v>
      </c>
      <c r="D94" s="42">
        <v>1080</v>
      </c>
      <c r="E94" s="18" t="s">
        <v>87</v>
      </c>
      <c r="F94" s="77">
        <v>43</v>
      </c>
      <c r="G94" s="77">
        <v>4</v>
      </c>
      <c r="H94" s="42">
        <v>46440</v>
      </c>
      <c r="I94" s="42">
        <v>4320</v>
      </c>
      <c r="J94" s="43">
        <v>45287</v>
      </c>
      <c r="K94" s="53" t="s">
        <v>96</v>
      </c>
      <c r="L94" s="84">
        <f>Таблица1[[#This Row],[Брак, од.]]/Таблица1[[#This Row],[Кількість, од.]]</f>
        <v>9.3023255813953487E-2</v>
      </c>
      <c r="M94" s="116">
        <f>Таблица1[[#This Row],[Вартість партії]]/41</f>
        <v>1132.6829268292684</v>
      </c>
      <c r="N94" s="2"/>
      <c r="O94" s="5"/>
      <c r="P94" s="5"/>
      <c r="Q94" s="5"/>
      <c r="T94" s="10"/>
      <c r="U94" s="10"/>
    </row>
    <row r="95" spans="1:21" ht="15.6" x14ac:dyDescent="0.3">
      <c r="A95" s="2"/>
      <c r="B95" s="51" t="s">
        <v>100</v>
      </c>
      <c r="C95" s="42" t="s">
        <v>137</v>
      </c>
      <c r="D95" s="42">
        <v>1950</v>
      </c>
      <c r="E95" s="18" t="s">
        <v>106</v>
      </c>
      <c r="F95" s="77">
        <v>35</v>
      </c>
      <c r="G95" s="77">
        <v>2</v>
      </c>
      <c r="H95" s="42">
        <v>68250</v>
      </c>
      <c r="I95" s="42">
        <v>3900</v>
      </c>
      <c r="J95" s="43">
        <v>45285</v>
      </c>
      <c r="K95" s="53" t="s">
        <v>102</v>
      </c>
      <c r="L95" s="84">
        <f>Таблица1[[#This Row],[Брак, од.]]/Таблица1[[#This Row],[Кількість, од.]]</f>
        <v>5.7142857142857141E-2</v>
      </c>
      <c r="M95" s="116">
        <f>Таблица1[[#This Row],[Вартість партії]]/41</f>
        <v>1664.6341463414635</v>
      </c>
      <c r="N95" s="2"/>
      <c r="O95" s="5"/>
      <c r="P95" s="5"/>
      <c r="Q95" s="5"/>
      <c r="T95" s="10"/>
      <c r="U95" s="10"/>
    </row>
    <row r="96" spans="1:21" ht="15.6" x14ac:dyDescent="0.3">
      <c r="A96" s="2"/>
      <c r="B96" s="51" t="s">
        <v>89</v>
      </c>
      <c r="C96" s="42" t="s">
        <v>137</v>
      </c>
      <c r="D96" s="42">
        <v>3000</v>
      </c>
      <c r="E96" s="18" t="s">
        <v>106</v>
      </c>
      <c r="F96" s="77">
        <v>37</v>
      </c>
      <c r="G96" s="77">
        <v>0</v>
      </c>
      <c r="H96" s="42">
        <v>111000</v>
      </c>
      <c r="I96" s="42">
        <v>0</v>
      </c>
      <c r="J96" s="43">
        <v>45264</v>
      </c>
      <c r="K96" s="53" t="s">
        <v>91</v>
      </c>
      <c r="L96" s="84">
        <f>Таблица1[[#This Row],[Брак, од.]]/Таблица1[[#This Row],[Кількість, од.]]</f>
        <v>0</v>
      </c>
      <c r="M96" s="116">
        <f>Таблица1[[#This Row],[Вартість партії]]/41</f>
        <v>2707.3170731707319</v>
      </c>
      <c r="N96" s="2"/>
      <c r="O96" s="5"/>
      <c r="P96" s="5"/>
      <c r="Q96" s="5"/>
      <c r="T96" s="10"/>
      <c r="U96" s="10"/>
    </row>
    <row r="97" spans="1:21" ht="15.6" x14ac:dyDescent="0.3">
      <c r="A97" s="2"/>
      <c r="B97" s="51" t="s">
        <v>103</v>
      </c>
      <c r="C97" s="42" t="s">
        <v>137</v>
      </c>
      <c r="D97" s="42">
        <v>4800</v>
      </c>
      <c r="E97" s="18" t="s">
        <v>90</v>
      </c>
      <c r="F97" s="77">
        <v>48</v>
      </c>
      <c r="G97" s="77">
        <v>3</v>
      </c>
      <c r="H97" s="42">
        <v>230400</v>
      </c>
      <c r="I97" s="42">
        <v>14400</v>
      </c>
      <c r="J97" s="43">
        <v>45261</v>
      </c>
      <c r="K97" s="53" t="s">
        <v>102</v>
      </c>
      <c r="L97" s="84">
        <f>Таблица1[[#This Row],[Брак, од.]]/Таблица1[[#This Row],[Кількість, од.]]</f>
        <v>6.25E-2</v>
      </c>
      <c r="M97" s="116">
        <f>Таблица1[[#This Row],[Вартість партії]]/41</f>
        <v>5619.5121951219517</v>
      </c>
      <c r="N97" s="2"/>
      <c r="O97" s="5"/>
      <c r="P97" s="5"/>
      <c r="Q97" s="5"/>
      <c r="T97" s="10"/>
      <c r="U97" s="10"/>
    </row>
    <row r="98" spans="1:21" ht="15.6" x14ac:dyDescent="0.3">
      <c r="A98" s="2"/>
      <c r="B98" s="51" t="s">
        <v>100</v>
      </c>
      <c r="C98" s="42" t="s">
        <v>137</v>
      </c>
      <c r="D98" s="42">
        <v>1950</v>
      </c>
      <c r="E98" s="18" t="s">
        <v>101</v>
      </c>
      <c r="F98" s="77">
        <v>24</v>
      </c>
      <c r="G98" s="77">
        <v>0</v>
      </c>
      <c r="H98" s="42">
        <v>46800</v>
      </c>
      <c r="I98" s="42">
        <v>0</v>
      </c>
      <c r="J98" s="43">
        <v>45215</v>
      </c>
      <c r="K98" s="53" t="s">
        <v>102</v>
      </c>
      <c r="L98" s="84">
        <f>Таблица1[[#This Row],[Брак, од.]]/Таблица1[[#This Row],[Кількість, од.]]</f>
        <v>0</v>
      </c>
      <c r="M98" s="116">
        <f>Таблица1[[#This Row],[Вартість партії]]/41</f>
        <v>1141.4634146341464</v>
      </c>
      <c r="N98" s="2"/>
      <c r="O98" s="5"/>
      <c r="P98" s="5"/>
      <c r="Q98" s="5"/>
      <c r="T98" s="10"/>
      <c r="U98" s="10"/>
    </row>
    <row r="99" spans="1:21" ht="15.6" x14ac:dyDescent="0.3">
      <c r="A99" s="2"/>
      <c r="B99" s="51" t="s">
        <v>107</v>
      </c>
      <c r="C99" s="42" t="s">
        <v>137</v>
      </c>
      <c r="D99" s="42">
        <v>3390</v>
      </c>
      <c r="E99" s="18" t="s">
        <v>106</v>
      </c>
      <c r="F99" s="77">
        <v>19</v>
      </c>
      <c r="G99" s="77">
        <v>3</v>
      </c>
      <c r="H99" s="42">
        <v>64410</v>
      </c>
      <c r="I99" s="42">
        <v>10170</v>
      </c>
      <c r="J99" s="43">
        <v>45191</v>
      </c>
      <c r="K99" s="53" t="s">
        <v>96</v>
      </c>
      <c r="L99" s="84">
        <f>Таблица1[[#This Row],[Брак, од.]]/Таблица1[[#This Row],[Кількість, од.]]</f>
        <v>0.15789473684210525</v>
      </c>
      <c r="M99" s="116">
        <f>Таблица1[[#This Row],[Вартість партії]]/41</f>
        <v>1570.9756097560976</v>
      </c>
      <c r="N99" s="2"/>
      <c r="O99" s="5"/>
      <c r="P99" s="5"/>
      <c r="Q99" s="5"/>
      <c r="T99" s="10"/>
      <c r="U99" s="10"/>
    </row>
    <row r="100" spans="1:21" ht="15.6" x14ac:dyDescent="0.3">
      <c r="A100" s="2"/>
      <c r="B100" s="50" t="s">
        <v>89</v>
      </c>
      <c r="C100" s="35" t="s">
        <v>137</v>
      </c>
      <c r="D100" s="35">
        <v>2870</v>
      </c>
      <c r="E100" s="19" t="s">
        <v>101</v>
      </c>
      <c r="F100" s="76">
        <v>28</v>
      </c>
      <c r="G100" s="76">
        <v>1</v>
      </c>
      <c r="H100" s="35">
        <v>80360</v>
      </c>
      <c r="I100" s="35">
        <v>2870</v>
      </c>
      <c r="J100" s="41">
        <v>45189</v>
      </c>
      <c r="K100" s="52" t="s">
        <v>91</v>
      </c>
      <c r="L100" s="84">
        <f>Таблица1[[#This Row],[Брак, од.]]/Таблица1[[#This Row],[Кількість, од.]]</f>
        <v>3.5714285714285712E-2</v>
      </c>
      <c r="M100" s="116">
        <f>Таблица1[[#This Row],[Вартість партії]]/41</f>
        <v>1960</v>
      </c>
      <c r="N100" s="2"/>
      <c r="O100" s="5"/>
      <c r="P100" s="5"/>
      <c r="Q100" s="5"/>
      <c r="T100" s="10"/>
      <c r="U100" s="10"/>
    </row>
    <row r="101" spans="1:21" ht="15.6" x14ac:dyDescent="0.3">
      <c r="A101" s="2"/>
      <c r="B101" s="50" t="s">
        <v>103</v>
      </c>
      <c r="C101" s="35" t="s">
        <v>137</v>
      </c>
      <c r="D101" s="35">
        <v>4800</v>
      </c>
      <c r="E101" s="19" t="s">
        <v>106</v>
      </c>
      <c r="F101" s="76">
        <v>29</v>
      </c>
      <c r="G101" s="76">
        <v>0</v>
      </c>
      <c r="H101" s="35">
        <v>139200</v>
      </c>
      <c r="I101" s="35">
        <v>0</v>
      </c>
      <c r="J101" s="41">
        <v>45159</v>
      </c>
      <c r="K101" s="52" t="s">
        <v>102</v>
      </c>
      <c r="L101" s="84">
        <f>Таблица1[[#This Row],[Брак, од.]]/Таблица1[[#This Row],[Кількість, од.]]</f>
        <v>0</v>
      </c>
      <c r="M101" s="116">
        <f>Таблица1[[#This Row],[Вартість партії]]/41</f>
        <v>3395.1219512195121</v>
      </c>
      <c r="N101" s="2"/>
      <c r="O101" s="5"/>
      <c r="P101" s="5"/>
      <c r="Q101" s="5"/>
      <c r="T101" s="10"/>
      <c r="U101" s="10"/>
    </row>
    <row r="102" spans="1:21" ht="15.6" x14ac:dyDescent="0.3">
      <c r="A102" s="2"/>
      <c r="B102" s="51" t="s">
        <v>107</v>
      </c>
      <c r="C102" s="42" t="s">
        <v>137</v>
      </c>
      <c r="D102" s="42">
        <v>3100</v>
      </c>
      <c r="E102" s="18" t="s">
        <v>101</v>
      </c>
      <c r="F102" s="77">
        <v>29</v>
      </c>
      <c r="G102" s="77">
        <v>1</v>
      </c>
      <c r="H102" s="42">
        <v>89900</v>
      </c>
      <c r="I102" s="42">
        <v>3100</v>
      </c>
      <c r="J102" s="43">
        <v>45157</v>
      </c>
      <c r="K102" s="53" t="s">
        <v>96</v>
      </c>
      <c r="L102" s="84">
        <f>Таблица1[[#This Row],[Брак, од.]]/Таблица1[[#This Row],[Кількість, од.]]</f>
        <v>3.4482758620689655E-2</v>
      </c>
      <c r="M102" s="116">
        <f>Таблица1[[#This Row],[Вартість партії]]/41</f>
        <v>2192.6829268292681</v>
      </c>
      <c r="N102" s="2"/>
      <c r="O102" s="5"/>
      <c r="P102" s="5"/>
      <c r="Q102" s="5"/>
      <c r="T102" s="10"/>
      <c r="U102" s="10"/>
    </row>
    <row r="103" spans="1:21" ht="15.6" x14ac:dyDescent="0.3">
      <c r="A103" s="2"/>
      <c r="B103" s="51" t="s">
        <v>108</v>
      </c>
      <c r="C103" s="42" t="s">
        <v>137</v>
      </c>
      <c r="D103" s="42">
        <v>1100</v>
      </c>
      <c r="E103" s="18" t="s">
        <v>95</v>
      </c>
      <c r="F103" s="77">
        <v>28</v>
      </c>
      <c r="G103" s="77">
        <v>2</v>
      </c>
      <c r="H103" s="42">
        <v>30800</v>
      </c>
      <c r="I103" s="42">
        <v>2200</v>
      </c>
      <c r="J103" s="43">
        <v>45151</v>
      </c>
      <c r="K103" s="53" t="s">
        <v>96</v>
      </c>
      <c r="L103" s="84">
        <f>Таблица1[[#This Row],[Брак, од.]]/Таблица1[[#This Row],[Кількість, од.]]</f>
        <v>7.1428571428571425E-2</v>
      </c>
      <c r="M103" s="116">
        <f>Таблица1[[#This Row],[Вартість партії]]/41</f>
        <v>751.21951219512198</v>
      </c>
      <c r="N103" s="2"/>
      <c r="O103" s="5"/>
      <c r="P103" s="5"/>
      <c r="Q103" s="5"/>
      <c r="T103" s="10"/>
      <c r="U103" s="10"/>
    </row>
    <row r="104" spans="1:21" ht="15.6" x14ac:dyDescent="0.3">
      <c r="A104" s="2"/>
      <c r="B104" s="51" t="s">
        <v>89</v>
      </c>
      <c r="C104" s="42" t="s">
        <v>137</v>
      </c>
      <c r="D104" s="42">
        <v>2870</v>
      </c>
      <c r="E104" s="18" t="s">
        <v>87</v>
      </c>
      <c r="F104" s="77">
        <v>16</v>
      </c>
      <c r="G104" s="77">
        <v>0</v>
      </c>
      <c r="H104" s="42">
        <v>45920</v>
      </c>
      <c r="I104" s="42">
        <v>0</v>
      </c>
      <c r="J104" s="43">
        <v>45150</v>
      </c>
      <c r="K104" s="53" t="s">
        <v>91</v>
      </c>
      <c r="L104" s="84">
        <f>Таблица1[[#This Row],[Брак, од.]]/Таблица1[[#This Row],[Кількість, од.]]</f>
        <v>0</v>
      </c>
      <c r="M104" s="116">
        <f>Таблица1[[#This Row],[Вартість партії]]/41</f>
        <v>1120</v>
      </c>
      <c r="N104" s="2"/>
      <c r="O104" s="5"/>
      <c r="P104" s="5"/>
      <c r="Q104" s="5"/>
      <c r="T104" s="10"/>
      <c r="U104" s="10"/>
    </row>
    <row r="105" spans="1:21" ht="15.6" x14ac:dyDescent="0.3">
      <c r="A105" s="2"/>
      <c r="B105" s="50" t="s">
        <v>89</v>
      </c>
      <c r="C105" s="35" t="s">
        <v>137</v>
      </c>
      <c r="D105" s="35">
        <v>2870</v>
      </c>
      <c r="E105" s="19" t="s">
        <v>105</v>
      </c>
      <c r="F105" s="76">
        <v>31</v>
      </c>
      <c r="G105" s="76">
        <v>3</v>
      </c>
      <c r="H105" s="35">
        <v>88970</v>
      </c>
      <c r="I105" s="35">
        <v>8610</v>
      </c>
      <c r="J105" s="41">
        <v>45148</v>
      </c>
      <c r="K105" s="52" t="s">
        <v>91</v>
      </c>
      <c r="L105" s="84">
        <f>Таблица1[[#This Row],[Брак, од.]]/Таблица1[[#This Row],[Кількість, од.]]</f>
        <v>9.6774193548387094E-2</v>
      </c>
      <c r="M105" s="116">
        <f>Таблица1[[#This Row],[Вартість партії]]/41</f>
        <v>2170</v>
      </c>
      <c r="N105" s="2"/>
      <c r="O105" s="5"/>
      <c r="P105" s="5"/>
      <c r="Q105" s="5"/>
      <c r="T105" s="10"/>
      <c r="U105" s="10"/>
    </row>
    <row r="106" spans="1:21" ht="15.6" x14ac:dyDescent="0.3">
      <c r="A106" s="2"/>
      <c r="B106" s="51" t="s">
        <v>107</v>
      </c>
      <c r="C106" s="42" t="s">
        <v>137</v>
      </c>
      <c r="D106" s="42">
        <v>3350</v>
      </c>
      <c r="E106" s="18" t="s">
        <v>95</v>
      </c>
      <c r="F106" s="77">
        <v>38</v>
      </c>
      <c r="G106" s="77">
        <v>3</v>
      </c>
      <c r="H106" s="42">
        <v>127300</v>
      </c>
      <c r="I106" s="42">
        <v>10050</v>
      </c>
      <c r="J106" s="43">
        <v>45070</v>
      </c>
      <c r="K106" s="53" t="s">
        <v>96</v>
      </c>
      <c r="L106" s="84">
        <f>Таблица1[[#This Row],[Брак, од.]]/Таблица1[[#This Row],[Кількість, од.]]</f>
        <v>7.8947368421052627E-2</v>
      </c>
      <c r="M106" s="116">
        <f>Таблица1[[#This Row],[Вартість партії]]/41</f>
        <v>3104.8780487804879</v>
      </c>
      <c r="N106" s="2"/>
      <c r="O106" s="5"/>
      <c r="P106" s="5"/>
      <c r="Q106" s="5"/>
      <c r="T106" s="10"/>
      <c r="U106" s="10"/>
    </row>
    <row r="107" spans="1:21" ht="15.6" x14ac:dyDescent="0.3">
      <c r="A107" s="2"/>
      <c r="B107" s="51" t="s">
        <v>103</v>
      </c>
      <c r="C107" s="42" t="s">
        <v>137</v>
      </c>
      <c r="D107" s="42">
        <v>4800</v>
      </c>
      <c r="E107" s="18" t="s">
        <v>87</v>
      </c>
      <c r="F107" s="77">
        <v>27</v>
      </c>
      <c r="G107" s="77">
        <v>4</v>
      </c>
      <c r="H107" s="42">
        <v>129600</v>
      </c>
      <c r="I107" s="42">
        <v>19200</v>
      </c>
      <c r="J107" s="43">
        <v>45063</v>
      </c>
      <c r="K107" s="53" t="s">
        <v>104</v>
      </c>
      <c r="L107" s="84">
        <f>Таблица1[[#This Row],[Брак, од.]]/Таблица1[[#This Row],[Кількість, од.]]</f>
        <v>0.14814814814814814</v>
      </c>
      <c r="M107" s="116">
        <f>Таблица1[[#This Row],[Вартість партії]]/41</f>
        <v>3160.9756097560976</v>
      </c>
      <c r="N107" s="2"/>
      <c r="O107" s="5"/>
      <c r="P107" s="5"/>
      <c r="Q107" s="5"/>
      <c r="T107" s="10"/>
      <c r="U107" s="10"/>
    </row>
    <row r="108" spans="1:21" ht="15.6" x14ac:dyDescent="0.3">
      <c r="A108" s="2"/>
      <c r="B108" s="50" t="s">
        <v>100</v>
      </c>
      <c r="C108" s="35" t="s">
        <v>137</v>
      </c>
      <c r="D108" s="35">
        <v>1980</v>
      </c>
      <c r="E108" s="19" t="s">
        <v>105</v>
      </c>
      <c r="F108" s="76">
        <v>35</v>
      </c>
      <c r="G108" s="76">
        <v>2</v>
      </c>
      <c r="H108" s="35">
        <v>69300</v>
      </c>
      <c r="I108" s="35">
        <v>3960</v>
      </c>
      <c r="J108" s="41">
        <v>45058</v>
      </c>
      <c r="K108" s="52" t="s">
        <v>102</v>
      </c>
      <c r="L108" s="84">
        <f>Таблица1[[#This Row],[Брак, од.]]/Таблица1[[#This Row],[Кількість, од.]]</f>
        <v>5.7142857142857141E-2</v>
      </c>
      <c r="M108" s="116">
        <f>Таблица1[[#This Row],[Вартість партії]]/41</f>
        <v>1690.2439024390244</v>
      </c>
      <c r="N108" s="2"/>
      <c r="O108" s="5"/>
      <c r="P108" s="5"/>
      <c r="Q108" s="5"/>
      <c r="T108" s="10"/>
      <c r="U108" s="10"/>
    </row>
    <row r="109" spans="1:21" ht="15.6" x14ac:dyDescent="0.3">
      <c r="A109" s="2"/>
      <c r="B109" s="51" t="s">
        <v>107</v>
      </c>
      <c r="C109" s="42" t="s">
        <v>137</v>
      </c>
      <c r="D109" s="42">
        <v>3370</v>
      </c>
      <c r="E109" s="18" t="s">
        <v>87</v>
      </c>
      <c r="F109" s="77">
        <v>33</v>
      </c>
      <c r="G109" s="77">
        <v>2</v>
      </c>
      <c r="H109" s="42">
        <v>111210</v>
      </c>
      <c r="I109" s="42">
        <v>6740</v>
      </c>
      <c r="J109" s="43">
        <v>45058</v>
      </c>
      <c r="K109" s="53" t="s">
        <v>96</v>
      </c>
      <c r="L109" s="84">
        <f>Таблица1[[#This Row],[Брак, од.]]/Таблица1[[#This Row],[Кількість, од.]]</f>
        <v>6.0606060606060608E-2</v>
      </c>
      <c r="M109" s="116">
        <f>Таблица1[[#This Row],[Вартість партії]]/41</f>
        <v>2712.439024390244</v>
      </c>
      <c r="N109" s="2"/>
      <c r="O109" s="5"/>
      <c r="P109" s="5"/>
      <c r="Q109" s="5"/>
      <c r="T109" s="10"/>
      <c r="U109" s="10"/>
    </row>
    <row r="110" spans="1:21" ht="15.6" x14ac:dyDescent="0.3">
      <c r="A110" s="2"/>
      <c r="B110" s="50" t="s">
        <v>89</v>
      </c>
      <c r="C110" s="35" t="s">
        <v>137</v>
      </c>
      <c r="D110" s="35">
        <v>2900</v>
      </c>
      <c r="E110" s="19" t="s">
        <v>95</v>
      </c>
      <c r="F110" s="76">
        <v>42</v>
      </c>
      <c r="G110" s="76">
        <v>3</v>
      </c>
      <c r="H110" s="35">
        <v>121800</v>
      </c>
      <c r="I110" s="35">
        <v>8700</v>
      </c>
      <c r="J110" s="41">
        <v>45053</v>
      </c>
      <c r="K110" s="52" t="s">
        <v>91</v>
      </c>
      <c r="L110" s="84">
        <f>Таблица1[[#This Row],[Брак, од.]]/Таблица1[[#This Row],[Кількість, од.]]</f>
        <v>7.1428571428571425E-2</v>
      </c>
      <c r="M110" s="116">
        <f>Таблица1[[#This Row],[Вартість партії]]/41</f>
        <v>2970.731707317073</v>
      </c>
      <c r="N110" s="2"/>
      <c r="O110" s="5"/>
      <c r="P110" s="5"/>
      <c r="Q110" s="5"/>
      <c r="T110" s="10"/>
      <c r="U110" s="10"/>
    </row>
    <row r="111" spans="1:21" ht="15.6" x14ac:dyDescent="0.3">
      <c r="A111" s="2"/>
      <c r="B111" s="51" t="s">
        <v>107</v>
      </c>
      <c r="C111" s="42" t="s">
        <v>137</v>
      </c>
      <c r="D111" s="42">
        <v>3400</v>
      </c>
      <c r="E111" s="18" t="s">
        <v>105</v>
      </c>
      <c r="F111" s="77">
        <v>17</v>
      </c>
      <c r="G111" s="77">
        <v>2</v>
      </c>
      <c r="H111" s="42">
        <v>57800</v>
      </c>
      <c r="I111" s="42">
        <v>6800</v>
      </c>
      <c r="J111" s="43">
        <v>45041</v>
      </c>
      <c r="K111" s="53" t="s">
        <v>96</v>
      </c>
      <c r="L111" s="84">
        <f>Таблица1[[#This Row],[Брак, од.]]/Таблица1[[#This Row],[Кількість, од.]]</f>
        <v>0.11764705882352941</v>
      </c>
      <c r="M111" s="116">
        <f>Таблица1[[#This Row],[Вартість партії]]/41</f>
        <v>1409.7560975609756</v>
      </c>
      <c r="N111" s="2"/>
      <c r="O111" s="5"/>
      <c r="P111" s="5"/>
      <c r="Q111" s="5"/>
      <c r="T111" s="10"/>
      <c r="U111" s="10"/>
    </row>
    <row r="112" spans="1:21" ht="15.6" x14ac:dyDescent="0.3">
      <c r="A112" s="2"/>
      <c r="B112" s="50" t="s">
        <v>100</v>
      </c>
      <c r="C112" s="35" t="s">
        <v>137</v>
      </c>
      <c r="D112" s="35">
        <v>1950</v>
      </c>
      <c r="E112" s="19" t="s">
        <v>90</v>
      </c>
      <c r="F112" s="76">
        <v>32</v>
      </c>
      <c r="G112" s="76">
        <v>3</v>
      </c>
      <c r="H112" s="35">
        <v>62400</v>
      </c>
      <c r="I112" s="35">
        <v>5850</v>
      </c>
      <c r="J112" s="41">
        <v>45024</v>
      </c>
      <c r="K112" s="52" t="s">
        <v>102</v>
      </c>
      <c r="L112" s="84">
        <f>Таблица1[[#This Row],[Брак, од.]]/Таблица1[[#This Row],[Кількість, од.]]</f>
        <v>9.375E-2</v>
      </c>
      <c r="M112" s="116">
        <f>Таблица1[[#This Row],[Вартість партії]]/41</f>
        <v>1521.9512195121952</v>
      </c>
      <c r="N112" s="2"/>
      <c r="O112" s="5"/>
      <c r="P112" s="5"/>
      <c r="Q112" s="5"/>
      <c r="T112" s="10"/>
      <c r="U112" s="10"/>
    </row>
    <row r="113" spans="1:21" ht="15.6" x14ac:dyDescent="0.3">
      <c r="A113" s="2"/>
      <c r="B113" s="50" t="s">
        <v>108</v>
      </c>
      <c r="C113" s="35" t="s">
        <v>137</v>
      </c>
      <c r="D113" s="35">
        <v>1120</v>
      </c>
      <c r="E113" s="19" t="s">
        <v>105</v>
      </c>
      <c r="F113" s="76">
        <v>39</v>
      </c>
      <c r="G113" s="76">
        <v>0</v>
      </c>
      <c r="H113" s="35">
        <v>43680</v>
      </c>
      <c r="I113" s="35">
        <v>0</v>
      </c>
      <c r="J113" s="41">
        <v>45022</v>
      </c>
      <c r="K113" s="52" t="s">
        <v>96</v>
      </c>
      <c r="L113" s="84">
        <f>Таблица1[[#This Row],[Брак, од.]]/Таблица1[[#This Row],[Кількість, од.]]</f>
        <v>0</v>
      </c>
      <c r="M113" s="116">
        <f>Таблица1[[#This Row],[Вартість партії]]/41</f>
        <v>1065.3658536585365</v>
      </c>
      <c r="N113" s="2"/>
      <c r="O113" s="5"/>
      <c r="P113" s="5"/>
      <c r="Q113" s="5"/>
      <c r="T113" s="10"/>
      <c r="U113" s="10"/>
    </row>
    <row r="114" spans="1:21" ht="15.6" x14ac:dyDescent="0.3">
      <c r="A114" s="2"/>
      <c r="B114" s="50" t="s">
        <v>108</v>
      </c>
      <c r="C114" s="35" t="s">
        <v>137</v>
      </c>
      <c r="D114" s="35">
        <v>1080</v>
      </c>
      <c r="E114" s="19" t="s">
        <v>106</v>
      </c>
      <c r="F114" s="76">
        <v>18</v>
      </c>
      <c r="G114" s="76">
        <v>1</v>
      </c>
      <c r="H114" s="35">
        <v>19440</v>
      </c>
      <c r="I114" s="35">
        <v>1080</v>
      </c>
      <c r="J114" s="41">
        <v>44995</v>
      </c>
      <c r="K114" s="52" t="s">
        <v>96</v>
      </c>
      <c r="L114" s="84">
        <f>Таблица1[[#This Row],[Брак, од.]]/Таблица1[[#This Row],[Кількість, од.]]</f>
        <v>5.5555555555555552E-2</v>
      </c>
      <c r="M114" s="116">
        <f>Таблица1[[#This Row],[Вартість партії]]/41</f>
        <v>474.14634146341461</v>
      </c>
      <c r="N114" s="2"/>
      <c r="O114" s="5"/>
      <c r="P114" s="5"/>
      <c r="Q114" s="5"/>
      <c r="T114" s="10"/>
      <c r="U114" s="10"/>
    </row>
    <row r="115" spans="1:21" ht="15.6" x14ac:dyDescent="0.3">
      <c r="A115" s="2"/>
      <c r="B115" s="51" t="s">
        <v>108</v>
      </c>
      <c r="C115" s="42" t="s">
        <v>137</v>
      </c>
      <c r="D115" s="42">
        <v>1100</v>
      </c>
      <c r="E115" s="18" t="s">
        <v>90</v>
      </c>
      <c r="F115" s="77">
        <v>50</v>
      </c>
      <c r="G115" s="77">
        <v>3</v>
      </c>
      <c r="H115" s="42">
        <v>55000</v>
      </c>
      <c r="I115" s="42">
        <v>3300</v>
      </c>
      <c r="J115" s="43">
        <v>44992</v>
      </c>
      <c r="K115" s="53" t="s">
        <v>96</v>
      </c>
      <c r="L115" s="84">
        <f>Таблица1[[#This Row],[Брак, од.]]/Таблица1[[#This Row],[Кількість, од.]]</f>
        <v>0.06</v>
      </c>
      <c r="M115" s="116">
        <f>Таблица1[[#This Row],[Вартість партії]]/41</f>
        <v>1341.4634146341464</v>
      </c>
      <c r="N115" s="2"/>
      <c r="O115" s="5"/>
      <c r="P115" s="5"/>
      <c r="Q115" s="5"/>
      <c r="T115" s="10"/>
      <c r="U115" s="10"/>
    </row>
    <row r="116" spans="1:21" ht="15.6" x14ac:dyDescent="0.3">
      <c r="A116" s="2"/>
      <c r="B116" s="50" t="s">
        <v>100</v>
      </c>
      <c r="C116" s="35" t="s">
        <v>137</v>
      </c>
      <c r="D116" s="35">
        <v>2000</v>
      </c>
      <c r="E116" s="19" t="s">
        <v>95</v>
      </c>
      <c r="F116" s="76">
        <v>14</v>
      </c>
      <c r="G116" s="76">
        <v>0</v>
      </c>
      <c r="H116" s="35">
        <v>28000</v>
      </c>
      <c r="I116" s="35">
        <v>0</v>
      </c>
      <c r="J116" s="41">
        <v>44979</v>
      </c>
      <c r="K116" s="52" t="s">
        <v>102</v>
      </c>
      <c r="L116" s="84">
        <f>Таблица1[[#This Row],[Брак, од.]]/Таблица1[[#This Row],[Кількість, од.]]</f>
        <v>0</v>
      </c>
      <c r="M116" s="116">
        <f>Таблица1[[#This Row],[Вартість партії]]/41</f>
        <v>682.92682926829264</v>
      </c>
      <c r="N116" s="2"/>
      <c r="O116" s="5"/>
      <c r="P116" s="5"/>
      <c r="Q116" s="5"/>
      <c r="T116" s="10"/>
      <c r="U116" s="10"/>
    </row>
    <row r="117" spans="1:21" ht="15.6" x14ac:dyDescent="0.3">
      <c r="A117" s="2"/>
      <c r="B117" s="50" t="s">
        <v>103</v>
      </c>
      <c r="C117" s="35" t="s">
        <v>137</v>
      </c>
      <c r="D117" s="35">
        <v>5000</v>
      </c>
      <c r="E117" s="19" t="s">
        <v>105</v>
      </c>
      <c r="F117" s="76">
        <v>31</v>
      </c>
      <c r="G117" s="76">
        <v>3</v>
      </c>
      <c r="H117" s="35">
        <v>155000</v>
      </c>
      <c r="I117" s="35">
        <v>15000</v>
      </c>
      <c r="J117" s="41">
        <v>44965</v>
      </c>
      <c r="K117" s="52" t="s">
        <v>104</v>
      </c>
      <c r="L117" s="84">
        <f>Таблица1[[#This Row],[Брак, од.]]/Таблица1[[#This Row],[Кількість, од.]]</f>
        <v>9.6774193548387094E-2</v>
      </c>
      <c r="M117" s="116">
        <f>Таблица1[[#This Row],[Вартість партії]]/41</f>
        <v>3780.4878048780488</v>
      </c>
      <c r="N117" s="2"/>
      <c r="O117" s="5"/>
      <c r="P117" s="5"/>
      <c r="Q117" s="5"/>
      <c r="T117" s="10"/>
      <c r="U117" s="10"/>
    </row>
    <row r="118" spans="1:21" ht="15.6" x14ac:dyDescent="0.3">
      <c r="A118" s="2"/>
      <c r="B118" s="51" t="s">
        <v>103</v>
      </c>
      <c r="C118" s="42" t="s">
        <v>137</v>
      </c>
      <c r="D118" s="42">
        <v>4900</v>
      </c>
      <c r="E118" s="18" t="s">
        <v>101</v>
      </c>
      <c r="F118" s="77">
        <v>48</v>
      </c>
      <c r="G118" s="77">
        <v>0</v>
      </c>
      <c r="H118" s="42">
        <v>235200</v>
      </c>
      <c r="I118" s="42">
        <v>0</v>
      </c>
      <c r="J118" s="43">
        <v>44962</v>
      </c>
      <c r="K118" s="53" t="s">
        <v>104</v>
      </c>
      <c r="L118" s="84">
        <f>Таблица1[[#This Row],[Брак, од.]]/Таблица1[[#This Row],[Кількість, од.]]</f>
        <v>0</v>
      </c>
      <c r="M118" s="116">
        <f>Таблица1[[#This Row],[Вартість партії]]/41</f>
        <v>5736.5853658536589</v>
      </c>
      <c r="N118" s="2"/>
      <c r="O118" s="5"/>
      <c r="P118" s="5"/>
      <c r="Q118" s="5"/>
      <c r="T118" s="10"/>
      <c r="U118" s="10"/>
    </row>
    <row r="119" spans="1:21" ht="15.6" x14ac:dyDescent="0.3">
      <c r="A119" s="2"/>
      <c r="B119" s="51" t="s">
        <v>108</v>
      </c>
      <c r="C119" s="42" t="s">
        <v>137</v>
      </c>
      <c r="D119" s="42">
        <v>1080</v>
      </c>
      <c r="E119" s="18" t="s">
        <v>101</v>
      </c>
      <c r="F119" s="77">
        <v>50</v>
      </c>
      <c r="G119" s="77">
        <v>3</v>
      </c>
      <c r="H119" s="42">
        <v>54000</v>
      </c>
      <c r="I119" s="42">
        <v>3240</v>
      </c>
      <c r="J119" s="43">
        <v>44951</v>
      </c>
      <c r="K119" s="53" t="s">
        <v>96</v>
      </c>
      <c r="L119" s="84">
        <f>Таблица1[[#This Row],[Брак, од.]]/Таблица1[[#This Row],[Кількість, од.]]</f>
        <v>0.06</v>
      </c>
      <c r="M119" s="116">
        <f>Таблица1[[#This Row],[Вартість партії]]/41</f>
        <v>1317.0731707317073</v>
      </c>
      <c r="N119" s="2"/>
      <c r="O119" s="5"/>
      <c r="P119" s="5"/>
      <c r="Q119" s="5"/>
      <c r="T119" s="10"/>
      <c r="U119" s="10"/>
    </row>
    <row r="120" spans="1:21" ht="15.6" x14ac:dyDescent="0.3">
      <c r="A120" s="2"/>
      <c r="B120" s="50" t="s">
        <v>89</v>
      </c>
      <c r="C120" s="35" t="s">
        <v>137</v>
      </c>
      <c r="D120" s="35">
        <v>2870</v>
      </c>
      <c r="E120" s="19" t="s">
        <v>90</v>
      </c>
      <c r="F120" s="76">
        <v>11</v>
      </c>
      <c r="G120" s="76">
        <v>2</v>
      </c>
      <c r="H120" s="35">
        <v>31570</v>
      </c>
      <c r="I120" s="35">
        <v>5740</v>
      </c>
      <c r="J120" s="41">
        <v>44949</v>
      </c>
      <c r="K120" s="52" t="s">
        <v>91</v>
      </c>
      <c r="L120" s="84">
        <f>Таблица1[[#This Row],[Брак, од.]]/Таблица1[[#This Row],[Кількість, од.]]</f>
        <v>0.18181818181818182</v>
      </c>
      <c r="M120" s="116">
        <f>Таблица1[[#This Row],[Вартість партії]]/41</f>
        <v>770</v>
      </c>
      <c r="N120" s="2"/>
      <c r="O120" s="5"/>
      <c r="P120" s="5"/>
      <c r="Q120" s="5"/>
      <c r="T120" s="10"/>
      <c r="U120" s="10"/>
    </row>
    <row r="121" spans="1:21" ht="15.6" x14ac:dyDescent="0.3">
      <c r="A121" s="2"/>
      <c r="B121" s="51" t="s">
        <v>107</v>
      </c>
      <c r="C121" s="42" t="s">
        <v>137</v>
      </c>
      <c r="D121" s="42">
        <v>3380</v>
      </c>
      <c r="E121" s="18" t="s">
        <v>90</v>
      </c>
      <c r="F121" s="77">
        <v>35</v>
      </c>
      <c r="G121" s="77">
        <v>3</v>
      </c>
      <c r="H121" s="42">
        <v>118300</v>
      </c>
      <c r="I121" s="42">
        <v>10140</v>
      </c>
      <c r="J121" s="43">
        <v>44949</v>
      </c>
      <c r="K121" s="53" t="s">
        <v>96</v>
      </c>
      <c r="L121" s="84">
        <f>Таблица1[[#This Row],[Брак, од.]]/Таблица1[[#This Row],[Кількість, од.]]</f>
        <v>8.5714285714285715E-2</v>
      </c>
      <c r="M121" s="116">
        <f>Таблица1[[#This Row],[Вартість партії]]/41</f>
        <v>2885.3658536585367</v>
      </c>
      <c r="N121" s="2"/>
      <c r="O121" s="5"/>
      <c r="P121" s="5"/>
      <c r="Q121" s="5"/>
      <c r="T121" s="10"/>
      <c r="U121" s="10"/>
    </row>
    <row r="122" spans="1:21" ht="15.6" x14ac:dyDescent="0.3">
      <c r="A122" s="2"/>
      <c r="B122" s="51" t="s">
        <v>103</v>
      </c>
      <c r="C122" s="42" t="s">
        <v>137</v>
      </c>
      <c r="D122" s="42">
        <v>4850</v>
      </c>
      <c r="E122" s="18" t="s">
        <v>95</v>
      </c>
      <c r="F122" s="77">
        <v>24</v>
      </c>
      <c r="G122" s="77">
        <v>1</v>
      </c>
      <c r="H122" s="42">
        <v>116400</v>
      </c>
      <c r="I122" s="42">
        <v>4850</v>
      </c>
      <c r="J122" s="43">
        <v>44939</v>
      </c>
      <c r="K122" s="53" t="s">
        <v>104</v>
      </c>
      <c r="L122" s="84">
        <f>Таблица1[[#This Row],[Брак, од.]]/Таблица1[[#This Row],[Кількість, од.]]</f>
        <v>4.1666666666666664E-2</v>
      </c>
      <c r="M122" s="116">
        <f>Таблица1[[#This Row],[Вартість партії]]/41</f>
        <v>2839.0243902439024</v>
      </c>
      <c r="N122" s="2"/>
      <c r="O122" s="5"/>
      <c r="P122" s="5"/>
      <c r="Q122" s="5"/>
      <c r="T122" s="10"/>
      <c r="U122" s="10"/>
    </row>
    <row r="123" spans="1:21" ht="15.6" x14ac:dyDescent="0.3">
      <c r="A123" s="2"/>
      <c r="B123" s="51" t="s">
        <v>86</v>
      </c>
      <c r="C123" s="42" t="s">
        <v>131</v>
      </c>
      <c r="D123" s="42">
        <v>2800</v>
      </c>
      <c r="E123" s="18" t="s">
        <v>106</v>
      </c>
      <c r="F123" s="77">
        <v>16</v>
      </c>
      <c r="G123" s="77">
        <v>3</v>
      </c>
      <c r="H123" s="42">
        <v>44800</v>
      </c>
      <c r="I123" s="42">
        <v>8400</v>
      </c>
      <c r="J123" s="43">
        <v>45284</v>
      </c>
      <c r="K123" s="53" t="s">
        <v>88</v>
      </c>
      <c r="L123" s="84">
        <f>Таблица1[[#This Row],[Брак, од.]]/Таблица1[[#This Row],[Кількість, од.]]</f>
        <v>0.1875</v>
      </c>
      <c r="M123" s="116">
        <f>Таблица1[[#This Row],[Вартість партії]]/41</f>
        <v>1092.6829268292684</v>
      </c>
      <c r="N123" s="2"/>
      <c r="O123" s="5"/>
      <c r="P123" s="5"/>
      <c r="Q123" s="5"/>
      <c r="T123" s="10"/>
      <c r="U123" s="10"/>
    </row>
    <row r="124" spans="1:21" ht="15.6" x14ac:dyDescent="0.3">
      <c r="A124" s="2"/>
      <c r="B124" s="51" t="s">
        <v>86</v>
      </c>
      <c r="C124" s="42" t="s">
        <v>131</v>
      </c>
      <c r="D124" s="42">
        <v>2850</v>
      </c>
      <c r="E124" s="18" t="s">
        <v>105</v>
      </c>
      <c r="F124" s="77">
        <v>11</v>
      </c>
      <c r="G124" s="77">
        <v>0</v>
      </c>
      <c r="H124" s="42">
        <v>31350</v>
      </c>
      <c r="I124" s="42">
        <v>0</v>
      </c>
      <c r="J124" s="43">
        <v>45185</v>
      </c>
      <c r="K124" s="53" t="s">
        <v>88</v>
      </c>
      <c r="L124" s="84">
        <f>Таблица1[[#This Row],[Брак, од.]]/Таблица1[[#This Row],[Кількість, од.]]</f>
        <v>0</v>
      </c>
      <c r="M124" s="116">
        <f>Таблица1[[#This Row],[Вартість партії]]/41</f>
        <v>764.63414634146341</v>
      </c>
      <c r="N124" s="2"/>
      <c r="O124" s="5"/>
      <c r="P124" s="5"/>
      <c r="Q124" s="5"/>
      <c r="T124" s="10"/>
      <c r="U124" s="10"/>
    </row>
    <row r="125" spans="1:21" ht="15.6" x14ac:dyDescent="0.3">
      <c r="A125" s="2"/>
      <c r="B125" s="50" t="s">
        <v>86</v>
      </c>
      <c r="C125" s="35" t="s">
        <v>131</v>
      </c>
      <c r="D125" s="35">
        <v>2800</v>
      </c>
      <c r="E125" s="19" t="s">
        <v>101</v>
      </c>
      <c r="F125" s="76">
        <v>46</v>
      </c>
      <c r="G125" s="76">
        <v>3</v>
      </c>
      <c r="H125" s="35">
        <v>128800</v>
      </c>
      <c r="I125" s="35">
        <v>8400</v>
      </c>
      <c r="J125" s="41">
        <v>45097</v>
      </c>
      <c r="K125" s="52" t="s">
        <v>88</v>
      </c>
      <c r="L125" s="84">
        <f>Таблица1[[#This Row],[Брак, од.]]/Таблица1[[#This Row],[Кількість, од.]]</f>
        <v>6.5217391304347824E-2</v>
      </c>
      <c r="M125" s="116">
        <f>Таблица1[[#This Row],[Вартість партії]]/41</f>
        <v>3141.4634146341464</v>
      </c>
      <c r="N125" s="2"/>
      <c r="O125" s="5"/>
      <c r="P125" s="5"/>
      <c r="Q125" s="5"/>
      <c r="T125" s="10"/>
      <c r="U125" s="10"/>
    </row>
    <row r="126" spans="1:21" ht="15.6" x14ac:dyDescent="0.3">
      <c r="A126" s="2"/>
      <c r="B126" s="51" t="s">
        <v>86</v>
      </c>
      <c r="C126" s="42" t="s">
        <v>131</v>
      </c>
      <c r="D126" s="42">
        <v>2750</v>
      </c>
      <c r="E126" s="18" t="s">
        <v>95</v>
      </c>
      <c r="F126" s="77">
        <v>23</v>
      </c>
      <c r="G126" s="77">
        <v>0</v>
      </c>
      <c r="H126" s="42">
        <v>63250</v>
      </c>
      <c r="I126" s="42">
        <v>0</v>
      </c>
      <c r="J126" s="43">
        <v>44943</v>
      </c>
      <c r="K126" s="53" t="s">
        <v>88</v>
      </c>
      <c r="L126" s="84">
        <f>Таблица1[[#This Row],[Брак, од.]]/Таблица1[[#This Row],[Кількість, од.]]</f>
        <v>0</v>
      </c>
      <c r="M126" s="116">
        <f>Таблица1[[#This Row],[Вартість партії]]/41</f>
        <v>1542.6829268292684</v>
      </c>
      <c r="N126" s="2"/>
      <c r="O126" s="5"/>
      <c r="P126" s="5"/>
      <c r="Q126" s="5"/>
      <c r="T126" s="10"/>
      <c r="U126" s="10"/>
    </row>
    <row r="127" spans="1:21" ht="15.6" x14ac:dyDescent="0.3">
      <c r="A127" s="2"/>
      <c r="B127" s="51" t="s">
        <v>86</v>
      </c>
      <c r="C127" s="42" t="s">
        <v>131</v>
      </c>
      <c r="D127" s="42">
        <v>2800</v>
      </c>
      <c r="E127" s="18" t="s">
        <v>90</v>
      </c>
      <c r="F127" s="77">
        <v>38</v>
      </c>
      <c r="G127" s="77">
        <v>3</v>
      </c>
      <c r="H127" s="42">
        <v>106400</v>
      </c>
      <c r="I127" s="42">
        <v>8400</v>
      </c>
      <c r="J127" s="43">
        <v>44932</v>
      </c>
      <c r="K127" s="53" t="s">
        <v>88</v>
      </c>
      <c r="L127" s="84">
        <f>Таблица1[[#This Row],[Брак, од.]]/Таблица1[[#This Row],[Кількість, од.]]</f>
        <v>7.8947368421052627E-2</v>
      </c>
      <c r="M127" s="116">
        <f>Таблица1[[#This Row],[Вартість партії]]/41</f>
        <v>2595.1219512195121</v>
      </c>
      <c r="N127" s="2"/>
      <c r="O127" s="5"/>
      <c r="P127" s="5"/>
      <c r="Q127" s="5"/>
      <c r="T127" s="10"/>
      <c r="U127" s="10"/>
    </row>
    <row r="128" spans="1:21" ht="15.6" x14ac:dyDescent="0.3">
      <c r="A128" s="2"/>
      <c r="B128" s="51" t="s">
        <v>86</v>
      </c>
      <c r="C128" s="18" t="s">
        <v>131</v>
      </c>
      <c r="D128" s="18">
        <v>2800</v>
      </c>
      <c r="E128" s="18" t="s">
        <v>87</v>
      </c>
      <c r="F128" s="78">
        <v>34</v>
      </c>
      <c r="G128" s="78">
        <v>3</v>
      </c>
      <c r="H128" s="18">
        <v>95200</v>
      </c>
      <c r="I128" s="18">
        <v>8400</v>
      </c>
      <c r="J128" s="40">
        <v>44927</v>
      </c>
      <c r="K128" s="54" t="s">
        <v>88</v>
      </c>
      <c r="L128" s="84">
        <f>Таблица1[[#This Row],[Брак, од.]]/Таблица1[[#This Row],[Кількість, од.]]</f>
        <v>8.8235294117647065E-2</v>
      </c>
      <c r="M128" s="116">
        <f>Таблица1[[#This Row],[Вартість партії]]/41</f>
        <v>2321.9512195121952</v>
      </c>
      <c r="N128" s="2"/>
      <c r="O128" s="5"/>
      <c r="P128" s="5"/>
      <c r="Q128" s="5"/>
      <c r="T128" s="10"/>
      <c r="U128" s="10"/>
    </row>
    <row r="129" spans="1:21" ht="15.6" x14ac:dyDescent="0.3">
      <c r="A129" s="2"/>
      <c r="B129" s="51" t="s">
        <v>89</v>
      </c>
      <c r="C129" s="42" t="s">
        <v>134</v>
      </c>
      <c r="D129" s="42">
        <v>4050</v>
      </c>
      <c r="E129" s="18" t="s">
        <v>87</v>
      </c>
      <c r="F129" s="77">
        <v>48</v>
      </c>
      <c r="G129" s="77">
        <v>4</v>
      </c>
      <c r="H129" s="42">
        <v>194400</v>
      </c>
      <c r="I129" s="42">
        <v>16200</v>
      </c>
      <c r="J129" s="43">
        <v>45288</v>
      </c>
      <c r="K129" s="53" t="s">
        <v>91</v>
      </c>
      <c r="L129" s="84">
        <f>Таблица1[[#This Row],[Брак, од.]]/Таблица1[[#This Row],[Кількість, од.]]</f>
        <v>8.3333333333333329E-2</v>
      </c>
      <c r="M129" s="116">
        <f>Таблица1[[#This Row],[Вартість партії]]/41</f>
        <v>4741.4634146341459</v>
      </c>
      <c r="N129" s="2"/>
      <c r="O129" s="5"/>
      <c r="P129" s="5"/>
      <c r="Q129" s="5"/>
      <c r="T129" s="10"/>
      <c r="U129" s="10"/>
    </row>
    <row r="130" spans="1:21" ht="15.6" x14ac:dyDescent="0.3">
      <c r="A130" s="2"/>
      <c r="B130" s="50" t="s">
        <v>109</v>
      </c>
      <c r="C130" s="35" t="s">
        <v>134</v>
      </c>
      <c r="D130" s="35">
        <v>9990</v>
      </c>
      <c r="E130" s="19" t="s">
        <v>95</v>
      </c>
      <c r="F130" s="76">
        <v>43</v>
      </c>
      <c r="G130" s="76">
        <v>4</v>
      </c>
      <c r="H130" s="35">
        <v>429570</v>
      </c>
      <c r="I130" s="35">
        <v>39960</v>
      </c>
      <c r="J130" s="41">
        <v>45276</v>
      </c>
      <c r="K130" s="52" t="s">
        <v>96</v>
      </c>
      <c r="L130" s="84">
        <f>Таблица1[[#This Row],[Брак, од.]]/Таблица1[[#This Row],[Кількість, од.]]</f>
        <v>9.3023255813953487E-2</v>
      </c>
      <c r="M130" s="116">
        <f>Таблица1[[#This Row],[Вартість партії]]/41</f>
        <v>10477.317073170732</v>
      </c>
      <c r="N130" s="2"/>
      <c r="O130" s="5"/>
      <c r="P130" s="5"/>
      <c r="Q130" s="5"/>
      <c r="T130" s="10"/>
      <c r="U130" s="10"/>
    </row>
    <row r="131" spans="1:21" ht="15.6" x14ac:dyDescent="0.3">
      <c r="A131" s="2"/>
      <c r="B131" s="51" t="s">
        <v>99</v>
      </c>
      <c r="C131" s="42" t="s">
        <v>134</v>
      </c>
      <c r="D131" s="42">
        <v>2600</v>
      </c>
      <c r="E131" s="18" t="s">
        <v>105</v>
      </c>
      <c r="F131" s="77">
        <v>32</v>
      </c>
      <c r="G131" s="77">
        <v>0</v>
      </c>
      <c r="H131" s="42">
        <v>83200</v>
      </c>
      <c r="I131" s="42">
        <v>0</v>
      </c>
      <c r="J131" s="43">
        <v>45273</v>
      </c>
      <c r="K131" s="53" t="s">
        <v>88</v>
      </c>
      <c r="L131" s="84">
        <f>Таблица1[[#This Row],[Брак, од.]]/Таблица1[[#This Row],[Кількість, од.]]</f>
        <v>0</v>
      </c>
      <c r="M131" s="116">
        <f>Таблица1[[#This Row],[Вартість партії]]/41</f>
        <v>2029.2682926829268</v>
      </c>
      <c r="N131" s="2"/>
      <c r="O131" s="5"/>
      <c r="P131" s="5"/>
      <c r="Q131" s="5"/>
      <c r="T131" s="10"/>
      <c r="U131" s="10"/>
    </row>
    <row r="132" spans="1:21" ht="15.6" x14ac:dyDescent="0.3">
      <c r="A132" s="2"/>
      <c r="B132" s="50" t="s">
        <v>110</v>
      </c>
      <c r="C132" s="35" t="s">
        <v>134</v>
      </c>
      <c r="D132" s="35">
        <v>1250</v>
      </c>
      <c r="E132" s="19" t="s">
        <v>90</v>
      </c>
      <c r="F132" s="76">
        <v>13</v>
      </c>
      <c r="G132" s="76">
        <v>0</v>
      </c>
      <c r="H132" s="35">
        <v>16250</v>
      </c>
      <c r="I132" s="35">
        <v>0</v>
      </c>
      <c r="J132" s="41">
        <v>45261</v>
      </c>
      <c r="K132" s="52" t="s">
        <v>111</v>
      </c>
      <c r="L132" s="84">
        <f>Таблица1[[#This Row],[Брак, од.]]/Таблица1[[#This Row],[Кількість, од.]]</f>
        <v>0</v>
      </c>
      <c r="M132" s="116">
        <f>Таблица1[[#This Row],[Вартість партії]]/41</f>
        <v>396.34146341463412</v>
      </c>
      <c r="N132" s="2"/>
      <c r="O132" s="5"/>
      <c r="P132" s="5"/>
      <c r="Q132" s="5"/>
      <c r="T132" s="10"/>
      <c r="U132" s="10"/>
    </row>
    <row r="133" spans="1:21" ht="15.6" x14ac:dyDescent="0.3">
      <c r="A133" s="2"/>
      <c r="B133" s="50" t="s">
        <v>110</v>
      </c>
      <c r="C133" s="35" t="s">
        <v>134</v>
      </c>
      <c r="D133" s="35">
        <v>1250</v>
      </c>
      <c r="E133" s="19" t="s">
        <v>87</v>
      </c>
      <c r="F133" s="76">
        <v>47</v>
      </c>
      <c r="G133" s="76">
        <v>0</v>
      </c>
      <c r="H133" s="35">
        <v>58750</v>
      </c>
      <c r="I133" s="35">
        <v>0</v>
      </c>
      <c r="J133" s="41">
        <v>45234</v>
      </c>
      <c r="K133" s="52" t="s">
        <v>111</v>
      </c>
      <c r="L133" s="84">
        <f>Таблица1[[#This Row],[Брак, од.]]/Таблица1[[#This Row],[Кількість, од.]]</f>
        <v>0</v>
      </c>
      <c r="M133" s="116">
        <f>Таблица1[[#This Row],[Вартість партії]]/41</f>
        <v>1432.9268292682927</v>
      </c>
      <c r="N133" s="2"/>
      <c r="O133" s="5"/>
      <c r="P133" s="5"/>
      <c r="Q133" s="5"/>
      <c r="T133" s="10"/>
      <c r="U133" s="10"/>
    </row>
    <row r="134" spans="1:21" ht="15.6" x14ac:dyDescent="0.3">
      <c r="A134" s="2"/>
      <c r="B134" s="51" t="s">
        <v>103</v>
      </c>
      <c r="C134" s="42" t="s">
        <v>134</v>
      </c>
      <c r="D134" s="42">
        <v>3300</v>
      </c>
      <c r="E134" s="18" t="s">
        <v>95</v>
      </c>
      <c r="F134" s="77">
        <v>19</v>
      </c>
      <c r="G134" s="77">
        <v>0</v>
      </c>
      <c r="H134" s="42">
        <v>62700</v>
      </c>
      <c r="I134" s="42">
        <v>0</v>
      </c>
      <c r="J134" s="43">
        <v>45220</v>
      </c>
      <c r="K134" s="53" t="s">
        <v>102</v>
      </c>
      <c r="L134" s="84">
        <f>Таблица1[[#This Row],[Брак, од.]]/Таблица1[[#This Row],[Кількість, од.]]</f>
        <v>0</v>
      </c>
      <c r="M134" s="116">
        <f>Таблица1[[#This Row],[Вартість партії]]/41</f>
        <v>1529.2682926829268</v>
      </c>
      <c r="N134" s="2"/>
      <c r="O134" s="5"/>
      <c r="P134" s="5"/>
      <c r="Q134" s="5"/>
      <c r="T134" s="10"/>
      <c r="U134" s="10"/>
    </row>
    <row r="135" spans="1:21" ht="15.6" x14ac:dyDescent="0.3">
      <c r="A135" s="2"/>
      <c r="B135" s="50" t="s">
        <v>94</v>
      </c>
      <c r="C135" s="35" t="s">
        <v>134</v>
      </c>
      <c r="D135" s="35">
        <v>2500</v>
      </c>
      <c r="E135" s="19" t="s">
        <v>101</v>
      </c>
      <c r="F135" s="76">
        <v>18</v>
      </c>
      <c r="G135" s="76">
        <v>1</v>
      </c>
      <c r="H135" s="35">
        <v>45000</v>
      </c>
      <c r="I135" s="35">
        <v>2500</v>
      </c>
      <c r="J135" s="41">
        <v>45206</v>
      </c>
      <c r="K135" s="52" t="s">
        <v>91</v>
      </c>
      <c r="L135" s="84">
        <f>Таблица1[[#This Row],[Брак, од.]]/Таблица1[[#This Row],[Кількість, од.]]</f>
        <v>5.5555555555555552E-2</v>
      </c>
      <c r="M135" s="116">
        <f>Таблица1[[#This Row],[Вартість партії]]/41</f>
        <v>1097.560975609756</v>
      </c>
      <c r="N135" s="2"/>
      <c r="O135" s="5"/>
      <c r="P135" s="5"/>
      <c r="Q135" s="5"/>
      <c r="T135" s="10"/>
      <c r="U135" s="10"/>
    </row>
    <row r="136" spans="1:21" ht="15.6" x14ac:dyDescent="0.3">
      <c r="A136" s="2"/>
      <c r="B136" s="50" t="s">
        <v>103</v>
      </c>
      <c r="C136" s="35" t="s">
        <v>134</v>
      </c>
      <c r="D136" s="35">
        <v>3100</v>
      </c>
      <c r="E136" s="19" t="s">
        <v>90</v>
      </c>
      <c r="F136" s="76">
        <v>27</v>
      </c>
      <c r="G136" s="76">
        <v>1</v>
      </c>
      <c r="H136" s="35">
        <v>83700</v>
      </c>
      <c r="I136" s="35">
        <v>3100</v>
      </c>
      <c r="J136" s="41">
        <v>45205</v>
      </c>
      <c r="K136" s="52" t="s">
        <v>102</v>
      </c>
      <c r="L136" s="84">
        <f>Таблица1[[#This Row],[Брак, од.]]/Таблица1[[#This Row],[Кількість, од.]]</f>
        <v>3.7037037037037035E-2</v>
      </c>
      <c r="M136" s="116">
        <f>Таблица1[[#This Row],[Вартість партії]]/41</f>
        <v>2041.4634146341464</v>
      </c>
      <c r="N136" s="2"/>
      <c r="O136" s="5"/>
      <c r="P136" s="5"/>
      <c r="Q136" s="5"/>
      <c r="T136" s="10"/>
      <c r="U136" s="10"/>
    </row>
    <row r="137" spans="1:21" ht="15.6" x14ac:dyDescent="0.3">
      <c r="A137" s="2"/>
      <c r="B137" s="50" t="s">
        <v>107</v>
      </c>
      <c r="C137" s="35" t="s">
        <v>134</v>
      </c>
      <c r="D137" s="35">
        <v>2970</v>
      </c>
      <c r="E137" s="19" t="s">
        <v>90</v>
      </c>
      <c r="F137" s="76">
        <v>41</v>
      </c>
      <c r="G137" s="76">
        <v>1</v>
      </c>
      <c r="H137" s="35">
        <v>121770</v>
      </c>
      <c r="I137" s="35">
        <v>2970</v>
      </c>
      <c r="J137" s="41">
        <v>45167</v>
      </c>
      <c r="K137" s="52" t="s">
        <v>96</v>
      </c>
      <c r="L137" s="84">
        <f>Таблица1[[#This Row],[Брак, од.]]/Таблица1[[#This Row],[Кількість, од.]]</f>
        <v>2.4390243902439025E-2</v>
      </c>
      <c r="M137" s="116">
        <f>Таблица1[[#This Row],[Вартість партії]]/41</f>
        <v>2970</v>
      </c>
      <c r="N137" s="2"/>
      <c r="O137" s="5"/>
      <c r="P137" s="5"/>
      <c r="Q137" s="5"/>
      <c r="T137" s="10"/>
      <c r="U137" s="10"/>
    </row>
    <row r="138" spans="1:21" ht="15.6" x14ac:dyDescent="0.3">
      <c r="A138" s="2"/>
      <c r="B138" s="50" t="s">
        <v>103</v>
      </c>
      <c r="C138" s="35" t="s">
        <v>134</v>
      </c>
      <c r="D138" s="35">
        <v>3140</v>
      </c>
      <c r="E138" s="19" t="s">
        <v>106</v>
      </c>
      <c r="F138" s="76">
        <v>20</v>
      </c>
      <c r="G138" s="76">
        <v>0</v>
      </c>
      <c r="H138" s="35">
        <v>62800</v>
      </c>
      <c r="I138" s="35">
        <v>0</v>
      </c>
      <c r="J138" s="41">
        <v>45150</v>
      </c>
      <c r="K138" s="52" t="s">
        <v>102</v>
      </c>
      <c r="L138" s="84">
        <f>Таблица1[[#This Row],[Брак, од.]]/Таблица1[[#This Row],[Кількість, од.]]</f>
        <v>0</v>
      </c>
      <c r="M138" s="116">
        <f>Таблица1[[#This Row],[Вартість партії]]/41</f>
        <v>1531.7073170731708</v>
      </c>
      <c r="N138" s="2"/>
      <c r="O138" s="5"/>
      <c r="P138" s="5"/>
      <c r="Q138" s="5"/>
      <c r="T138" s="10"/>
      <c r="U138" s="10"/>
    </row>
    <row r="139" spans="1:21" ht="15.6" x14ac:dyDescent="0.3">
      <c r="A139" s="2"/>
      <c r="B139" s="50" t="s">
        <v>103</v>
      </c>
      <c r="C139" s="35" t="s">
        <v>134</v>
      </c>
      <c r="D139" s="35">
        <v>3300</v>
      </c>
      <c r="E139" s="19" t="s">
        <v>105</v>
      </c>
      <c r="F139" s="76">
        <v>11</v>
      </c>
      <c r="G139" s="76">
        <v>3</v>
      </c>
      <c r="H139" s="35">
        <v>36300</v>
      </c>
      <c r="I139" s="35">
        <v>9900</v>
      </c>
      <c r="J139" s="41">
        <v>45149</v>
      </c>
      <c r="K139" s="52" t="s">
        <v>102</v>
      </c>
      <c r="L139" s="84">
        <f>Таблица1[[#This Row],[Брак, од.]]/Таблица1[[#This Row],[Кількість, од.]]</f>
        <v>0.27272727272727271</v>
      </c>
      <c r="M139" s="116">
        <f>Таблица1[[#This Row],[Вартість партії]]/41</f>
        <v>885.36585365853659</v>
      </c>
      <c r="N139" s="2"/>
      <c r="O139" s="5"/>
      <c r="P139" s="5"/>
      <c r="Q139" s="5"/>
      <c r="T139" s="10"/>
      <c r="U139" s="10"/>
    </row>
    <row r="140" spans="1:21" ht="15.6" x14ac:dyDescent="0.3">
      <c r="A140" s="2"/>
      <c r="B140" s="51" t="s">
        <v>103</v>
      </c>
      <c r="C140" s="42" t="s">
        <v>134</v>
      </c>
      <c r="D140" s="42">
        <v>3100</v>
      </c>
      <c r="E140" s="18" t="s">
        <v>87</v>
      </c>
      <c r="F140" s="77">
        <v>30</v>
      </c>
      <c r="G140" s="77">
        <v>3</v>
      </c>
      <c r="H140" s="42">
        <v>93000</v>
      </c>
      <c r="I140" s="42">
        <v>9300</v>
      </c>
      <c r="J140" s="43">
        <v>45136</v>
      </c>
      <c r="K140" s="53" t="s">
        <v>102</v>
      </c>
      <c r="L140" s="84">
        <f>Таблица1[[#This Row],[Брак, од.]]/Таблица1[[#This Row],[Кількість, од.]]</f>
        <v>0.1</v>
      </c>
      <c r="M140" s="116">
        <f>Таблица1[[#This Row],[Вартість партії]]/41</f>
        <v>2268.2926829268295</v>
      </c>
      <c r="N140" s="2"/>
      <c r="O140" s="5"/>
      <c r="P140" s="5"/>
      <c r="Q140" s="5"/>
      <c r="T140" s="10"/>
      <c r="U140" s="10"/>
    </row>
    <row r="141" spans="1:21" ht="15.6" x14ac:dyDescent="0.3">
      <c r="A141" s="2"/>
      <c r="B141" s="50" t="s">
        <v>99</v>
      </c>
      <c r="C141" s="35" t="s">
        <v>134</v>
      </c>
      <c r="D141" s="35">
        <v>2600</v>
      </c>
      <c r="E141" s="19" t="s">
        <v>90</v>
      </c>
      <c r="F141" s="76">
        <v>42</v>
      </c>
      <c r="G141" s="76">
        <v>2</v>
      </c>
      <c r="H141" s="35">
        <v>109200</v>
      </c>
      <c r="I141" s="35">
        <v>5200</v>
      </c>
      <c r="J141" s="41">
        <v>45135</v>
      </c>
      <c r="K141" s="52" t="s">
        <v>88</v>
      </c>
      <c r="L141" s="84">
        <f>Таблица1[[#This Row],[Брак, од.]]/Таблица1[[#This Row],[Кількість, од.]]</f>
        <v>4.7619047619047616E-2</v>
      </c>
      <c r="M141" s="116">
        <f>Таблица1[[#This Row],[Вартість партії]]/41</f>
        <v>2663.4146341463415</v>
      </c>
      <c r="N141" s="2"/>
      <c r="O141" s="5"/>
      <c r="P141" s="5"/>
      <c r="Q141" s="5"/>
      <c r="T141" s="10"/>
      <c r="U141" s="10"/>
    </row>
    <row r="142" spans="1:21" ht="15.6" x14ac:dyDescent="0.3">
      <c r="A142" s="2"/>
      <c r="B142" s="51" t="s">
        <v>107</v>
      </c>
      <c r="C142" s="42" t="s">
        <v>134</v>
      </c>
      <c r="D142" s="42">
        <v>2950</v>
      </c>
      <c r="E142" s="18" t="s">
        <v>95</v>
      </c>
      <c r="F142" s="77">
        <v>38</v>
      </c>
      <c r="G142" s="77">
        <v>0</v>
      </c>
      <c r="H142" s="42">
        <v>112100</v>
      </c>
      <c r="I142" s="42">
        <v>0</v>
      </c>
      <c r="J142" s="43">
        <v>45116</v>
      </c>
      <c r="K142" s="53" t="s">
        <v>96</v>
      </c>
      <c r="L142" s="84">
        <f>Таблица1[[#This Row],[Брак, од.]]/Таблица1[[#This Row],[Кількість, од.]]</f>
        <v>0</v>
      </c>
      <c r="M142" s="116">
        <f>Таблица1[[#This Row],[Вартість партії]]/41</f>
        <v>2734.1463414634145</v>
      </c>
      <c r="N142" s="2"/>
      <c r="O142" s="5"/>
      <c r="P142" s="5"/>
      <c r="Q142" s="5"/>
      <c r="T142" s="10"/>
      <c r="U142" s="10"/>
    </row>
    <row r="143" spans="1:21" ht="15.6" x14ac:dyDescent="0.3">
      <c r="A143" s="2"/>
      <c r="B143" s="50" t="s">
        <v>109</v>
      </c>
      <c r="C143" s="35" t="s">
        <v>134</v>
      </c>
      <c r="D143" s="35">
        <v>10010</v>
      </c>
      <c r="E143" s="19" t="s">
        <v>87</v>
      </c>
      <c r="F143" s="76">
        <v>14</v>
      </c>
      <c r="G143" s="76">
        <v>3</v>
      </c>
      <c r="H143" s="35">
        <v>140140</v>
      </c>
      <c r="I143" s="35">
        <v>30030</v>
      </c>
      <c r="J143" s="41">
        <v>45111</v>
      </c>
      <c r="K143" s="52" t="s">
        <v>96</v>
      </c>
      <c r="L143" s="84">
        <f>Таблица1[[#This Row],[Брак, од.]]/Таблица1[[#This Row],[Кількість, од.]]</f>
        <v>0.21428571428571427</v>
      </c>
      <c r="M143" s="116">
        <f>Таблица1[[#This Row],[Вартість партії]]/41</f>
        <v>3418.0487804878048</v>
      </c>
      <c r="N143" s="2"/>
      <c r="O143" s="5"/>
      <c r="P143" s="5"/>
      <c r="Q143" s="5"/>
      <c r="T143" s="10"/>
      <c r="U143" s="10"/>
    </row>
    <row r="144" spans="1:21" ht="15.6" x14ac:dyDescent="0.3">
      <c r="A144" s="2"/>
      <c r="B144" s="50" t="s">
        <v>99</v>
      </c>
      <c r="C144" s="35" t="s">
        <v>134</v>
      </c>
      <c r="D144" s="35">
        <v>2560</v>
      </c>
      <c r="E144" s="19" t="s">
        <v>106</v>
      </c>
      <c r="F144" s="76">
        <v>28</v>
      </c>
      <c r="G144" s="76">
        <v>1</v>
      </c>
      <c r="H144" s="35">
        <v>71680</v>
      </c>
      <c r="I144" s="35">
        <v>2560</v>
      </c>
      <c r="J144" s="41">
        <v>45100</v>
      </c>
      <c r="K144" s="52" t="s">
        <v>88</v>
      </c>
      <c r="L144" s="84">
        <f>Таблица1[[#This Row],[Брак, од.]]/Таблица1[[#This Row],[Кількість, од.]]</f>
        <v>3.5714285714285712E-2</v>
      </c>
      <c r="M144" s="116">
        <f>Таблица1[[#This Row],[Вартість партії]]/41</f>
        <v>1748.2926829268292</v>
      </c>
      <c r="N144" s="2"/>
      <c r="O144" s="5"/>
      <c r="P144" s="5"/>
      <c r="Q144" s="5"/>
      <c r="T144" s="10"/>
      <c r="U144" s="10"/>
    </row>
    <row r="145" spans="1:21" ht="15.6" x14ac:dyDescent="0.3">
      <c r="A145" s="2"/>
      <c r="B145" s="51" t="s">
        <v>89</v>
      </c>
      <c r="C145" s="42" t="s">
        <v>134</v>
      </c>
      <c r="D145" s="42">
        <v>4050</v>
      </c>
      <c r="E145" s="18" t="s">
        <v>101</v>
      </c>
      <c r="F145" s="77">
        <v>17</v>
      </c>
      <c r="G145" s="77">
        <v>0</v>
      </c>
      <c r="H145" s="42">
        <v>68850</v>
      </c>
      <c r="I145" s="42">
        <v>0</v>
      </c>
      <c r="J145" s="43">
        <v>45097</v>
      </c>
      <c r="K145" s="53" t="s">
        <v>91</v>
      </c>
      <c r="L145" s="84">
        <f>Таблица1[[#This Row],[Брак, од.]]/Таблица1[[#This Row],[Кількість, од.]]</f>
        <v>0</v>
      </c>
      <c r="M145" s="116">
        <f>Таблица1[[#This Row],[Вартість партії]]/41</f>
        <v>1679.2682926829268</v>
      </c>
      <c r="N145" s="2"/>
      <c r="O145" s="5"/>
      <c r="P145" s="5"/>
      <c r="Q145" s="5"/>
      <c r="T145" s="10"/>
      <c r="U145" s="10"/>
    </row>
    <row r="146" spans="1:21" ht="15.6" x14ac:dyDescent="0.3">
      <c r="A146" s="2"/>
      <c r="B146" s="51" t="s">
        <v>103</v>
      </c>
      <c r="C146" s="42" t="s">
        <v>134</v>
      </c>
      <c r="D146" s="42">
        <v>3300</v>
      </c>
      <c r="E146" s="18" t="s">
        <v>101</v>
      </c>
      <c r="F146" s="77">
        <v>34</v>
      </c>
      <c r="G146" s="77">
        <v>1</v>
      </c>
      <c r="H146" s="42">
        <v>112200</v>
      </c>
      <c r="I146" s="42">
        <v>3300</v>
      </c>
      <c r="J146" s="43">
        <v>45097</v>
      </c>
      <c r="K146" s="53" t="s">
        <v>104</v>
      </c>
      <c r="L146" s="84">
        <f>Таблица1[[#This Row],[Брак, од.]]/Таблица1[[#This Row],[Кількість, од.]]</f>
        <v>2.9411764705882353E-2</v>
      </c>
      <c r="M146" s="116">
        <f>Таблица1[[#This Row],[Вартість партії]]/41</f>
        <v>2736.5853658536585</v>
      </c>
      <c r="N146" s="2"/>
      <c r="O146" s="5"/>
      <c r="P146" s="5"/>
      <c r="Q146" s="5"/>
      <c r="T146" s="10"/>
      <c r="U146" s="10"/>
    </row>
    <row r="147" spans="1:21" ht="15.6" x14ac:dyDescent="0.3">
      <c r="A147" s="2"/>
      <c r="B147" s="50" t="s">
        <v>99</v>
      </c>
      <c r="C147" s="35" t="s">
        <v>134</v>
      </c>
      <c r="D147" s="35">
        <v>2500</v>
      </c>
      <c r="E147" s="19" t="s">
        <v>101</v>
      </c>
      <c r="F147" s="76">
        <v>49</v>
      </c>
      <c r="G147" s="76">
        <v>3</v>
      </c>
      <c r="H147" s="35">
        <v>122500</v>
      </c>
      <c r="I147" s="35">
        <v>7500</v>
      </c>
      <c r="J147" s="41">
        <v>45095</v>
      </c>
      <c r="K147" s="52" t="s">
        <v>88</v>
      </c>
      <c r="L147" s="84">
        <f>Таблица1[[#This Row],[Брак, од.]]/Таблица1[[#This Row],[Кількість, од.]]</f>
        <v>6.1224489795918366E-2</v>
      </c>
      <c r="M147" s="116">
        <f>Таблица1[[#This Row],[Вартість партії]]/41</f>
        <v>2987.8048780487807</v>
      </c>
      <c r="N147" s="2"/>
      <c r="O147" s="5"/>
      <c r="P147" s="5"/>
      <c r="Q147" s="5"/>
      <c r="T147" s="10"/>
      <c r="U147" s="10"/>
    </row>
    <row r="148" spans="1:21" ht="15.6" x14ac:dyDescent="0.3">
      <c r="A148" s="2"/>
      <c r="B148" s="51" t="s">
        <v>107</v>
      </c>
      <c r="C148" s="42" t="s">
        <v>134</v>
      </c>
      <c r="D148" s="42">
        <v>2850</v>
      </c>
      <c r="E148" s="18" t="s">
        <v>105</v>
      </c>
      <c r="F148" s="77">
        <v>21</v>
      </c>
      <c r="G148" s="77">
        <v>3</v>
      </c>
      <c r="H148" s="42">
        <v>59850</v>
      </c>
      <c r="I148" s="42">
        <v>8550</v>
      </c>
      <c r="J148" s="43">
        <v>45094</v>
      </c>
      <c r="K148" s="53" t="s">
        <v>96</v>
      </c>
      <c r="L148" s="84">
        <f>Таблица1[[#This Row],[Брак, од.]]/Таблица1[[#This Row],[Кількість, од.]]</f>
        <v>0.14285714285714285</v>
      </c>
      <c r="M148" s="116">
        <f>Таблица1[[#This Row],[Вартість партії]]/41</f>
        <v>1459.7560975609756</v>
      </c>
      <c r="N148" s="2"/>
      <c r="O148" s="5"/>
      <c r="P148" s="5"/>
      <c r="Q148" s="5"/>
      <c r="T148" s="10"/>
      <c r="U148" s="10"/>
    </row>
    <row r="149" spans="1:21" ht="15.6" x14ac:dyDescent="0.3">
      <c r="A149" s="2"/>
      <c r="B149" s="50" t="s">
        <v>110</v>
      </c>
      <c r="C149" s="35" t="s">
        <v>134</v>
      </c>
      <c r="D149" s="35">
        <v>1200</v>
      </c>
      <c r="E149" s="19" t="s">
        <v>95</v>
      </c>
      <c r="F149" s="76">
        <v>46</v>
      </c>
      <c r="G149" s="76">
        <v>2</v>
      </c>
      <c r="H149" s="35">
        <v>55200</v>
      </c>
      <c r="I149" s="35">
        <v>2400</v>
      </c>
      <c r="J149" s="41">
        <v>45091</v>
      </c>
      <c r="K149" s="52" t="s">
        <v>111</v>
      </c>
      <c r="L149" s="84">
        <f>Таблица1[[#This Row],[Брак, од.]]/Таблица1[[#This Row],[Кількість, од.]]</f>
        <v>4.3478260869565216E-2</v>
      </c>
      <c r="M149" s="116">
        <f>Таблица1[[#This Row],[Вартість партії]]/41</f>
        <v>1346.3414634146341</v>
      </c>
      <c r="N149" s="2"/>
      <c r="O149" s="5"/>
      <c r="P149" s="5"/>
      <c r="Q149" s="5"/>
      <c r="T149" s="10"/>
      <c r="U149" s="10"/>
    </row>
    <row r="150" spans="1:21" ht="15.6" x14ac:dyDescent="0.3">
      <c r="A150" s="2"/>
      <c r="B150" s="51" t="s">
        <v>109</v>
      </c>
      <c r="C150" s="42" t="s">
        <v>134</v>
      </c>
      <c r="D150" s="42">
        <v>10500</v>
      </c>
      <c r="E150" s="18" t="s">
        <v>106</v>
      </c>
      <c r="F150" s="77">
        <v>49</v>
      </c>
      <c r="G150" s="77">
        <v>0</v>
      </c>
      <c r="H150" s="42">
        <v>514500</v>
      </c>
      <c r="I150" s="42">
        <v>0</v>
      </c>
      <c r="J150" s="43">
        <v>45091</v>
      </c>
      <c r="K150" s="53" t="s">
        <v>96</v>
      </c>
      <c r="L150" s="84">
        <f>Таблица1[[#This Row],[Брак, од.]]/Таблица1[[#This Row],[Кількість, од.]]</f>
        <v>0</v>
      </c>
      <c r="M150" s="116">
        <f>Таблица1[[#This Row],[Вартість партії]]/41</f>
        <v>12548.780487804877</v>
      </c>
      <c r="N150" s="2"/>
      <c r="O150" s="5"/>
      <c r="P150" s="5"/>
      <c r="Q150" s="5"/>
      <c r="T150" s="10"/>
      <c r="U150" s="10"/>
    </row>
    <row r="151" spans="1:21" ht="15.6" x14ac:dyDescent="0.3">
      <c r="A151" s="2"/>
      <c r="B151" s="50" t="s">
        <v>107</v>
      </c>
      <c r="C151" s="35" t="s">
        <v>134</v>
      </c>
      <c r="D151" s="35">
        <v>2920</v>
      </c>
      <c r="E151" s="19" t="s">
        <v>101</v>
      </c>
      <c r="F151" s="76">
        <v>21</v>
      </c>
      <c r="G151" s="76">
        <v>1</v>
      </c>
      <c r="H151" s="35">
        <v>61320</v>
      </c>
      <c r="I151" s="35">
        <v>2920</v>
      </c>
      <c r="J151" s="41">
        <v>45077</v>
      </c>
      <c r="K151" s="52" t="s">
        <v>96</v>
      </c>
      <c r="L151" s="84">
        <f>Таблица1[[#This Row],[Брак, од.]]/Таблица1[[#This Row],[Кількість, од.]]</f>
        <v>4.7619047619047616E-2</v>
      </c>
      <c r="M151" s="116">
        <f>Таблица1[[#This Row],[Вартість партії]]/41</f>
        <v>1495.6097560975609</v>
      </c>
      <c r="N151" s="2"/>
      <c r="O151" s="5"/>
      <c r="P151" s="5"/>
      <c r="Q151" s="5"/>
      <c r="T151" s="10"/>
      <c r="U151" s="10"/>
    </row>
    <row r="152" spans="1:21" ht="15.6" x14ac:dyDescent="0.3">
      <c r="A152" s="2"/>
      <c r="B152" s="51" t="s">
        <v>107</v>
      </c>
      <c r="C152" s="42" t="s">
        <v>134</v>
      </c>
      <c r="D152" s="42">
        <v>2900</v>
      </c>
      <c r="E152" s="18" t="s">
        <v>87</v>
      </c>
      <c r="F152" s="77">
        <v>36</v>
      </c>
      <c r="G152" s="77">
        <v>0</v>
      </c>
      <c r="H152" s="42">
        <v>104400</v>
      </c>
      <c r="I152" s="42">
        <v>0</v>
      </c>
      <c r="J152" s="43">
        <v>45062</v>
      </c>
      <c r="K152" s="53" t="s">
        <v>96</v>
      </c>
      <c r="L152" s="84">
        <f>Таблица1[[#This Row],[Брак, од.]]/Таблица1[[#This Row],[Кількість, од.]]</f>
        <v>0</v>
      </c>
      <c r="M152" s="116">
        <f>Таблица1[[#This Row],[Вартість партії]]/41</f>
        <v>2546.3414634146343</v>
      </c>
      <c r="N152" s="2"/>
      <c r="O152" s="5"/>
      <c r="P152" s="5"/>
      <c r="Q152" s="5"/>
      <c r="T152" s="10"/>
      <c r="U152" s="10"/>
    </row>
    <row r="153" spans="1:21" ht="15.6" x14ac:dyDescent="0.3">
      <c r="A153" s="2"/>
      <c r="B153" s="50" t="s">
        <v>110</v>
      </c>
      <c r="C153" s="35" t="s">
        <v>134</v>
      </c>
      <c r="D153" s="35">
        <v>1200</v>
      </c>
      <c r="E153" s="19" t="s">
        <v>101</v>
      </c>
      <c r="F153" s="76">
        <v>23</v>
      </c>
      <c r="G153" s="76">
        <v>2</v>
      </c>
      <c r="H153" s="35">
        <v>27600</v>
      </c>
      <c r="I153" s="35">
        <v>2400</v>
      </c>
      <c r="J153" s="41">
        <v>45050</v>
      </c>
      <c r="K153" s="52" t="s">
        <v>111</v>
      </c>
      <c r="L153" s="84">
        <f>Таблица1[[#This Row],[Брак, од.]]/Таблица1[[#This Row],[Кількість, од.]]</f>
        <v>8.6956521739130432E-2</v>
      </c>
      <c r="M153" s="116">
        <f>Таблица1[[#This Row],[Вартість партії]]/41</f>
        <v>673.17073170731703</v>
      </c>
      <c r="N153" s="2"/>
      <c r="O153" s="5"/>
      <c r="P153" s="5"/>
      <c r="Q153" s="5"/>
      <c r="T153" s="10"/>
      <c r="U153" s="10"/>
    </row>
    <row r="154" spans="1:21" ht="15.6" x14ac:dyDescent="0.3">
      <c r="A154" s="2"/>
      <c r="B154" s="51" t="s">
        <v>109</v>
      </c>
      <c r="C154" s="42" t="s">
        <v>134</v>
      </c>
      <c r="D154" s="42">
        <v>10110</v>
      </c>
      <c r="E154" s="18" t="s">
        <v>105</v>
      </c>
      <c r="F154" s="77">
        <v>39</v>
      </c>
      <c r="G154" s="77">
        <v>4</v>
      </c>
      <c r="H154" s="42">
        <v>394290</v>
      </c>
      <c r="I154" s="42">
        <v>40440</v>
      </c>
      <c r="J154" s="43">
        <v>45039</v>
      </c>
      <c r="K154" s="53" t="s">
        <v>96</v>
      </c>
      <c r="L154" s="84">
        <f>Таблица1[[#This Row],[Брак, од.]]/Таблица1[[#This Row],[Кількість, од.]]</f>
        <v>0.10256410256410256</v>
      </c>
      <c r="M154" s="116">
        <f>Таблица1[[#This Row],[Вартість партії]]/41</f>
        <v>9616.8292682926822</v>
      </c>
      <c r="N154" s="2"/>
      <c r="O154" s="5"/>
      <c r="P154" s="5"/>
      <c r="Q154" s="5"/>
      <c r="T154" s="10"/>
      <c r="U154" s="10"/>
    </row>
    <row r="155" spans="1:21" ht="15.6" x14ac:dyDescent="0.3">
      <c r="A155" s="2"/>
      <c r="B155" s="51" t="s">
        <v>110</v>
      </c>
      <c r="C155" s="42" t="s">
        <v>134</v>
      </c>
      <c r="D155" s="42">
        <v>1280</v>
      </c>
      <c r="E155" s="18" t="s">
        <v>106</v>
      </c>
      <c r="F155" s="77">
        <v>42</v>
      </c>
      <c r="G155" s="77">
        <v>0</v>
      </c>
      <c r="H155" s="42">
        <v>53760</v>
      </c>
      <c r="I155" s="42">
        <v>0</v>
      </c>
      <c r="J155" s="43">
        <v>45037</v>
      </c>
      <c r="K155" s="53" t="s">
        <v>111</v>
      </c>
      <c r="L155" s="84">
        <f>Таблица1[[#This Row],[Брак, од.]]/Таблица1[[#This Row],[Кількість, од.]]</f>
        <v>0</v>
      </c>
      <c r="M155" s="116">
        <f>Таблица1[[#This Row],[Вартість партії]]/41</f>
        <v>1311.219512195122</v>
      </c>
      <c r="N155" s="2"/>
      <c r="O155" s="5"/>
      <c r="P155" s="5"/>
      <c r="Q155" s="5"/>
      <c r="T155" s="10"/>
      <c r="U155" s="10"/>
    </row>
    <row r="156" spans="1:21" ht="15.6" x14ac:dyDescent="0.3">
      <c r="A156" s="2"/>
      <c r="B156" s="51" t="s">
        <v>94</v>
      </c>
      <c r="C156" s="42" t="s">
        <v>134</v>
      </c>
      <c r="D156" s="42">
        <v>2500</v>
      </c>
      <c r="E156" s="18" t="s">
        <v>95</v>
      </c>
      <c r="F156" s="77">
        <v>25</v>
      </c>
      <c r="G156" s="77">
        <v>0</v>
      </c>
      <c r="H156" s="42">
        <v>62500</v>
      </c>
      <c r="I156" s="42">
        <v>0</v>
      </c>
      <c r="J156" s="43">
        <v>45035</v>
      </c>
      <c r="K156" s="53" t="s">
        <v>91</v>
      </c>
      <c r="L156" s="84">
        <f>Таблица1[[#This Row],[Брак, од.]]/Таблица1[[#This Row],[Кількість, од.]]</f>
        <v>0</v>
      </c>
      <c r="M156" s="116">
        <f>Таблица1[[#This Row],[Вартість партії]]/41</f>
        <v>1524.3902439024391</v>
      </c>
      <c r="N156" s="2"/>
      <c r="O156" s="5"/>
      <c r="P156" s="5"/>
      <c r="Q156" s="5"/>
      <c r="T156" s="10"/>
      <c r="U156" s="10"/>
    </row>
    <row r="157" spans="1:21" ht="15.6" x14ac:dyDescent="0.3">
      <c r="A157" s="2"/>
      <c r="B157" s="50" t="s">
        <v>110</v>
      </c>
      <c r="C157" s="35" t="s">
        <v>134</v>
      </c>
      <c r="D157" s="35">
        <v>1300</v>
      </c>
      <c r="E157" s="19" t="s">
        <v>105</v>
      </c>
      <c r="F157" s="76">
        <v>28</v>
      </c>
      <c r="G157" s="76">
        <v>4</v>
      </c>
      <c r="H157" s="35">
        <v>36400</v>
      </c>
      <c r="I157" s="35">
        <v>5200</v>
      </c>
      <c r="J157" s="41">
        <v>45015</v>
      </c>
      <c r="K157" s="52" t="s">
        <v>111</v>
      </c>
      <c r="L157" s="84">
        <f>Таблица1[[#This Row],[Брак, од.]]/Таблица1[[#This Row],[Кількість, од.]]</f>
        <v>0.14285714285714285</v>
      </c>
      <c r="M157" s="116">
        <f>Таблица1[[#This Row],[Вартість партії]]/41</f>
        <v>887.80487804878044</v>
      </c>
      <c r="N157" s="2"/>
      <c r="O157" s="5"/>
      <c r="P157" s="5"/>
      <c r="Q157" s="5"/>
      <c r="T157" s="10"/>
      <c r="U157" s="10"/>
    </row>
    <row r="158" spans="1:21" ht="15.6" x14ac:dyDescent="0.3">
      <c r="A158" s="2"/>
      <c r="B158" s="50" t="s">
        <v>99</v>
      </c>
      <c r="C158" s="35" t="s">
        <v>134</v>
      </c>
      <c r="D158" s="35">
        <v>2560</v>
      </c>
      <c r="E158" s="19" t="s">
        <v>87</v>
      </c>
      <c r="F158" s="76">
        <v>15</v>
      </c>
      <c r="G158" s="76">
        <v>0</v>
      </c>
      <c r="H158" s="35">
        <v>38400</v>
      </c>
      <c r="I158" s="35">
        <v>0</v>
      </c>
      <c r="J158" s="41">
        <v>45010</v>
      </c>
      <c r="K158" s="52" t="s">
        <v>91</v>
      </c>
      <c r="L158" s="84">
        <f>Таблица1[[#This Row],[Брак, од.]]/Таблица1[[#This Row],[Кількість, од.]]</f>
        <v>0</v>
      </c>
      <c r="M158" s="116">
        <f>Таблица1[[#This Row],[Вартість партії]]/41</f>
        <v>936.58536585365857</v>
      </c>
      <c r="N158" s="2"/>
      <c r="O158" s="5"/>
      <c r="P158" s="5"/>
      <c r="Q158" s="5"/>
      <c r="T158" s="10"/>
      <c r="U158" s="10"/>
    </row>
    <row r="159" spans="1:21" ht="15.6" x14ac:dyDescent="0.3">
      <c r="A159" s="2"/>
      <c r="B159" s="51" t="s">
        <v>99</v>
      </c>
      <c r="C159" s="42" t="s">
        <v>134</v>
      </c>
      <c r="D159" s="42">
        <v>2500</v>
      </c>
      <c r="E159" s="18" t="s">
        <v>95</v>
      </c>
      <c r="F159" s="77">
        <v>48</v>
      </c>
      <c r="G159" s="77">
        <v>2</v>
      </c>
      <c r="H159" s="42">
        <v>120000</v>
      </c>
      <c r="I159" s="42">
        <v>5000</v>
      </c>
      <c r="J159" s="43">
        <v>45001</v>
      </c>
      <c r="K159" s="53" t="s">
        <v>91</v>
      </c>
      <c r="L159" s="84">
        <f>Таблица1[[#This Row],[Брак, од.]]/Таблица1[[#This Row],[Кількість, од.]]</f>
        <v>4.1666666666666664E-2</v>
      </c>
      <c r="M159" s="116">
        <f>Таблица1[[#This Row],[Вартість партії]]/41</f>
        <v>2926.8292682926831</v>
      </c>
      <c r="N159" s="2"/>
      <c r="O159" s="5"/>
      <c r="P159" s="5"/>
      <c r="Q159" s="5"/>
      <c r="T159" s="10"/>
      <c r="U159" s="10"/>
    </row>
    <row r="160" spans="1:21" ht="15.6" x14ac:dyDescent="0.3">
      <c r="A160" s="2"/>
      <c r="B160" s="50" t="s">
        <v>94</v>
      </c>
      <c r="C160" s="35" t="s">
        <v>134</v>
      </c>
      <c r="D160" s="35">
        <v>2500</v>
      </c>
      <c r="E160" s="19" t="s">
        <v>105</v>
      </c>
      <c r="F160" s="76">
        <v>11</v>
      </c>
      <c r="G160" s="76">
        <v>0</v>
      </c>
      <c r="H160" s="35">
        <v>27500</v>
      </c>
      <c r="I160" s="35">
        <v>0</v>
      </c>
      <c r="J160" s="41">
        <v>44988</v>
      </c>
      <c r="K160" s="52" t="s">
        <v>91</v>
      </c>
      <c r="L160" s="84">
        <f>Таблица1[[#This Row],[Брак, од.]]/Таблица1[[#This Row],[Кількість, од.]]</f>
        <v>0</v>
      </c>
      <c r="M160" s="116">
        <f>Таблица1[[#This Row],[Вартість партії]]/41</f>
        <v>670.73170731707319</v>
      </c>
      <c r="N160" s="2"/>
      <c r="O160" s="5"/>
      <c r="P160" s="5"/>
      <c r="Q160" s="5"/>
      <c r="T160" s="10"/>
      <c r="U160" s="10"/>
    </row>
    <row r="161" spans="1:21" ht="15.6" x14ac:dyDescent="0.3">
      <c r="A161" s="2"/>
      <c r="B161" s="51" t="s">
        <v>89</v>
      </c>
      <c r="C161" s="42" t="s">
        <v>134</v>
      </c>
      <c r="D161" s="42">
        <v>4050</v>
      </c>
      <c r="E161" s="18" t="s">
        <v>90</v>
      </c>
      <c r="F161" s="77">
        <v>47</v>
      </c>
      <c r="G161" s="77">
        <v>3</v>
      </c>
      <c r="H161" s="42">
        <v>190350</v>
      </c>
      <c r="I161" s="42">
        <v>12150</v>
      </c>
      <c r="J161" s="43">
        <v>44988</v>
      </c>
      <c r="K161" s="53" t="s">
        <v>91</v>
      </c>
      <c r="L161" s="84">
        <f>Таблица1[[#This Row],[Брак, од.]]/Таблица1[[#This Row],[Кількість, од.]]</f>
        <v>6.3829787234042548E-2</v>
      </c>
      <c r="M161" s="116">
        <f>Таблица1[[#This Row],[Вартість партії]]/41</f>
        <v>4642.6829268292686</v>
      </c>
      <c r="N161" s="2"/>
      <c r="O161" s="5"/>
      <c r="P161" s="5"/>
      <c r="Q161" s="5"/>
      <c r="T161" s="10"/>
      <c r="U161" s="10"/>
    </row>
    <row r="162" spans="1:21" ht="15.6" x14ac:dyDescent="0.3">
      <c r="A162" s="2"/>
      <c r="B162" s="51" t="s">
        <v>94</v>
      </c>
      <c r="C162" s="42" t="s">
        <v>134</v>
      </c>
      <c r="D162" s="42">
        <v>2500</v>
      </c>
      <c r="E162" s="18" t="s">
        <v>106</v>
      </c>
      <c r="F162" s="77">
        <v>44</v>
      </c>
      <c r="G162" s="77">
        <v>0</v>
      </c>
      <c r="H162" s="42">
        <v>110000</v>
      </c>
      <c r="I162" s="42">
        <v>0</v>
      </c>
      <c r="J162" s="43">
        <v>44984</v>
      </c>
      <c r="K162" s="53" t="s">
        <v>91</v>
      </c>
      <c r="L162" s="84">
        <f>Таблица1[[#This Row],[Брак, од.]]/Таблица1[[#This Row],[Кількість, од.]]</f>
        <v>0</v>
      </c>
      <c r="M162" s="116">
        <f>Таблица1[[#This Row],[Вартість партії]]/41</f>
        <v>2682.9268292682927</v>
      </c>
      <c r="N162" s="2"/>
      <c r="O162" s="5"/>
      <c r="P162" s="5"/>
      <c r="Q162" s="5"/>
      <c r="T162" s="10"/>
      <c r="U162" s="10"/>
    </row>
    <row r="163" spans="1:21" ht="15.6" x14ac:dyDescent="0.3">
      <c r="A163" s="2"/>
      <c r="B163" s="50" t="s">
        <v>94</v>
      </c>
      <c r="C163" s="35" t="s">
        <v>134</v>
      </c>
      <c r="D163" s="35">
        <v>2500</v>
      </c>
      <c r="E163" s="19" t="s">
        <v>87</v>
      </c>
      <c r="F163" s="76">
        <v>15</v>
      </c>
      <c r="G163" s="76">
        <v>3</v>
      </c>
      <c r="H163" s="35">
        <v>37500</v>
      </c>
      <c r="I163" s="35">
        <v>7500</v>
      </c>
      <c r="J163" s="41">
        <v>44983</v>
      </c>
      <c r="K163" s="52" t="s">
        <v>91</v>
      </c>
      <c r="L163" s="84">
        <f>Таблица1[[#This Row],[Брак, од.]]/Таблица1[[#This Row],[Кількість, од.]]</f>
        <v>0.2</v>
      </c>
      <c r="M163" s="116">
        <f>Таблица1[[#This Row],[Вартість партії]]/41</f>
        <v>914.63414634146341</v>
      </c>
      <c r="N163" s="2"/>
      <c r="O163" s="5"/>
      <c r="P163" s="5"/>
      <c r="Q163" s="5"/>
      <c r="T163" s="10"/>
      <c r="U163" s="10"/>
    </row>
    <row r="164" spans="1:21" ht="15.6" x14ac:dyDescent="0.3">
      <c r="A164" s="2"/>
      <c r="B164" s="51" t="s">
        <v>89</v>
      </c>
      <c r="C164" s="42" t="s">
        <v>134</v>
      </c>
      <c r="D164" s="42">
        <v>4050</v>
      </c>
      <c r="E164" s="18" t="s">
        <v>105</v>
      </c>
      <c r="F164" s="77">
        <v>19</v>
      </c>
      <c r="G164" s="77">
        <v>2</v>
      </c>
      <c r="H164" s="42">
        <v>76950</v>
      </c>
      <c r="I164" s="42">
        <v>8100</v>
      </c>
      <c r="J164" s="43">
        <v>44977</v>
      </c>
      <c r="K164" s="53" t="s">
        <v>91</v>
      </c>
      <c r="L164" s="84">
        <f>Таблица1[[#This Row],[Брак, од.]]/Таблица1[[#This Row],[Кількість, од.]]</f>
        <v>0.10526315789473684</v>
      </c>
      <c r="M164" s="116">
        <f>Таблица1[[#This Row],[Вартість партії]]/41</f>
        <v>1876.8292682926829</v>
      </c>
      <c r="N164" s="2"/>
      <c r="O164" s="5"/>
      <c r="P164" s="5"/>
      <c r="Q164" s="5"/>
      <c r="T164" s="10"/>
      <c r="U164" s="10"/>
    </row>
    <row r="165" spans="1:21" ht="15.6" x14ac:dyDescent="0.3">
      <c r="A165" s="2"/>
      <c r="B165" s="51" t="s">
        <v>109</v>
      </c>
      <c r="C165" s="42" t="s">
        <v>134</v>
      </c>
      <c r="D165" s="42">
        <v>10250</v>
      </c>
      <c r="E165" s="18" t="s">
        <v>90</v>
      </c>
      <c r="F165" s="77">
        <v>16</v>
      </c>
      <c r="G165" s="77">
        <v>4</v>
      </c>
      <c r="H165" s="42">
        <v>164000</v>
      </c>
      <c r="I165" s="42">
        <v>41000</v>
      </c>
      <c r="J165" s="43">
        <v>44976</v>
      </c>
      <c r="K165" s="53" t="s">
        <v>96</v>
      </c>
      <c r="L165" s="84">
        <f>Таблица1[[#This Row],[Брак, од.]]/Таблица1[[#This Row],[Кількість, од.]]</f>
        <v>0.25</v>
      </c>
      <c r="M165" s="116">
        <f>Таблица1[[#This Row],[Вартість партії]]/41</f>
        <v>4000</v>
      </c>
      <c r="N165" s="2"/>
      <c r="O165" s="5"/>
      <c r="P165" s="5"/>
      <c r="Q165" s="5"/>
      <c r="T165" s="10"/>
      <c r="U165" s="10"/>
    </row>
    <row r="166" spans="1:21" ht="15.6" x14ac:dyDescent="0.3">
      <c r="A166" s="2"/>
      <c r="B166" s="50" t="s">
        <v>107</v>
      </c>
      <c r="C166" s="35" t="s">
        <v>134</v>
      </c>
      <c r="D166" s="35">
        <v>2850</v>
      </c>
      <c r="E166" s="19" t="s">
        <v>106</v>
      </c>
      <c r="F166" s="76">
        <v>23</v>
      </c>
      <c r="G166" s="76">
        <v>3</v>
      </c>
      <c r="H166" s="35">
        <v>65550</v>
      </c>
      <c r="I166" s="35">
        <v>8550</v>
      </c>
      <c r="J166" s="41">
        <v>44969</v>
      </c>
      <c r="K166" s="52" t="s">
        <v>96</v>
      </c>
      <c r="L166" s="84">
        <f>Таблица1[[#This Row],[Брак, од.]]/Таблица1[[#This Row],[Кількість, од.]]</f>
        <v>0.13043478260869565</v>
      </c>
      <c r="M166" s="116">
        <f>Таблица1[[#This Row],[Вартість партії]]/41</f>
        <v>1598.780487804878</v>
      </c>
      <c r="N166" s="2"/>
      <c r="O166" s="5"/>
      <c r="P166" s="5"/>
      <c r="Q166" s="5"/>
      <c r="T166" s="10"/>
      <c r="U166" s="10"/>
    </row>
    <row r="167" spans="1:21" ht="15.6" x14ac:dyDescent="0.3">
      <c r="A167" s="2"/>
      <c r="B167" s="50" t="s">
        <v>109</v>
      </c>
      <c r="C167" s="35" t="s">
        <v>134</v>
      </c>
      <c r="D167" s="35">
        <v>10000</v>
      </c>
      <c r="E167" s="19" t="s">
        <v>101</v>
      </c>
      <c r="F167" s="76">
        <v>28</v>
      </c>
      <c r="G167" s="76">
        <v>0</v>
      </c>
      <c r="H167" s="35">
        <v>280000</v>
      </c>
      <c r="I167" s="35">
        <v>0</v>
      </c>
      <c r="J167" s="41">
        <v>44967</v>
      </c>
      <c r="K167" s="52" t="s">
        <v>96</v>
      </c>
      <c r="L167" s="84">
        <f>Таблица1[[#This Row],[Брак, од.]]/Таблица1[[#This Row],[Кількість, од.]]</f>
        <v>0</v>
      </c>
      <c r="M167" s="116">
        <f>Таблица1[[#This Row],[Вартість партії]]/41</f>
        <v>6829.2682926829266</v>
      </c>
      <c r="N167" s="2"/>
      <c r="O167" s="5"/>
      <c r="P167" s="5"/>
      <c r="Q167" s="5"/>
      <c r="T167" s="10"/>
      <c r="U167" s="10"/>
    </row>
    <row r="168" spans="1:21" ht="15.6" x14ac:dyDescent="0.3">
      <c r="A168" s="2"/>
      <c r="B168" s="51" t="s">
        <v>89</v>
      </c>
      <c r="C168" s="42" t="s">
        <v>134</v>
      </c>
      <c r="D168" s="42">
        <v>4000</v>
      </c>
      <c r="E168" s="18" t="s">
        <v>95</v>
      </c>
      <c r="F168" s="77">
        <v>24</v>
      </c>
      <c r="G168" s="77">
        <v>1</v>
      </c>
      <c r="H168" s="42">
        <v>96000</v>
      </c>
      <c r="I168" s="42">
        <v>4000</v>
      </c>
      <c r="J168" s="43">
        <v>44966</v>
      </c>
      <c r="K168" s="53" t="s">
        <v>91</v>
      </c>
      <c r="L168" s="84">
        <f>Таблица1[[#This Row],[Брак, од.]]/Таблица1[[#This Row],[Кількість, од.]]</f>
        <v>4.1666666666666664E-2</v>
      </c>
      <c r="M168" s="116">
        <f>Таблица1[[#This Row],[Вартість партії]]/41</f>
        <v>2341.4634146341464</v>
      </c>
      <c r="N168" s="2"/>
      <c r="O168" s="5"/>
      <c r="P168" s="5"/>
      <c r="Q168" s="5"/>
      <c r="T168" s="10"/>
      <c r="U168" s="10"/>
    </row>
    <row r="169" spans="1:21" ht="15.6" x14ac:dyDescent="0.3">
      <c r="A169" s="2"/>
      <c r="B169" s="51" t="s">
        <v>89</v>
      </c>
      <c r="C169" s="42" t="s">
        <v>134</v>
      </c>
      <c r="D169" s="42">
        <v>4050</v>
      </c>
      <c r="E169" s="18" t="s">
        <v>106</v>
      </c>
      <c r="F169" s="77">
        <v>16</v>
      </c>
      <c r="G169" s="77">
        <v>4</v>
      </c>
      <c r="H169" s="42">
        <v>64800</v>
      </c>
      <c r="I169" s="42">
        <v>16200</v>
      </c>
      <c r="J169" s="43">
        <v>44952</v>
      </c>
      <c r="K169" s="53" t="s">
        <v>91</v>
      </c>
      <c r="L169" s="84">
        <f>Таблица1[[#This Row],[Брак, од.]]/Таблица1[[#This Row],[Кількість, од.]]</f>
        <v>0.25</v>
      </c>
      <c r="M169" s="116">
        <f>Таблица1[[#This Row],[Вартість партії]]/41</f>
        <v>1580.4878048780488</v>
      </c>
      <c r="N169" s="2"/>
      <c r="O169" s="5"/>
      <c r="P169" s="5"/>
      <c r="Q169" s="5"/>
      <c r="T169" s="10"/>
      <c r="U169" s="10"/>
    </row>
    <row r="170" spans="1:21" ht="15.6" x14ac:dyDescent="0.3">
      <c r="A170" s="2"/>
      <c r="B170" s="51" t="s">
        <v>94</v>
      </c>
      <c r="C170" s="42" t="s">
        <v>134</v>
      </c>
      <c r="D170" s="42">
        <v>2500</v>
      </c>
      <c r="E170" s="18" t="s">
        <v>90</v>
      </c>
      <c r="F170" s="77">
        <v>26</v>
      </c>
      <c r="G170" s="77">
        <v>0</v>
      </c>
      <c r="H170" s="42">
        <v>65000</v>
      </c>
      <c r="I170" s="42">
        <v>0</v>
      </c>
      <c r="J170" s="43">
        <v>44934</v>
      </c>
      <c r="K170" s="53" t="s">
        <v>96</v>
      </c>
      <c r="L170" s="84">
        <f>Таблица1[[#This Row],[Брак, од.]]/Таблица1[[#This Row],[Кількість, од.]]</f>
        <v>0</v>
      </c>
      <c r="M170" s="116">
        <f>Таблица1[[#This Row],[Вартість партії]]/41</f>
        <v>1585.3658536585365</v>
      </c>
      <c r="N170" s="2"/>
      <c r="O170" s="5"/>
      <c r="P170" s="5"/>
      <c r="Q170" s="5"/>
      <c r="T170" s="10"/>
      <c r="U170" s="10"/>
    </row>
    <row r="171" spans="1:21" ht="15.6" x14ac:dyDescent="0.3">
      <c r="A171" s="2"/>
      <c r="B171" s="51" t="s">
        <v>103</v>
      </c>
      <c r="C171" s="42" t="s">
        <v>138</v>
      </c>
      <c r="D171" s="42">
        <v>1990</v>
      </c>
      <c r="E171" s="18" t="s">
        <v>90</v>
      </c>
      <c r="F171" s="77">
        <v>25</v>
      </c>
      <c r="G171" s="77">
        <v>3</v>
      </c>
      <c r="H171" s="42">
        <v>49750</v>
      </c>
      <c r="I171" s="42">
        <v>5970</v>
      </c>
      <c r="J171" s="43">
        <v>45278</v>
      </c>
      <c r="K171" s="53" t="s">
        <v>102</v>
      </c>
      <c r="L171" s="84">
        <f>Таблица1[[#This Row],[Брак, од.]]/Таблица1[[#This Row],[Кількість, од.]]</f>
        <v>0.12</v>
      </c>
      <c r="M171" s="116">
        <f>Таблица1[[#This Row],[Вартість партії]]/41</f>
        <v>1213.4146341463415</v>
      </c>
      <c r="N171" s="2"/>
      <c r="O171" s="5"/>
      <c r="P171" s="5"/>
      <c r="Q171" s="5"/>
      <c r="T171" s="10"/>
      <c r="U171" s="10"/>
    </row>
    <row r="172" spans="1:21" ht="15.6" x14ac:dyDescent="0.3">
      <c r="A172" s="2"/>
      <c r="B172" s="51" t="s">
        <v>108</v>
      </c>
      <c r="C172" s="42" t="s">
        <v>138</v>
      </c>
      <c r="D172" s="42">
        <v>1200</v>
      </c>
      <c r="E172" s="18" t="s">
        <v>106</v>
      </c>
      <c r="F172" s="77">
        <v>39</v>
      </c>
      <c r="G172" s="77">
        <v>0</v>
      </c>
      <c r="H172" s="42">
        <v>46800</v>
      </c>
      <c r="I172" s="42">
        <v>0</v>
      </c>
      <c r="J172" s="43">
        <v>45265</v>
      </c>
      <c r="K172" s="53" t="s">
        <v>96</v>
      </c>
      <c r="L172" s="84">
        <f>Таблица1[[#This Row],[Брак, од.]]/Таблица1[[#This Row],[Кількість, од.]]</f>
        <v>0</v>
      </c>
      <c r="M172" s="116">
        <f>Таблица1[[#This Row],[Вартість партії]]/41</f>
        <v>1141.4634146341464</v>
      </c>
      <c r="N172" s="2"/>
      <c r="O172" s="5"/>
      <c r="P172" s="5"/>
      <c r="Q172" s="5"/>
      <c r="T172" s="10"/>
      <c r="U172" s="10"/>
    </row>
    <row r="173" spans="1:21" ht="15.6" x14ac:dyDescent="0.3">
      <c r="A173" s="2"/>
      <c r="B173" s="50" t="s">
        <v>103</v>
      </c>
      <c r="C173" s="35" t="s">
        <v>138</v>
      </c>
      <c r="D173" s="35">
        <v>1990</v>
      </c>
      <c r="E173" s="19" t="s">
        <v>87</v>
      </c>
      <c r="F173" s="76">
        <v>18</v>
      </c>
      <c r="G173" s="76">
        <v>0</v>
      </c>
      <c r="H173" s="35">
        <v>35820</v>
      </c>
      <c r="I173" s="35">
        <v>0</v>
      </c>
      <c r="J173" s="41">
        <v>45261</v>
      </c>
      <c r="K173" s="52" t="s">
        <v>102</v>
      </c>
      <c r="L173" s="84">
        <f>Таблица1[[#This Row],[Брак, од.]]/Таблица1[[#This Row],[Кількість, од.]]</f>
        <v>0</v>
      </c>
      <c r="M173" s="116">
        <f>Таблица1[[#This Row],[Вартість партії]]/41</f>
        <v>873.65853658536582</v>
      </c>
      <c r="N173" s="2"/>
      <c r="O173" s="5"/>
      <c r="P173" s="5"/>
      <c r="Q173" s="5"/>
      <c r="T173" s="10"/>
      <c r="U173" s="10"/>
    </row>
    <row r="174" spans="1:21" ht="15.6" x14ac:dyDescent="0.3">
      <c r="A174" s="2"/>
      <c r="B174" s="51" t="s">
        <v>89</v>
      </c>
      <c r="C174" s="42" t="s">
        <v>138</v>
      </c>
      <c r="D174" s="42">
        <v>4100</v>
      </c>
      <c r="E174" s="18" t="s">
        <v>95</v>
      </c>
      <c r="F174" s="77">
        <v>18</v>
      </c>
      <c r="G174" s="77">
        <v>1</v>
      </c>
      <c r="H174" s="42">
        <v>73800</v>
      </c>
      <c r="I174" s="42">
        <v>4100</v>
      </c>
      <c r="J174" s="43">
        <v>45258</v>
      </c>
      <c r="K174" s="53" t="s">
        <v>91</v>
      </c>
      <c r="L174" s="84">
        <f>Таблица1[[#This Row],[Брак, од.]]/Таблица1[[#This Row],[Кількість, од.]]</f>
        <v>5.5555555555555552E-2</v>
      </c>
      <c r="M174" s="116">
        <f>Таблица1[[#This Row],[Вартість партії]]/41</f>
        <v>1800</v>
      </c>
      <c r="N174" s="2"/>
      <c r="O174" s="5"/>
      <c r="P174" s="5"/>
      <c r="Q174" s="5"/>
      <c r="T174" s="10"/>
      <c r="U174" s="10"/>
    </row>
    <row r="175" spans="1:21" ht="15.6" x14ac:dyDescent="0.3">
      <c r="A175" s="2"/>
      <c r="B175" s="50" t="s">
        <v>99</v>
      </c>
      <c r="C175" s="35" t="s">
        <v>138</v>
      </c>
      <c r="D175" s="35">
        <v>1790</v>
      </c>
      <c r="E175" s="19" t="s">
        <v>90</v>
      </c>
      <c r="F175" s="76">
        <v>14</v>
      </c>
      <c r="G175" s="76">
        <v>4</v>
      </c>
      <c r="H175" s="35">
        <v>25060</v>
      </c>
      <c r="I175" s="35">
        <v>7160</v>
      </c>
      <c r="J175" s="41">
        <v>45243</v>
      </c>
      <c r="K175" s="52" t="s">
        <v>88</v>
      </c>
      <c r="L175" s="84">
        <f>Таблица1[[#This Row],[Брак, од.]]/Таблица1[[#This Row],[Кількість, од.]]</f>
        <v>0.2857142857142857</v>
      </c>
      <c r="M175" s="116">
        <f>Таблица1[[#This Row],[Вартість партії]]/41</f>
        <v>611.21951219512198</v>
      </c>
      <c r="N175" s="2"/>
      <c r="O175" s="5"/>
      <c r="P175" s="5"/>
      <c r="Q175" s="5"/>
      <c r="T175" s="10"/>
      <c r="U175" s="10"/>
    </row>
    <row r="176" spans="1:21" ht="15.6" x14ac:dyDescent="0.3">
      <c r="A176" s="2"/>
      <c r="B176" s="51" t="s">
        <v>89</v>
      </c>
      <c r="C176" s="42" t="s">
        <v>138</v>
      </c>
      <c r="D176" s="42">
        <v>4100</v>
      </c>
      <c r="E176" s="18" t="s">
        <v>105</v>
      </c>
      <c r="F176" s="77">
        <v>17</v>
      </c>
      <c r="G176" s="77">
        <v>2</v>
      </c>
      <c r="H176" s="42">
        <v>69700</v>
      </c>
      <c r="I176" s="42">
        <v>8200</v>
      </c>
      <c r="J176" s="43">
        <v>45235</v>
      </c>
      <c r="K176" s="53" t="s">
        <v>91</v>
      </c>
      <c r="L176" s="84">
        <f>Таблица1[[#This Row],[Брак, од.]]/Таблица1[[#This Row],[Кількість, од.]]</f>
        <v>0.11764705882352941</v>
      </c>
      <c r="M176" s="116">
        <f>Таблица1[[#This Row],[Вартість партії]]/41</f>
        <v>1700</v>
      </c>
      <c r="N176" s="2"/>
      <c r="O176" s="5"/>
      <c r="P176" s="5"/>
      <c r="Q176" s="5"/>
      <c r="T176" s="10"/>
      <c r="U176" s="10"/>
    </row>
    <row r="177" spans="1:21" ht="15.6" x14ac:dyDescent="0.3">
      <c r="A177" s="2"/>
      <c r="B177" s="50" t="s">
        <v>94</v>
      </c>
      <c r="C177" s="35" t="s">
        <v>138</v>
      </c>
      <c r="D177" s="35">
        <v>2000</v>
      </c>
      <c r="E177" s="19" t="s">
        <v>105</v>
      </c>
      <c r="F177" s="76">
        <v>26</v>
      </c>
      <c r="G177" s="76">
        <v>4</v>
      </c>
      <c r="H177" s="35">
        <v>52000</v>
      </c>
      <c r="I177" s="35">
        <v>8000</v>
      </c>
      <c r="J177" s="41">
        <v>45210</v>
      </c>
      <c r="K177" s="52" t="s">
        <v>91</v>
      </c>
      <c r="L177" s="84">
        <f>Таблица1[[#This Row],[Брак, од.]]/Таблица1[[#This Row],[Кількість, од.]]</f>
        <v>0.15384615384615385</v>
      </c>
      <c r="M177" s="116">
        <f>Таблица1[[#This Row],[Вартість партії]]/41</f>
        <v>1268.2926829268292</v>
      </c>
      <c r="N177" s="2"/>
      <c r="O177" s="5"/>
      <c r="P177" s="5"/>
      <c r="Q177" s="5"/>
      <c r="T177" s="10"/>
      <c r="U177" s="10"/>
    </row>
    <row r="178" spans="1:21" ht="15.6" x14ac:dyDescent="0.3">
      <c r="A178" s="2"/>
      <c r="B178" s="50" t="s">
        <v>108</v>
      </c>
      <c r="C178" s="35" t="s">
        <v>138</v>
      </c>
      <c r="D178" s="35">
        <v>1200</v>
      </c>
      <c r="E178" s="19" t="s">
        <v>90</v>
      </c>
      <c r="F178" s="76">
        <v>39</v>
      </c>
      <c r="G178" s="76">
        <v>4</v>
      </c>
      <c r="H178" s="35">
        <v>46800</v>
      </c>
      <c r="I178" s="35">
        <v>4800</v>
      </c>
      <c r="J178" s="41">
        <v>45181</v>
      </c>
      <c r="K178" s="52" t="s">
        <v>96</v>
      </c>
      <c r="L178" s="84">
        <f>Таблица1[[#This Row],[Брак, од.]]/Таблица1[[#This Row],[Кількість, од.]]</f>
        <v>0.10256410256410256</v>
      </c>
      <c r="M178" s="116">
        <f>Таблица1[[#This Row],[Вартість партії]]/41</f>
        <v>1141.4634146341464</v>
      </c>
      <c r="N178" s="2"/>
      <c r="O178" s="5"/>
      <c r="P178" s="5"/>
      <c r="Q178" s="5"/>
      <c r="T178" s="10"/>
      <c r="U178" s="10"/>
    </row>
    <row r="179" spans="1:21" ht="15.6" x14ac:dyDescent="0.3">
      <c r="A179" s="2"/>
      <c r="B179" s="51" t="s">
        <v>110</v>
      </c>
      <c r="C179" s="42" t="s">
        <v>138</v>
      </c>
      <c r="D179" s="42">
        <v>1700</v>
      </c>
      <c r="E179" s="18" t="s">
        <v>90</v>
      </c>
      <c r="F179" s="77">
        <v>50</v>
      </c>
      <c r="G179" s="77">
        <v>4</v>
      </c>
      <c r="H179" s="42">
        <v>85000</v>
      </c>
      <c r="I179" s="42">
        <v>6800</v>
      </c>
      <c r="J179" s="43">
        <v>45171</v>
      </c>
      <c r="K179" s="53" t="s">
        <v>111</v>
      </c>
      <c r="L179" s="84">
        <f>Таблица1[[#This Row],[Брак, од.]]/Таблица1[[#This Row],[Кількість, од.]]</f>
        <v>0.08</v>
      </c>
      <c r="M179" s="116">
        <f>Таблица1[[#This Row],[Вартість партії]]/41</f>
        <v>2073.1707317073169</v>
      </c>
      <c r="N179" s="2"/>
      <c r="O179" s="5"/>
      <c r="P179" s="5"/>
      <c r="Q179" s="5"/>
      <c r="T179" s="10"/>
      <c r="U179" s="10"/>
    </row>
    <row r="180" spans="1:21" ht="15.6" x14ac:dyDescent="0.3">
      <c r="A180" s="2"/>
      <c r="B180" s="50" t="s">
        <v>89</v>
      </c>
      <c r="C180" s="35" t="s">
        <v>138</v>
      </c>
      <c r="D180" s="35">
        <v>4100</v>
      </c>
      <c r="E180" s="19" t="s">
        <v>101</v>
      </c>
      <c r="F180" s="76">
        <v>45</v>
      </c>
      <c r="G180" s="76">
        <v>4</v>
      </c>
      <c r="H180" s="35">
        <v>184500</v>
      </c>
      <c r="I180" s="35">
        <v>16400</v>
      </c>
      <c r="J180" s="41">
        <v>45169</v>
      </c>
      <c r="K180" s="52" t="s">
        <v>91</v>
      </c>
      <c r="L180" s="84">
        <f>Таблица1[[#This Row],[Брак, од.]]/Таблица1[[#This Row],[Кількість, од.]]</f>
        <v>8.8888888888888892E-2</v>
      </c>
      <c r="M180" s="116">
        <f>Таблица1[[#This Row],[Вартість партії]]/41</f>
        <v>4500</v>
      </c>
      <c r="N180" s="2"/>
      <c r="O180" s="5"/>
      <c r="P180" s="5"/>
      <c r="Q180" s="5"/>
      <c r="T180" s="10"/>
      <c r="U180" s="10"/>
    </row>
    <row r="181" spans="1:21" ht="15.6" x14ac:dyDescent="0.3">
      <c r="A181" s="2"/>
      <c r="B181" s="50" t="s">
        <v>103</v>
      </c>
      <c r="C181" s="35" t="s">
        <v>138</v>
      </c>
      <c r="D181" s="35">
        <v>1900</v>
      </c>
      <c r="E181" s="19" t="s">
        <v>95</v>
      </c>
      <c r="F181" s="76">
        <v>30</v>
      </c>
      <c r="G181" s="76">
        <v>1</v>
      </c>
      <c r="H181" s="35">
        <v>57000</v>
      </c>
      <c r="I181" s="35">
        <v>1900</v>
      </c>
      <c r="J181" s="41">
        <v>45166</v>
      </c>
      <c r="K181" s="52" t="s">
        <v>102</v>
      </c>
      <c r="L181" s="84">
        <f>Таблица1[[#This Row],[Брак, од.]]/Таблица1[[#This Row],[Кількість, од.]]</f>
        <v>3.3333333333333333E-2</v>
      </c>
      <c r="M181" s="116">
        <f>Таблица1[[#This Row],[Вартість партії]]/41</f>
        <v>1390.2439024390244</v>
      </c>
      <c r="N181" s="2"/>
      <c r="O181" s="5"/>
      <c r="P181" s="5"/>
      <c r="Q181" s="5"/>
      <c r="T181" s="10"/>
      <c r="U181" s="10"/>
    </row>
    <row r="182" spans="1:21" ht="15.6" x14ac:dyDescent="0.3">
      <c r="A182" s="2"/>
      <c r="B182" s="51" t="s">
        <v>110</v>
      </c>
      <c r="C182" s="42" t="s">
        <v>138</v>
      </c>
      <c r="D182" s="42">
        <v>1700</v>
      </c>
      <c r="E182" s="18" t="s">
        <v>106</v>
      </c>
      <c r="F182" s="77">
        <v>42</v>
      </c>
      <c r="G182" s="77">
        <v>3</v>
      </c>
      <c r="H182" s="42">
        <v>71400</v>
      </c>
      <c r="I182" s="42">
        <v>5100</v>
      </c>
      <c r="J182" s="43">
        <v>45144</v>
      </c>
      <c r="K182" s="53" t="s">
        <v>111</v>
      </c>
      <c r="L182" s="84">
        <f>Таблица1[[#This Row],[Брак, од.]]/Таблица1[[#This Row],[Кількість, од.]]</f>
        <v>7.1428571428571425E-2</v>
      </c>
      <c r="M182" s="116">
        <f>Таблица1[[#This Row],[Вартість партії]]/41</f>
        <v>1741.4634146341464</v>
      </c>
      <c r="N182" s="2"/>
      <c r="O182" s="5"/>
      <c r="P182" s="5"/>
      <c r="Q182" s="5"/>
      <c r="T182" s="10"/>
      <c r="U182" s="10"/>
    </row>
    <row r="183" spans="1:21" ht="15.6" x14ac:dyDescent="0.3">
      <c r="A183" s="2"/>
      <c r="B183" s="51" t="s">
        <v>103</v>
      </c>
      <c r="C183" s="42" t="s">
        <v>138</v>
      </c>
      <c r="D183" s="42">
        <v>1950</v>
      </c>
      <c r="E183" s="18" t="s">
        <v>101</v>
      </c>
      <c r="F183" s="77">
        <v>33</v>
      </c>
      <c r="G183" s="77">
        <v>1</v>
      </c>
      <c r="H183" s="42">
        <v>64350</v>
      </c>
      <c r="I183" s="42">
        <v>1950</v>
      </c>
      <c r="J183" s="43">
        <v>45135</v>
      </c>
      <c r="K183" s="53" t="s">
        <v>102</v>
      </c>
      <c r="L183" s="84">
        <f>Таблица1[[#This Row],[Брак, од.]]/Таблица1[[#This Row],[Кількість, од.]]</f>
        <v>3.0303030303030304E-2</v>
      </c>
      <c r="M183" s="116">
        <f>Таблица1[[#This Row],[Вартість партії]]/41</f>
        <v>1569.5121951219512</v>
      </c>
      <c r="N183" s="2"/>
      <c r="O183" s="5"/>
      <c r="P183" s="5"/>
      <c r="Q183" s="5"/>
      <c r="T183" s="10"/>
      <c r="U183" s="10"/>
    </row>
    <row r="184" spans="1:21" ht="15.6" x14ac:dyDescent="0.3">
      <c r="A184" s="2"/>
      <c r="B184" s="51" t="s">
        <v>94</v>
      </c>
      <c r="C184" s="42" t="s">
        <v>138</v>
      </c>
      <c r="D184" s="42">
        <v>2000</v>
      </c>
      <c r="E184" s="18" t="s">
        <v>95</v>
      </c>
      <c r="F184" s="77">
        <v>40</v>
      </c>
      <c r="G184" s="77">
        <v>3</v>
      </c>
      <c r="H184" s="42">
        <v>80000</v>
      </c>
      <c r="I184" s="42">
        <v>6000</v>
      </c>
      <c r="J184" s="43">
        <v>45133</v>
      </c>
      <c r="K184" s="53" t="s">
        <v>91</v>
      </c>
      <c r="L184" s="84">
        <f>Таблица1[[#This Row],[Брак, од.]]/Таблица1[[#This Row],[Кількість, од.]]</f>
        <v>7.4999999999999997E-2</v>
      </c>
      <c r="M184" s="116">
        <f>Таблица1[[#This Row],[Вартість партії]]/41</f>
        <v>1951.219512195122</v>
      </c>
      <c r="N184" s="2"/>
      <c r="O184" s="5"/>
      <c r="P184" s="5"/>
      <c r="Q184" s="5"/>
      <c r="T184" s="10"/>
      <c r="U184" s="10"/>
    </row>
    <row r="185" spans="1:21" ht="15.6" x14ac:dyDescent="0.3">
      <c r="A185" s="2"/>
      <c r="B185" s="50" t="s">
        <v>94</v>
      </c>
      <c r="C185" s="35" t="s">
        <v>138</v>
      </c>
      <c r="D185" s="35">
        <v>2000</v>
      </c>
      <c r="E185" s="19" t="s">
        <v>101</v>
      </c>
      <c r="F185" s="76">
        <v>14</v>
      </c>
      <c r="G185" s="76">
        <v>4</v>
      </c>
      <c r="H185" s="35">
        <v>28000</v>
      </c>
      <c r="I185" s="35">
        <v>8000</v>
      </c>
      <c r="J185" s="41">
        <v>45121</v>
      </c>
      <c r="K185" s="52" t="s">
        <v>91</v>
      </c>
      <c r="L185" s="84">
        <f>Таблица1[[#This Row],[Брак, од.]]/Таблица1[[#This Row],[Кількість, од.]]</f>
        <v>0.2857142857142857</v>
      </c>
      <c r="M185" s="116">
        <f>Таблица1[[#This Row],[Вартість партії]]/41</f>
        <v>682.92682926829264</v>
      </c>
      <c r="N185" s="2"/>
      <c r="O185" s="5"/>
      <c r="P185" s="5"/>
      <c r="Q185" s="5"/>
      <c r="T185" s="10"/>
      <c r="U185" s="10"/>
    </row>
    <row r="186" spans="1:21" ht="15.6" x14ac:dyDescent="0.3">
      <c r="A186" s="2"/>
      <c r="B186" s="50" t="s">
        <v>103</v>
      </c>
      <c r="C186" s="35" t="s">
        <v>138</v>
      </c>
      <c r="D186" s="35">
        <v>1990</v>
      </c>
      <c r="E186" s="19" t="s">
        <v>106</v>
      </c>
      <c r="F186" s="76">
        <v>38</v>
      </c>
      <c r="G186" s="76">
        <v>3</v>
      </c>
      <c r="H186" s="35">
        <v>75620</v>
      </c>
      <c r="I186" s="35">
        <v>5970</v>
      </c>
      <c r="J186" s="41">
        <v>45115</v>
      </c>
      <c r="K186" s="52" t="s">
        <v>104</v>
      </c>
      <c r="L186" s="84">
        <f>Таблица1[[#This Row],[Брак, од.]]/Таблица1[[#This Row],[Кількість, од.]]</f>
        <v>7.8947368421052627E-2</v>
      </c>
      <c r="M186" s="116">
        <f>Таблица1[[#This Row],[Вартість партії]]/41</f>
        <v>1844.3902439024391</v>
      </c>
      <c r="N186" s="2"/>
      <c r="O186" s="5"/>
      <c r="P186" s="5"/>
      <c r="Q186" s="5"/>
      <c r="T186" s="10"/>
      <c r="U186" s="10"/>
    </row>
    <row r="187" spans="1:21" ht="15.6" x14ac:dyDescent="0.3">
      <c r="A187" s="2"/>
      <c r="B187" s="51" t="s">
        <v>110</v>
      </c>
      <c r="C187" s="42" t="s">
        <v>138</v>
      </c>
      <c r="D187" s="42">
        <v>1700</v>
      </c>
      <c r="E187" s="18" t="s">
        <v>87</v>
      </c>
      <c r="F187" s="77">
        <v>16</v>
      </c>
      <c r="G187" s="77">
        <v>2</v>
      </c>
      <c r="H187" s="42">
        <v>27200</v>
      </c>
      <c r="I187" s="42">
        <v>3400</v>
      </c>
      <c r="J187" s="43">
        <v>45114</v>
      </c>
      <c r="K187" s="53" t="s">
        <v>111</v>
      </c>
      <c r="L187" s="84">
        <f>Таблица1[[#This Row],[Брак, од.]]/Таблица1[[#This Row],[Кількість, од.]]</f>
        <v>0.125</v>
      </c>
      <c r="M187" s="116">
        <f>Таблица1[[#This Row],[Вартість партії]]/41</f>
        <v>663.41463414634143</v>
      </c>
      <c r="N187" s="2"/>
      <c r="O187" s="5"/>
      <c r="P187" s="5"/>
      <c r="Q187" s="5"/>
      <c r="T187" s="10"/>
      <c r="U187" s="10"/>
    </row>
    <row r="188" spans="1:21" ht="15.6" x14ac:dyDescent="0.3">
      <c r="A188" s="2"/>
      <c r="B188" s="51" t="s">
        <v>108</v>
      </c>
      <c r="C188" s="42" t="s">
        <v>138</v>
      </c>
      <c r="D188" s="42">
        <v>1200</v>
      </c>
      <c r="E188" s="18" t="s">
        <v>95</v>
      </c>
      <c r="F188" s="77">
        <v>33</v>
      </c>
      <c r="G188" s="77">
        <v>3</v>
      </c>
      <c r="H188" s="42">
        <v>39600</v>
      </c>
      <c r="I188" s="42">
        <v>3600</v>
      </c>
      <c r="J188" s="43">
        <v>45075</v>
      </c>
      <c r="K188" s="53" t="s">
        <v>96</v>
      </c>
      <c r="L188" s="84">
        <f>Таблица1[[#This Row],[Брак, од.]]/Таблица1[[#This Row],[Кількість, од.]]</f>
        <v>9.0909090909090912E-2</v>
      </c>
      <c r="M188" s="116">
        <f>Таблица1[[#This Row],[Вартість партії]]/41</f>
        <v>965.85365853658539</v>
      </c>
      <c r="N188" s="2"/>
      <c r="O188" s="5"/>
      <c r="P188" s="5"/>
      <c r="Q188" s="5"/>
      <c r="T188" s="10"/>
      <c r="U188" s="10"/>
    </row>
    <row r="189" spans="1:21" ht="15.6" x14ac:dyDescent="0.3">
      <c r="A189" s="2"/>
      <c r="B189" s="51" t="s">
        <v>108</v>
      </c>
      <c r="C189" s="42" t="s">
        <v>138</v>
      </c>
      <c r="D189" s="42">
        <v>1200</v>
      </c>
      <c r="E189" s="18" t="s">
        <v>87</v>
      </c>
      <c r="F189" s="77">
        <v>42</v>
      </c>
      <c r="G189" s="77">
        <v>2</v>
      </c>
      <c r="H189" s="42">
        <v>50400</v>
      </c>
      <c r="I189" s="42">
        <v>2400</v>
      </c>
      <c r="J189" s="43">
        <v>45067</v>
      </c>
      <c r="K189" s="53" t="s">
        <v>96</v>
      </c>
      <c r="L189" s="84">
        <f>Таблица1[[#This Row],[Брак, од.]]/Таблица1[[#This Row],[Кількість, од.]]</f>
        <v>4.7619047619047616E-2</v>
      </c>
      <c r="M189" s="116">
        <f>Таблица1[[#This Row],[Вартість партії]]/41</f>
        <v>1229.2682926829268</v>
      </c>
      <c r="N189" s="2"/>
      <c r="O189" s="5"/>
      <c r="P189" s="5"/>
      <c r="Q189" s="5"/>
      <c r="T189" s="10"/>
      <c r="U189" s="10"/>
    </row>
    <row r="190" spans="1:21" ht="15.6" x14ac:dyDescent="0.3">
      <c r="A190" s="2"/>
      <c r="B190" s="50" t="s">
        <v>99</v>
      </c>
      <c r="C190" s="35" t="s">
        <v>138</v>
      </c>
      <c r="D190" s="35">
        <v>1790</v>
      </c>
      <c r="E190" s="19" t="s">
        <v>87</v>
      </c>
      <c r="F190" s="76">
        <v>31</v>
      </c>
      <c r="G190" s="76">
        <v>1</v>
      </c>
      <c r="H190" s="35">
        <v>55490</v>
      </c>
      <c r="I190" s="35">
        <v>1790</v>
      </c>
      <c r="J190" s="41">
        <v>45066</v>
      </c>
      <c r="K190" s="52" t="s">
        <v>88</v>
      </c>
      <c r="L190" s="84">
        <f>Таблица1[[#This Row],[Брак, од.]]/Таблица1[[#This Row],[Кількість, од.]]</f>
        <v>3.2258064516129031E-2</v>
      </c>
      <c r="M190" s="116">
        <f>Таблица1[[#This Row],[Вартість партії]]/41</f>
        <v>1353.4146341463415</v>
      </c>
      <c r="N190" s="2"/>
      <c r="O190" s="5"/>
      <c r="P190" s="5"/>
      <c r="Q190" s="5"/>
      <c r="T190" s="10"/>
      <c r="U190" s="10"/>
    </row>
    <row r="191" spans="1:21" ht="15.6" x14ac:dyDescent="0.3">
      <c r="A191" s="2"/>
      <c r="B191" s="51" t="s">
        <v>99</v>
      </c>
      <c r="C191" s="42" t="s">
        <v>138</v>
      </c>
      <c r="D191" s="42">
        <v>1790</v>
      </c>
      <c r="E191" s="18" t="s">
        <v>106</v>
      </c>
      <c r="F191" s="77">
        <v>24</v>
      </c>
      <c r="G191" s="77">
        <v>4</v>
      </c>
      <c r="H191" s="42">
        <v>42960</v>
      </c>
      <c r="I191" s="42">
        <v>7160</v>
      </c>
      <c r="J191" s="43">
        <v>45053</v>
      </c>
      <c r="K191" s="53" t="s">
        <v>88</v>
      </c>
      <c r="L191" s="84">
        <f>Таблица1[[#This Row],[Брак, од.]]/Таблица1[[#This Row],[Кількість, од.]]</f>
        <v>0.16666666666666666</v>
      </c>
      <c r="M191" s="116">
        <f>Таблица1[[#This Row],[Вартість партії]]/41</f>
        <v>1047.8048780487804</v>
      </c>
      <c r="N191" s="2"/>
      <c r="O191" s="5"/>
      <c r="P191" s="5"/>
      <c r="Q191" s="5"/>
      <c r="T191" s="10"/>
      <c r="U191" s="10"/>
    </row>
    <row r="192" spans="1:21" ht="15.6" x14ac:dyDescent="0.3">
      <c r="A192" s="2"/>
      <c r="B192" s="50" t="s">
        <v>108</v>
      </c>
      <c r="C192" s="35" t="s">
        <v>138</v>
      </c>
      <c r="D192" s="35">
        <v>1200</v>
      </c>
      <c r="E192" s="19" t="s">
        <v>101</v>
      </c>
      <c r="F192" s="76">
        <v>44</v>
      </c>
      <c r="G192" s="76">
        <v>3</v>
      </c>
      <c r="H192" s="35">
        <v>52800</v>
      </c>
      <c r="I192" s="35">
        <v>3600</v>
      </c>
      <c r="J192" s="41">
        <v>45030</v>
      </c>
      <c r="K192" s="52" t="s">
        <v>96</v>
      </c>
      <c r="L192" s="84">
        <f>Таблица1[[#This Row],[Брак, од.]]/Таблица1[[#This Row],[Кількість, од.]]</f>
        <v>6.8181818181818177E-2</v>
      </c>
      <c r="M192" s="116">
        <f>Таблица1[[#This Row],[Вартість партії]]/41</f>
        <v>1287.8048780487804</v>
      </c>
      <c r="N192" s="2"/>
      <c r="O192" s="5"/>
      <c r="P192" s="5"/>
      <c r="Q192" s="5"/>
      <c r="T192" s="10"/>
      <c r="U192" s="10"/>
    </row>
    <row r="193" spans="1:21" ht="15.6" x14ac:dyDescent="0.3">
      <c r="A193" s="2"/>
      <c r="B193" s="51" t="s">
        <v>110</v>
      </c>
      <c r="C193" s="42" t="s">
        <v>138</v>
      </c>
      <c r="D193" s="42">
        <v>1700</v>
      </c>
      <c r="E193" s="18" t="s">
        <v>95</v>
      </c>
      <c r="F193" s="77">
        <v>45</v>
      </c>
      <c r="G193" s="77">
        <v>2</v>
      </c>
      <c r="H193" s="42">
        <v>76500</v>
      </c>
      <c r="I193" s="42">
        <v>3400</v>
      </c>
      <c r="J193" s="43">
        <v>45029</v>
      </c>
      <c r="K193" s="53" t="s">
        <v>111</v>
      </c>
      <c r="L193" s="84">
        <f>Таблица1[[#This Row],[Брак, од.]]/Таблица1[[#This Row],[Кількість, од.]]</f>
        <v>4.4444444444444446E-2</v>
      </c>
      <c r="M193" s="116">
        <f>Таблица1[[#This Row],[Вартість партії]]/41</f>
        <v>1865.8536585365853</v>
      </c>
      <c r="N193" s="2"/>
      <c r="O193" s="5"/>
      <c r="P193" s="5"/>
      <c r="Q193" s="5"/>
      <c r="T193" s="10"/>
      <c r="U193" s="10"/>
    </row>
    <row r="194" spans="1:21" ht="15.6" x14ac:dyDescent="0.3">
      <c r="A194" s="2"/>
      <c r="B194" s="51" t="s">
        <v>99</v>
      </c>
      <c r="C194" s="42" t="s">
        <v>138</v>
      </c>
      <c r="D194" s="42">
        <v>1800</v>
      </c>
      <c r="E194" s="18" t="s">
        <v>95</v>
      </c>
      <c r="F194" s="77">
        <v>11</v>
      </c>
      <c r="G194" s="77">
        <v>1</v>
      </c>
      <c r="H194" s="42">
        <v>19800</v>
      </c>
      <c r="I194" s="42">
        <v>1800</v>
      </c>
      <c r="J194" s="43">
        <v>45022</v>
      </c>
      <c r="K194" s="53" t="s">
        <v>91</v>
      </c>
      <c r="L194" s="84">
        <f>Таблица1[[#This Row],[Брак, од.]]/Таблица1[[#This Row],[Кількість, од.]]</f>
        <v>9.0909090909090912E-2</v>
      </c>
      <c r="M194" s="116">
        <f>Таблица1[[#This Row],[Вартість партії]]/41</f>
        <v>482.92682926829269</v>
      </c>
      <c r="N194" s="2"/>
      <c r="O194" s="5"/>
      <c r="P194" s="5"/>
      <c r="Q194" s="5"/>
      <c r="T194" s="10"/>
      <c r="U194" s="10"/>
    </row>
    <row r="195" spans="1:21" ht="15.6" x14ac:dyDescent="0.3">
      <c r="A195" s="2"/>
      <c r="B195" s="50" t="s">
        <v>99</v>
      </c>
      <c r="C195" s="35" t="s">
        <v>138</v>
      </c>
      <c r="D195" s="35">
        <v>1800</v>
      </c>
      <c r="E195" s="19" t="s">
        <v>101</v>
      </c>
      <c r="F195" s="76">
        <v>13</v>
      </c>
      <c r="G195" s="76">
        <v>3</v>
      </c>
      <c r="H195" s="35">
        <v>23400</v>
      </c>
      <c r="I195" s="35">
        <v>5400</v>
      </c>
      <c r="J195" s="41">
        <v>45020</v>
      </c>
      <c r="K195" s="52" t="s">
        <v>91</v>
      </c>
      <c r="L195" s="84">
        <f>Таблица1[[#This Row],[Брак, од.]]/Таблица1[[#This Row],[Кількість, од.]]</f>
        <v>0.23076923076923078</v>
      </c>
      <c r="M195" s="116">
        <f>Таблица1[[#This Row],[Вартість партії]]/41</f>
        <v>570.73170731707319</v>
      </c>
      <c r="N195" s="2"/>
      <c r="O195" s="5"/>
      <c r="P195" s="5"/>
      <c r="Q195" s="5"/>
      <c r="T195" s="10"/>
      <c r="U195" s="10"/>
    </row>
    <row r="196" spans="1:21" ht="15.6" x14ac:dyDescent="0.3">
      <c r="A196" s="2"/>
      <c r="B196" s="51" t="s">
        <v>103</v>
      </c>
      <c r="C196" s="42" t="s">
        <v>138</v>
      </c>
      <c r="D196" s="42">
        <v>1900</v>
      </c>
      <c r="E196" s="18" t="s">
        <v>105</v>
      </c>
      <c r="F196" s="77">
        <v>12</v>
      </c>
      <c r="G196" s="77">
        <v>4</v>
      </c>
      <c r="H196" s="42">
        <v>22800</v>
      </c>
      <c r="I196" s="42">
        <v>7600</v>
      </c>
      <c r="J196" s="43">
        <v>45014</v>
      </c>
      <c r="K196" s="53" t="s">
        <v>104</v>
      </c>
      <c r="L196" s="84">
        <f>Таблица1[[#This Row],[Брак, од.]]/Таблица1[[#This Row],[Кількість, од.]]</f>
        <v>0.33333333333333331</v>
      </c>
      <c r="M196" s="116">
        <f>Таблица1[[#This Row],[Вартість партії]]/41</f>
        <v>556.09756097560978</v>
      </c>
      <c r="N196" s="2"/>
      <c r="O196" s="5"/>
      <c r="P196" s="5"/>
      <c r="Q196" s="5"/>
      <c r="T196" s="10"/>
      <c r="U196" s="10"/>
    </row>
    <row r="197" spans="1:21" ht="15.6" x14ac:dyDescent="0.3">
      <c r="A197" s="2"/>
      <c r="B197" s="51" t="s">
        <v>110</v>
      </c>
      <c r="C197" s="42" t="s">
        <v>138</v>
      </c>
      <c r="D197" s="42">
        <v>1800</v>
      </c>
      <c r="E197" s="18" t="s">
        <v>105</v>
      </c>
      <c r="F197" s="77">
        <v>48</v>
      </c>
      <c r="G197" s="77">
        <v>4</v>
      </c>
      <c r="H197" s="42">
        <v>86400</v>
      </c>
      <c r="I197" s="42">
        <v>7200</v>
      </c>
      <c r="J197" s="43">
        <v>45009</v>
      </c>
      <c r="K197" s="53" t="s">
        <v>111</v>
      </c>
      <c r="L197" s="84">
        <f>Таблица1[[#This Row],[Брак, од.]]/Таблица1[[#This Row],[Кількість, од.]]</f>
        <v>8.3333333333333329E-2</v>
      </c>
      <c r="M197" s="116">
        <f>Таблица1[[#This Row],[Вартість партії]]/41</f>
        <v>2107.3170731707319</v>
      </c>
      <c r="N197" s="2"/>
      <c r="O197" s="5"/>
      <c r="P197" s="5"/>
      <c r="Q197" s="5"/>
      <c r="T197" s="10"/>
      <c r="U197" s="10"/>
    </row>
    <row r="198" spans="1:21" ht="15.6" x14ac:dyDescent="0.3">
      <c r="A198" s="2"/>
      <c r="B198" s="50" t="s">
        <v>108</v>
      </c>
      <c r="C198" s="35" t="s">
        <v>138</v>
      </c>
      <c r="D198" s="35">
        <v>1240</v>
      </c>
      <c r="E198" s="19" t="s">
        <v>105</v>
      </c>
      <c r="F198" s="76">
        <v>27</v>
      </c>
      <c r="G198" s="76">
        <v>0</v>
      </c>
      <c r="H198" s="35">
        <v>33480</v>
      </c>
      <c r="I198" s="35">
        <v>0</v>
      </c>
      <c r="J198" s="41">
        <v>45003</v>
      </c>
      <c r="K198" s="52" t="s">
        <v>96</v>
      </c>
      <c r="L198" s="84">
        <f>Таблица1[[#This Row],[Брак, од.]]/Таблица1[[#This Row],[Кількість, од.]]</f>
        <v>0</v>
      </c>
      <c r="M198" s="116">
        <f>Таблица1[[#This Row],[Вартість партії]]/41</f>
        <v>816.58536585365857</v>
      </c>
      <c r="N198" s="2"/>
      <c r="O198" s="5"/>
      <c r="P198" s="5"/>
      <c r="Q198" s="5"/>
      <c r="T198" s="10"/>
      <c r="U198" s="10"/>
    </row>
    <row r="199" spans="1:21" ht="15.6" x14ac:dyDescent="0.3">
      <c r="A199" s="2"/>
      <c r="B199" s="51" t="s">
        <v>94</v>
      </c>
      <c r="C199" s="42" t="s">
        <v>138</v>
      </c>
      <c r="D199" s="42">
        <v>2000</v>
      </c>
      <c r="E199" s="18" t="s">
        <v>90</v>
      </c>
      <c r="F199" s="77">
        <v>16</v>
      </c>
      <c r="G199" s="77">
        <v>0</v>
      </c>
      <c r="H199" s="42">
        <v>32000</v>
      </c>
      <c r="I199" s="42">
        <v>0</v>
      </c>
      <c r="J199" s="43">
        <v>44990</v>
      </c>
      <c r="K199" s="53" t="s">
        <v>91</v>
      </c>
      <c r="L199" s="84">
        <f>Таблица1[[#This Row],[Брак, од.]]/Таблица1[[#This Row],[Кількість, од.]]</f>
        <v>0</v>
      </c>
      <c r="M199" s="116">
        <f>Таблица1[[#This Row],[Вартість партії]]/41</f>
        <v>780.48780487804879</v>
      </c>
      <c r="N199" s="2"/>
      <c r="O199" s="5"/>
      <c r="P199" s="5"/>
      <c r="Q199" s="5"/>
      <c r="T199" s="10"/>
      <c r="U199" s="10"/>
    </row>
    <row r="200" spans="1:21" ht="15.6" x14ac:dyDescent="0.3">
      <c r="A200" s="2"/>
      <c r="B200" s="50" t="s">
        <v>110</v>
      </c>
      <c r="C200" s="35" t="s">
        <v>138</v>
      </c>
      <c r="D200" s="35">
        <v>1750</v>
      </c>
      <c r="E200" s="19" t="s">
        <v>101</v>
      </c>
      <c r="F200" s="76">
        <v>38</v>
      </c>
      <c r="G200" s="76">
        <v>0</v>
      </c>
      <c r="H200" s="35">
        <v>66500</v>
      </c>
      <c r="I200" s="35">
        <v>0</v>
      </c>
      <c r="J200" s="41">
        <v>44985</v>
      </c>
      <c r="K200" s="52" t="s">
        <v>111</v>
      </c>
      <c r="L200" s="84">
        <f>Таблица1[[#This Row],[Брак, од.]]/Таблица1[[#This Row],[Кількість, од.]]</f>
        <v>0</v>
      </c>
      <c r="M200" s="116">
        <f>Таблица1[[#This Row],[Вартість партії]]/41</f>
        <v>1621.9512195121952</v>
      </c>
      <c r="N200" s="2"/>
      <c r="O200" s="5"/>
      <c r="P200" s="5"/>
      <c r="Q200" s="5"/>
      <c r="T200" s="10"/>
      <c r="U200" s="10"/>
    </row>
    <row r="201" spans="1:21" ht="15.6" x14ac:dyDescent="0.3">
      <c r="A201" s="2"/>
      <c r="B201" s="51" t="s">
        <v>94</v>
      </c>
      <c r="C201" s="42" t="s">
        <v>138</v>
      </c>
      <c r="D201" s="42">
        <v>1960</v>
      </c>
      <c r="E201" s="18" t="s">
        <v>87</v>
      </c>
      <c r="F201" s="77">
        <v>20</v>
      </c>
      <c r="G201" s="77">
        <v>3</v>
      </c>
      <c r="H201" s="42">
        <v>39200</v>
      </c>
      <c r="I201" s="42">
        <v>5880</v>
      </c>
      <c r="J201" s="43">
        <v>44978</v>
      </c>
      <c r="K201" s="53" t="s">
        <v>91</v>
      </c>
      <c r="L201" s="84">
        <f>Таблица1[[#This Row],[Брак, од.]]/Таблица1[[#This Row],[Кількість, од.]]</f>
        <v>0.15</v>
      </c>
      <c r="M201" s="116">
        <f>Таблица1[[#This Row],[Вартість партії]]/41</f>
        <v>956.09756097560978</v>
      </c>
      <c r="N201" s="2"/>
      <c r="O201" s="5"/>
      <c r="P201" s="5"/>
      <c r="Q201" s="5"/>
      <c r="T201" s="10"/>
      <c r="U201" s="10"/>
    </row>
    <row r="202" spans="1:21" ht="15.6" x14ac:dyDescent="0.3">
      <c r="A202" s="2"/>
      <c r="B202" s="51" t="s">
        <v>89</v>
      </c>
      <c r="C202" s="42" t="s">
        <v>138</v>
      </c>
      <c r="D202" s="42">
        <v>4100</v>
      </c>
      <c r="E202" s="18" t="s">
        <v>106</v>
      </c>
      <c r="F202" s="77">
        <v>27</v>
      </c>
      <c r="G202" s="77">
        <v>4</v>
      </c>
      <c r="H202" s="42">
        <v>110700</v>
      </c>
      <c r="I202" s="42">
        <v>16400</v>
      </c>
      <c r="J202" s="43">
        <v>44946</v>
      </c>
      <c r="K202" s="53" t="s">
        <v>91</v>
      </c>
      <c r="L202" s="84">
        <f>Таблица1[[#This Row],[Брак, од.]]/Таблица1[[#This Row],[Кількість, од.]]</f>
        <v>0.14814814814814814</v>
      </c>
      <c r="M202" s="116">
        <f>Таблица1[[#This Row],[Вартість партії]]/41</f>
        <v>2700</v>
      </c>
      <c r="N202" s="2"/>
      <c r="O202" s="5"/>
      <c r="P202" s="5"/>
      <c r="Q202" s="5"/>
      <c r="T202" s="10"/>
      <c r="U202" s="10"/>
    </row>
    <row r="203" spans="1:21" ht="15.6" x14ac:dyDescent="0.3">
      <c r="A203" s="2"/>
      <c r="B203" s="51" t="s">
        <v>94</v>
      </c>
      <c r="C203" s="42" t="s">
        <v>138</v>
      </c>
      <c r="D203" s="42">
        <v>1960</v>
      </c>
      <c r="E203" s="18" t="s">
        <v>106</v>
      </c>
      <c r="F203" s="77">
        <v>33</v>
      </c>
      <c r="G203" s="77">
        <v>0</v>
      </c>
      <c r="H203" s="42">
        <v>64680</v>
      </c>
      <c r="I203" s="42">
        <v>0</v>
      </c>
      <c r="J203" s="43">
        <v>44945</v>
      </c>
      <c r="K203" s="53" t="s">
        <v>91</v>
      </c>
      <c r="L203" s="84">
        <f>Таблица1[[#This Row],[Брак, од.]]/Таблица1[[#This Row],[Кількість, од.]]</f>
        <v>0</v>
      </c>
      <c r="M203" s="116">
        <f>Таблица1[[#This Row],[Вартість партії]]/41</f>
        <v>1577.560975609756</v>
      </c>
      <c r="N203" s="2"/>
      <c r="O203" s="5"/>
      <c r="P203" s="5"/>
      <c r="Q203" s="5"/>
      <c r="T203" s="10"/>
      <c r="U203" s="10"/>
    </row>
    <row r="204" spans="1:21" ht="15.6" x14ac:dyDescent="0.3">
      <c r="A204" s="2"/>
      <c r="B204" s="50" t="s">
        <v>99</v>
      </c>
      <c r="C204" s="35" t="s">
        <v>138</v>
      </c>
      <c r="D204" s="35">
        <v>1800</v>
      </c>
      <c r="E204" s="19" t="s">
        <v>105</v>
      </c>
      <c r="F204" s="76">
        <v>46</v>
      </c>
      <c r="G204" s="76">
        <v>1</v>
      </c>
      <c r="H204" s="35">
        <v>82800</v>
      </c>
      <c r="I204" s="35">
        <v>1800</v>
      </c>
      <c r="J204" s="41">
        <v>44945</v>
      </c>
      <c r="K204" s="52" t="s">
        <v>91</v>
      </c>
      <c r="L204" s="84">
        <f>Таблица1[[#This Row],[Брак, од.]]/Таблица1[[#This Row],[Кількість, од.]]</f>
        <v>2.1739130434782608E-2</v>
      </c>
      <c r="M204" s="116">
        <f>Таблица1[[#This Row],[Вартість партії]]/41</f>
        <v>2019.5121951219512</v>
      </c>
      <c r="N204" s="2"/>
      <c r="O204" s="5"/>
      <c r="P204" s="5"/>
      <c r="Q204" s="5"/>
      <c r="T204" s="10"/>
      <c r="U204" s="10"/>
    </row>
    <row r="205" spans="1:21" ht="15.6" x14ac:dyDescent="0.3">
      <c r="A205" s="2"/>
      <c r="B205" s="50" t="s">
        <v>89</v>
      </c>
      <c r="C205" s="35" t="s">
        <v>138</v>
      </c>
      <c r="D205" s="35">
        <v>4100</v>
      </c>
      <c r="E205" s="19" t="s">
        <v>90</v>
      </c>
      <c r="F205" s="76">
        <v>24</v>
      </c>
      <c r="G205" s="76">
        <v>0</v>
      </c>
      <c r="H205" s="35">
        <v>98400</v>
      </c>
      <c r="I205" s="35">
        <v>0</v>
      </c>
      <c r="J205" s="41">
        <v>44942</v>
      </c>
      <c r="K205" s="52" t="s">
        <v>91</v>
      </c>
      <c r="L205" s="84">
        <f>Таблица1[[#This Row],[Брак, од.]]/Таблица1[[#This Row],[Кількість, од.]]</f>
        <v>0</v>
      </c>
      <c r="M205" s="116">
        <f>Таблица1[[#This Row],[Вартість партії]]/41</f>
        <v>2400</v>
      </c>
      <c r="N205" s="2"/>
      <c r="O205" s="5"/>
      <c r="P205" s="5"/>
      <c r="Q205" s="5"/>
      <c r="T205" s="10"/>
      <c r="U205" s="10"/>
    </row>
    <row r="206" spans="1:21" ht="15.6" x14ac:dyDescent="0.3">
      <c r="A206" s="2"/>
      <c r="B206" s="50" t="s">
        <v>89</v>
      </c>
      <c r="C206" s="35" t="s">
        <v>138</v>
      </c>
      <c r="D206" s="35">
        <v>4100</v>
      </c>
      <c r="E206" s="19" t="s">
        <v>87</v>
      </c>
      <c r="F206" s="76">
        <v>30</v>
      </c>
      <c r="G206" s="76">
        <v>2</v>
      </c>
      <c r="H206" s="35">
        <v>123000</v>
      </c>
      <c r="I206" s="35">
        <v>8200</v>
      </c>
      <c r="J206" s="41">
        <v>44940</v>
      </c>
      <c r="K206" s="52" t="s">
        <v>91</v>
      </c>
      <c r="L206" s="84">
        <f>Таблица1[[#This Row],[Брак, од.]]/Таблица1[[#This Row],[Кількість, од.]]</f>
        <v>6.6666666666666666E-2</v>
      </c>
      <c r="M206" s="116">
        <f>Таблица1[[#This Row],[Вартість партії]]/41</f>
        <v>3000</v>
      </c>
      <c r="N206" s="2"/>
      <c r="O206" s="5"/>
      <c r="P206" s="5"/>
      <c r="Q206" s="5"/>
      <c r="T206" s="10"/>
      <c r="U206" s="10"/>
    </row>
    <row r="207" spans="1:21" ht="15.6" x14ac:dyDescent="0.3">
      <c r="A207" s="2"/>
      <c r="B207" s="50" t="s">
        <v>89</v>
      </c>
      <c r="C207" s="35" t="s">
        <v>132</v>
      </c>
      <c r="D207" s="35">
        <v>3880</v>
      </c>
      <c r="E207" s="19" t="s">
        <v>106</v>
      </c>
      <c r="F207" s="76">
        <v>22</v>
      </c>
      <c r="G207" s="76">
        <v>2</v>
      </c>
      <c r="H207" s="35">
        <v>85360</v>
      </c>
      <c r="I207" s="35">
        <v>7760</v>
      </c>
      <c r="J207" s="41">
        <v>45283</v>
      </c>
      <c r="K207" s="52" t="s">
        <v>91</v>
      </c>
      <c r="L207" s="84">
        <f>Таблица1[[#This Row],[Брак, од.]]/Таблица1[[#This Row],[Кількість, од.]]</f>
        <v>9.0909090909090912E-2</v>
      </c>
      <c r="M207" s="116">
        <f>Таблица1[[#This Row],[Вартість партії]]/41</f>
        <v>2081.9512195121952</v>
      </c>
      <c r="N207" s="2"/>
      <c r="O207" s="5"/>
      <c r="P207" s="5"/>
      <c r="Q207" s="5"/>
      <c r="T207" s="10"/>
      <c r="U207" s="10"/>
    </row>
    <row r="208" spans="1:21" ht="15.6" x14ac:dyDescent="0.3">
      <c r="A208" s="2"/>
      <c r="B208" s="51" t="s">
        <v>89</v>
      </c>
      <c r="C208" s="42" t="s">
        <v>132</v>
      </c>
      <c r="D208" s="42">
        <v>3880</v>
      </c>
      <c r="E208" s="18" t="s">
        <v>87</v>
      </c>
      <c r="F208" s="77">
        <v>15</v>
      </c>
      <c r="G208" s="77">
        <v>1</v>
      </c>
      <c r="H208" s="42">
        <v>58200</v>
      </c>
      <c r="I208" s="42">
        <v>3880</v>
      </c>
      <c r="J208" s="43">
        <v>45277</v>
      </c>
      <c r="K208" s="53" t="s">
        <v>91</v>
      </c>
      <c r="L208" s="84">
        <f>Таблица1[[#This Row],[Брак, од.]]/Таблица1[[#This Row],[Кількість, од.]]</f>
        <v>6.6666666666666666E-2</v>
      </c>
      <c r="M208" s="116">
        <f>Таблица1[[#This Row],[Вартість партії]]/41</f>
        <v>1419.5121951219512</v>
      </c>
      <c r="N208" s="2"/>
      <c r="O208" s="5"/>
      <c r="P208" s="5"/>
      <c r="Q208" s="5"/>
      <c r="T208" s="10"/>
      <c r="U208" s="10"/>
    </row>
    <row r="209" spans="1:21" ht="15.6" x14ac:dyDescent="0.3">
      <c r="A209" s="2"/>
      <c r="B209" s="50" t="s">
        <v>86</v>
      </c>
      <c r="C209" s="35" t="s">
        <v>132</v>
      </c>
      <c r="D209" s="35">
        <v>4750</v>
      </c>
      <c r="E209" s="19" t="s">
        <v>105</v>
      </c>
      <c r="F209" s="76">
        <v>10</v>
      </c>
      <c r="G209" s="76">
        <v>3</v>
      </c>
      <c r="H209" s="35">
        <v>47500</v>
      </c>
      <c r="I209" s="35">
        <v>14250</v>
      </c>
      <c r="J209" s="41">
        <v>45256</v>
      </c>
      <c r="K209" s="52" t="s">
        <v>88</v>
      </c>
      <c r="L209" s="84">
        <f>Таблица1[[#This Row],[Брак, од.]]/Таблица1[[#This Row],[Кількість, од.]]</f>
        <v>0.3</v>
      </c>
      <c r="M209" s="116">
        <f>Таблица1[[#This Row],[Вартість партії]]/41</f>
        <v>1158.5365853658536</v>
      </c>
      <c r="N209" s="2"/>
      <c r="O209" s="5"/>
      <c r="P209" s="5"/>
      <c r="Q209" s="5"/>
      <c r="T209" s="10"/>
      <c r="U209" s="10"/>
    </row>
    <row r="210" spans="1:21" ht="15.6" x14ac:dyDescent="0.3">
      <c r="A210" s="2"/>
      <c r="B210" s="50" t="s">
        <v>86</v>
      </c>
      <c r="C210" s="35" t="s">
        <v>132</v>
      </c>
      <c r="D210" s="35">
        <v>4700</v>
      </c>
      <c r="E210" s="19" t="s">
        <v>87</v>
      </c>
      <c r="F210" s="76">
        <v>49</v>
      </c>
      <c r="G210" s="76">
        <v>0</v>
      </c>
      <c r="H210" s="35">
        <v>230300</v>
      </c>
      <c r="I210" s="35">
        <v>0</v>
      </c>
      <c r="J210" s="41">
        <v>45233</v>
      </c>
      <c r="K210" s="52" t="s">
        <v>88</v>
      </c>
      <c r="L210" s="84">
        <f>Таблица1[[#This Row],[Брак, од.]]/Таблица1[[#This Row],[Кількість, од.]]</f>
        <v>0</v>
      </c>
      <c r="M210" s="116">
        <f>Таблица1[[#This Row],[Вартість партії]]/41</f>
        <v>5617.0731707317073</v>
      </c>
      <c r="N210" s="2"/>
      <c r="O210" s="5"/>
      <c r="P210" s="5"/>
      <c r="Q210" s="5"/>
      <c r="T210" s="10"/>
      <c r="U210" s="10"/>
    </row>
    <row r="211" spans="1:21" ht="15.6" x14ac:dyDescent="0.3">
      <c r="A211" s="2"/>
      <c r="B211" s="51" t="s">
        <v>86</v>
      </c>
      <c r="C211" s="42" t="s">
        <v>132</v>
      </c>
      <c r="D211" s="42">
        <v>4700</v>
      </c>
      <c r="E211" s="18" t="s">
        <v>106</v>
      </c>
      <c r="F211" s="77">
        <v>34</v>
      </c>
      <c r="G211" s="77">
        <v>1</v>
      </c>
      <c r="H211" s="42">
        <v>159800</v>
      </c>
      <c r="I211" s="42">
        <v>4700</v>
      </c>
      <c r="J211" s="43">
        <v>45228</v>
      </c>
      <c r="K211" s="53" t="s">
        <v>88</v>
      </c>
      <c r="L211" s="84">
        <f>Таблица1[[#This Row],[Брак, од.]]/Таблица1[[#This Row],[Кількість, од.]]</f>
        <v>2.9411764705882353E-2</v>
      </c>
      <c r="M211" s="116">
        <f>Таблица1[[#This Row],[Вартість партії]]/41</f>
        <v>3897.560975609756</v>
      </c>
      <c r="N211" s="2"/>
      <c r="O211" s="5"/>
      <c r="P211" s="5"/>
      <c r="Q211" s="5"/>
      <c r="T211" s="10"/>
      <c r="U211" s="10"/>
    </row>
    <row r="212" spans="1:21" ht="15.6" x14ac:dyDescent="0.3">
      <c r="A212" s="2"/>
      <c r="B212" s="51" t="s">
        <v>89</v>
      </c>
      <c r="C212" s="42" t="s">
        <v>132</v>
      </c>
      <c r="D212" s="42">
        <v>3880</v>
      </c>
      <c r="E212" s="18" t="s">
        <v>101</v>
      </c>
      <c r="F212" s="77">
        <v>12</v>
      </c>
      <c r="G212" s="77">
        <v>4</v>
      </c>
      <c r="H212" s="42">
        <v>46560</v>
      </c>
      <c r="I212" s="42">
        <v>15520</v>
      </c>
      <c r="J212" s="43">
        <v>45225</v>
      </c>
      <c r="K212" s="53" t="s">
        <v>91</v>
      </c>
      <c r="L212" s="84">
        <f>Таблица1[[#This Row],[Брак, од.]]/Таблица1[[#This Row],[Кількість, од.]]</f>
        <v>0.33333333333333331</v>
      </c>
      <c r="M212" s="116">
        <f>Таблица1[[#This Row],[Вартість партії]]/41</f>
        <v>1135.6097560975609</v>
      </c>
      <c r="N212" s="2"/>
      <c r="O212" s="5"/>
      <c r="P212" s="5"/>
      <c r="Q212" s="5"/>
      <c r="T212" s="10"/>
      <c r="U212" s="10"/>
    </row>
    <row r="213" spans="1:21" ht="15.6" x14ac:dyDescent="0.3">
      <c r="A213" s="2"/>
      <c r="B213" s="50" t="s">
        <v>86</v>
      </c>
      <c r="C213" s="35" t="s">
        <v>132</v>
      </c>
      <c r="D213" s="35">
        <v>4800</v>
      </c>
      <c r="E213" s="19" t="s">
        <v>95</v>
      </c>
      <c r="F213" s="76">
        <v>22</v>
      </c>
      <c r="G213" s="76">
        <v>3</v>
      </c>
      <c r="H213" s="35">
        <v>105600</v>
      </c>
      <c r="I213" s="35">
        <v>14400</v>
      </c>
      <c r="J213" s="41">
        <v>45138</v>
      </c>
      <c r="K213" s="52" t="s">
        <v>88</v>
      </c>
      <c r="L213" s="84">
        <f>Таблица1[[#This Row],[Брак, од.]]/Таблица1[[#This Row],[Кількість, од.]]</f>
        <v>0.13636363636363635</v>
      </c>
      <c r="M213" s="116">
        <f>Таблица1[[#This Row],[Вартість партії]]/41</f>
        <v>2575.6097560975609</v>
      </c>
      <c r="N213" s="2"/>
      <c r="O213" s="5"/>
      <c r="P213" s="5"/>
      <c r="Q213" s="5"/>
      <c r="T213" s="10"/>
      <c r="U213" s="10"/>
    </row>
    <row r="214" spans="1:21" ht="15.6" x14ac:dyDescent="0.3">
      <c r="A214" s="2"/>
      <c r="B214" s="51" t="s">
        <v>89</v>
      </c>
      <c r="C214" s="42" t="s">
        <v>132</v>
      </c>
      <c r="D214" s="42">
        <v>3900</v>
      </c>
      <c r="E214" s="18" t="s">
        <v>95</v>
      </c>
      <c r="F214" s="77">
        <v>36</v>
      </c>
      <c r="G214" s="77">
        <v>1</v>
      </c>
      <c r="H214" s="42">
        <v>140400</v>
      </c>
      <c r="I214" s="42">
        <v>3900</v>
      </c>
      <c r="J214" s="43">
        <v>45111</v>
      </c>
      <c r="K214" s="53" t="s">
        <v>91</v>
      </c>
      <c r="L214" s="84">
        <f>Таблица1[[#This Row],[Брак, од.]]/Таблица1[[#This Row],[Кількість, од.]]</f>
        <v>2.7777777777777776E-2</v>
      </c>
      <c r="M214" s="116">
        <f>Таблица1[[#This Row],[Вартість партії]]/41</f>
        <v>3424.3902439024391</v>
      </c>
      <c r="N214" s="2"/>
      <c r="O214" s="5"/>
      <c r="P214" s="5"/>
      <c r="Q214" s="5"/>
      <c r="T214" s="10"/>
      <c r="U214" s="10"/>
    </row>
    <row r="215" spans="1:21" ht="15.6" x14ac:dyDescent="0.3">
      <c r="A215" s="2"/>
      <c r="B215" s="50" t="s">
        <v>86</v>
      </c>
      <c r="C215" s="35" t="s">
        <v>132</v>
      </c>
      <c r="D215" s="35">
        <v>4700</v>
      </c>
      <c r="E215" s="19" t="s">
        <v>90</v>
      </c>
      <c r="F215" s="76">
        <v>43</v>
      </c>
      <c r="G215" s="76">
        <v>0</v>
      </c>
      <c r="H215" s="35">
        <v>202100</v>
      </c>
      <c r="I215" s="35">
        <v>0</v>
      </c>
      <c r="J215" s="41">
        <v>45085</v>
      </c>
      <c r="K215" s="52" t="s">
        <v>88</v>
      </c>
      <c r="L215" s="84">
        <f>Таблица1[[#This Row],[Брак, од.]]/Таблица1[[#This Row],[Кількість, од.]]</f>
        <v>0</v>
      </c>
      <c r="M215" s="116">
        <f>Таблица1[[#This Row],[Вартість партії]]/41</f>
        <v>4929.2682926829266</v>
      </c>
      <c r="N215" s="2"/>
      <c r="O215" s="5"/>
      <c r="P215" s="5"/>
      <c r="Q215" s="5"/>
      <c r="T215" s="10"/>
      <c r="U215" s="10"/>
    </row>
    <row r="216" spans="1:21" ht="15.6" x14ac:dyDescent="0.3">
      <c r="A216" s="2"/>
      <c r="B216" s="50" t="s">
        <v>89</v>
      </c>
      <c r="C216" s="35" t="s">
        <v>132</v>
      </c>
      <c r="D216" s="35">
        <v>3900</v>
      </c>
      <c r="E216" s="19" t="s">
        <v>105</v>
      </c>
      <c r="F216" s="76">
        <v>27</v>
      </c>
      <c r="G216" s="76">
        <v>3</v>
      </c>
      <c r="H216" s="35">
        <v>105300</v>
      </c>
      <c r="I216" s="35">
        <v>11700</v>
      </c>
      <c r="J216" s="41">
        <v>45037</v>
      </c>
      <c r="K216" s="52" t="s">
        <v>91</v>
      </c>
      <c r="L216" s="84">
        <f>Таблица1[[#This Row],[Брак, од.]]/Таблица1[[#This Row],[Кількість, од.]]</f>
        <v>0.1111111111111111</v>
      </c>
      <c r="M216" s="116">
        <f>Таблица1[[#This Row],[Вартість партії]]/41</f>
        <v>2568.2926829268295</v>
      </c>
      <c r="N216" s="2"/>
      <c r="O216" s="5"/>
      <c r="P216" s="5"/>
      <c r="Q216" s="5"/>
      <c r="T216" s="10"/>
      <c r="U216" s="10"/>
    </row>
    <row r="217" spans="1:21" ht="15.6" x14ac:dyDescent="0.3">
      <c r="A217" s="2"/>
      <c r="B217" s="50" t="s">
        <v>86</v>
      </c>
      <c r="C217" s="35" t="s">
        <v>132</v>
      </c>
      <c r="D217" s="35">
        <v>4700</v>
      </c>
      <c r="E217" s="19" t="s">
        <v>101</v>
      </c>
      <c r="F217" s="76">
        <v>31</v>
      </c>
      <c r="G217" s="76">
        <v>2</v>
      </c>
      <c r="H217" s="35">
        <v>145700</v>
      </c>
      <c r="I217" s="35">
        <v>9400</v>
      </c>
      <c r="J217" s="41">
        <v>45014</v>
      </c>
      <c r="K217" s="52" t="s">
        <v>88</v>
      </c>
      <c r="L217" s="84">
        <f>Таблица1[[#This Row],[Брак, од.]]/Таблица1[[#This Row],[Кількість, од.]]</f>
        <v>6.4516129032258063E-2</v>
      </c>
      <c r="M217" s="116">
        <f>Таблица1[[#This Row],[Вартість партії]]/41</f>
        <v>3553.6585365853657</v>
      </c>
      <c r="N217" s="2"/>
      <c r="O217" s="5"/>
      <c r="P217" s="5"/>
      <c r="Q217" s="5"/>
      <c r="T217" s="10"/>
      <c r="U217" s="10"/>
    </row>
    <row r="218" spans="1:21" ht="15.6" x14ac:dyDescent="0.3">
      <c r="A218" s="2"/>
      <c r="B218" s="50" t="s">
        <v>89</v>
      </c>
      <c r="C218" s="35" t="s">
        <v>132</v>
      </c>
      <c r="D218" s="35">
        <v>3880</v>
      </c>
      <c r="E218" s="19" t="s">
        <v>90</v>
      </c>
      <c r="F218" s="76">
        <v>24</v>
      </c>
      <c r="G218" s="76">
        <v>1</v>
      </c>
      <c r="H218" s="35">
        <v>93120</v>
      </c>
      <c r="I218" s="35">
        <v>3880</v>
      </c>
      <c r="J218" s="41">
        <v>44929</v>
      </c>
      <c r="K218" s="52" t="s">
        <v>91</v>
      </c>
      <c r="L218" s="84">
        <f>Таблица1[[#This Row],[Брак, од.]]/Таблица1[[#This Row],[Кількість, од.]]</f>
        <v>4.1666666666666664E-2</v>
      </c>
      <c r="M218" s="116">
        <f>Таблица1[[#This Row],[Вартість партії]]/41</f>
        <v>2271.2195121951218</v>
      </c>
      <c r="N218" s="2"/>
      <c r="O218" s="5"/>
      <c r="P218" s="5"/>
      <c r="Q218" s="5"/>
      <c r="T218" s="10"/>
      <c r="U218" s="10"/>
    </row>
    <row r="219" spans="1:21" ht="15.6" x14ac:dyDescent="0.3">
      <c r="A219" s="2"/>
      <c r="B219" s="50" t="s">
        <v>100</v>
      </c>
      <c r="C219" s="35" t="s">
        <v>139</v>
      </c>
      <c r="D219" s="35">
        <v>1750</v>
      </c>
      <c r="E219" s="19" t="s">
        <v>90</v>
      </c>
      <c r="F219" s="76">
        <v>42</v>
      </c>
      <c r="G219" s="76">
        <v>0</v>
      </c>
      <c r="H219" s="35">
        <v>73500</v>
      </c>
      <c r="I219" s="35">
        <v>0</v>
      </c>
      <c r="J219" s="41">
        <v>45284</v>
      </c>
      <c r="K219" s="52" t="s">
        <v>102</v>
      </c>
      <c r="L219" s="84">
        <f>Таблица1[[#This Row],[Брак, од.]]/Таблица1[[#This Row],[Кількість, од.]]</f>
        <v>0</v>
      </c>
      <c r="M219" s="116">
        <f>Таблица1[[#This Row],[Вартість партії]]/41</f>
        <v>1792.6829268292684</v>
      </c>
      <c r="N219" s="2"/>
      <c r="O219" s="5"/>
      <c r="P219" s="5"/>
      <c r="Q219" s="5"/>
      <c r="T219" s="10"/>
      <c r="U219" s="10"/>
    </row>
    <row r="220" spans="1:21" ht="15.6" x14ac:dyDescent="0.3">
      <c r="A220" s="2"/>
      <c r="B220" s="51" t="s">
        <v>94</v>
      </c>
      <c r="C220" s="42" t="s">
        <v>139</v>
      </c>
      <c r="D220" s="42">
        <v>1150</v>
      </c>
      <c r="E220" s="18" t="s">
        <v>101</v>
      </c>
      <c r="F220" s="77">
        <v>47</v>
      </c>
      <c r="G220" s="77">
        <v>2</v>
      </c>
      <c r="H220" s="42">
        <v>54050</v>
      </c>
      <c r="I220" s="42">
        <v>2300</v>
      </c>
      <c r="J220" s="43">
        <v>45281</v>
      </c>
      <c r="K220" s="53" t="s">
        <v>91</v>
      </c>
      <c r="L220" s="84">
        <f>Таблица1[[#This Row],[Брак, од.]]/Таблица1[[#This Row],[Кількість, од.]]</f>
        <v>4.2553191489361701E-2</v>
      </c>
      <c r="M220" s="116">
        <f>Таблица1[[#This Row],[Вартість партії]]/41</f>
        <v>1318.2926829268292</v>
      </c>
      <c r="N220" s="2"/>
      <c r="O220" s="5"/>
      <c r="P220" s="5"/>
      <c r="Q220" s="5"/>
      <c r="T220" s="10"/>
      <c r="U220" s="10"/>
    </row>
    <row r="221" spans="1:21" ht="15.6" x14ac:dyDescent="0.3">
      <c r="A221" s="2"/>
      <c r="B221" s="50" t="s">
        <v>110</v>
      </c>
      <c r="C221" s="35" t="s">
        <v>139</v>
      </c>
      <c r="D221" s="35">
        <v>2000</v>
      </c>
      <c r="E221" s="19" t="s">
        <v>87</v>
      </c>
      <c r="F221" s="76">
        <v>50</v>
      </c>
      <c r="G221" s="76">
        <v>2</v>
      </c>
      <c r="H221" s="35">
        <v>100000</v>
      </c>
      <c r="I221" s="35">
        <v>4000</v>
      </c>
      <c r="J221" s="41">
        <v>45278</v>
      </c>
      <c r="K221" s="52" t="s">
        <v>111</v>
      </c>
      <c r="L221" s="84">
        <f>Таблица1[[#This Row],[Брак, од.]]/Таблица1[[#This Row],[Кількість, од.]]</f>
        <v>0.04</v>
      </c>
      <c r="M221" s="116">
        <f>Таблица1[[#This Row],[Вартість партії]]/41</f>
        <v>2439.0243902439024</v>
      </c>
      <c r="N221" s="2"/>
      <c r="O221" s="5"/>
      <c r="P221" s="5"/>
      <c r="Q221" s="5"/>
      <c r="T221" s="10"/>
      <c r="U221" s="10"/>
    </row>
    <row r="222" spans="1:21" ht="15.6" x14ac:dyDescent="0.3">
      <c r="A222" s="2"/>
      <c r="B222" s="50" t="s">
        <v>103</v>
      </c>
      <c r="C222" s="35" t="s">
        <v>139</v>
      </c>
      <c r="D222" s="35">
        <v>3200</v>
      </c>
      <c r="E222" s="19" t="s">
        <v>105</v>
      </c>
      <c r="F222" s="76">
        <v>29</v>
      </c>
      <c r="G222" s="76">
        <v>0</v>
      </c>
      <c r="H222" s="35">
        <v>92800</v>
      </c>
      <c r="I222" s="35">
        <v>0</v>
      </c>
      <c r="J222" s="41">
        <v>45273</v>
      </c>
      <c r="K222" s="52" t="s">
        <v>102</v>
      </c>
      <c r="L222" s="84">
        <f>Таблица1[[#This Row],[Брак, од.]]/Таблица1[[#This Row],[Кількість, од.]]</f>
        <v>0</v>
      </c>
      <c r="M222" s="116">
        <f>Таблица1[[#This Row],[Вартість партії]]/41</f>
        <v>2263.4146341463415</v>
      </c>
      <c r="N222" s="2"/>
      <c r="O222" s="5"/>
      <c r="P222" s="5"/>
      <c r="Q222" s="5"/>
      <c r="T222" s="10"/>
      <c r="U222" s="10"/>
    </row>
    <row r="223" spans="1:21" ht="15.6" x14ac:dyDescent="0.3">
      <c r="A223" s="2"/>
      <c r="B223" s="51" t="s">
        <v>100</v>
      </c>
      <c r="C223" s="42" t="s">
        <v>139</v>
      </c>
      <c r="D223" s="42">
        <v>1800</v>
      </c>
      <c r="E223" s="18" t="s">
        <v>95</v>
      </c>
      <c r="F223" s="77">
        <v>44</v>
      </c>
      <c r="G223" s="77">
        <v>1</v>
      </c>
      <c r="H223" s="42">
        <v>79200</v>
      </c>
      <c r="I223" s="42">
        <v>1800</v>
      </c>
      <c r="J223" s="43">
        <v>45261</v>
      </c>
      <c r="K223" s="53" t="s">
        <v>102</v>
      </c>
      <c r="L223" s="84">
        <f>Таблица1[[#This Row],[Брак, од.]]/Таблица1[[#This Row],[Кількість, од.]]</f>
        <v>2.2727272727272728E-2</v>
      </c>
      <c r="M223" s="116">
        <f>Таблица1[[#This Row],[Вартість партії]]/41</f>
        <v>1931.7073170731708</v>
      </c>
      <c r="N223" s="2"/>
      <c r="O223" s="5"/>
      <c r="P223" s="5"/>
      <c r="Q223" s="5"/>
      <c r="T223" s="10"/>
      <c r="U223" s="10"/>
    </row>
    <row r="224" spans="1:21" ht="15.6" x14ac:dyDescent="0.3">
      <c r="A224" s="2"/>
      <c r="B224" s="50" t="s">
        <v>107</v>
      </c>
      <c r="C224" s="35" t="s">
        <v>139</v>
      </c>
      <c r="D224" s="35">
        <v>1280</v>
      </c>
      <c r="E224" s="19" t="s">
        <v>87</v>
      </c>
      <c r="F224" s="76">
        <v>21</v>
      </c>
      <c r="G224" s="76">
        <v>0</v>
      </c>
      <c r="H224" s="35">
        <v>26880</v>
      </c>
      <c r="I224" s="35">
        <v>0</v>
      </c>
      <c r="J224" s="41">
        <v>45242</v>
      </c>
      <c r="K224" s="52" t="s">
        <v>96</v>
      </c>
      <c r="L224" s="84">
        <f>Таблица1[[#This Row],[Брак, од.]]/Таблица1[[#This Row],[Кількість, од.]]</f>
        <v>0</v>
      </c>
      <c r="M224" s="116">
        <f>Таблица1[[#This Row],[Вартість партії]]/41</f>
        <v>655.60975609756099</v>
      </c>
      <c r="N224" s="2"/>
      <c r="O224" s="5"/>
      <c r="P224" s="5"/>
      <c r="Q224" s="5"/>
      <c r="T224" s="10"/>
      <c r="U224" s="10"/>
    </row>
    <row r="225" spans="1:21" ht="15.6" x14ac:dyDescent="0.3">
      <c r="A225" s="2"/>
      <c r="B225" s="50" t="s">
        <v>103</v>
      </c>
      <c r="C225" s="35" t="s">
        <v>139</v>
      </c>
      <c r="D225" s="35">
        <v>3250</v>
      </c>
      <c r="E225" s="19" t="s">
        <v>101</v>
      </c>
      <c r="F225" s="76">
        <v>17</v>
      </c>
      <c r="G225" s="76">
        <v>2</v>
      </c>
      <c r="H225" s="35">
        <v>55250</v>
      </c>
      <c r="I225" s="35">
        <v>6500</v>
      </c>
      <c r="J225" s="41">
        <v>45239</v>
      </c>
      <c r="K225" s="52" t="s">
        <v>102</v>
      </c>
      <c r="L225" s="84">
        <f>Таблица1[[#This Row],[Брак, од.]]/Таблица1[[#This Row],[Кількість, од.]]</f>
        <v>0.11764705882352941</v>
      </c>
      <c r="M225" s="116">
        <f>Таблица1[[#This Row],[Вартість партії]]/41</f>
        <v>1347.560975609756</v>
      </c>
      <c r="N225" s="2"/>
      <c r="O225" s="5"/>
      <c r="P225" s="5"/>
      <c r="Q225" s="5"/>
      <c r="T225" s="10"/>
      <c r="U225" s="10"/>
    </row>
    <row r="226" spans="1:21" ht="15.6" x14ac:dyDescent="0.3">
      <c r="A226" s="2"/>
      <c r="B226" s="50" t="s">
        <v>100</v>
      </c>
      <c r="C226" s="35" t="s">
        <v>139</v>
      </c>
      <c r="D226" s="35">
        <v>1750</v>
      </c>
      <c r="E226" s="19" t="s">
        <v>87</v>
      </c>
      <c r="F226" s="76">
        <v>40</v>
      </c>
      <c r="G226" s="76">
        <v>0</v>
      </c>
      <c r="H226" s="35">
        <v>70000</v>
      </c>
      <c r="I226" s="35">
        <v>0</v>
      </c>
      <c r="J226" s="41">
        <v>45220</v>
      </c>
      <c r="K226" s="52" t="s">
        <v>102</v>
      </c>
      <c r="L226" s="84">
        <f>Таблица1[[#This Row],[Брак, од.]]/Таблица1[[#This Row],[Кількість, од.]]</f>
        <v>0</v>
      </c>
      <c r="M226" s="116">
        <f>Таблица1[[#This Row],[Вартість партії]]/41</f>
        <v>1707.3170731707316</v>
      </c>
      <c r="N226" s="2"/>
      <c r="O226" s="5"/>
      <c r="P226" s="5"/>
      <c r="Q226" s="5"/>
      <c r="T226" s="10"/>
      <c r="U226" s="10"/>
    </row>
    <row r="227" spans="1:21" ht="15.6" x14ac:dyDescent="0.3">
      <c r="A227" s="2"/>
      <c r="B227" s="50" t="s">
        <v>109</v>
      </c>
      <c r="C227" s="35" t="s">
        <v>139</v>
      </c>
      <c r="D227" s="35">
        <v>4550</v>
      </c>
      <c r="E227" s="19" t="s">
        <v>95</v>
      </c>
      <c r="F227" s="76">
        <v>28</v>
      </c>
      <c r="G227" s="76">
        <v>0</v>
      </c>
      <c r="H227" s="35">
        <v>127400</v>
      </c>
      <c r="I227" s="35">
        <v>0</v>
      </c>
      <c r="J227" s="41">
        <v>45197</v>
      </c>
      <c r="K227" s="52" t="s">
        <v>96</v>
      </c>
      <c r="L227" s="84">
        <f>Таблица1[[#This Row],[Брак, од.]]/Таблица1[[#This Row],[Кількість, од.]]</f>
        <v>0</v>
      </c>
      <c r="M227" s="116">
        <f>Таблица1[[#This Row],[Вартість партії]]/41</f>
        <v>3107.3170731707319</v>
      </c>
      <c r="N227" s="2"/>
      <c r="O227" s="5"/>
      <c r="P227" s="5"/>
      <c r="Q227" s="5"/>
      <c r="T227" s="10"/>
      <c r="U227" s="10"/>
    </row>
    <row r="228" spans="1:21" ht="15.6" x14ac:dyDescent="0.3">
      <c r="A228" s="2"/>
      <c r="B228" s="51" t="s">
        <v>99</v>
      </c>
      <c r="C228" s="42" t="s">
        <v>139</v>
      </c>
      <c r="D228" s="42">
        <v>2620</v>
      </c>
      <c r="E228" s="18" t="s">
        <v>87</v>
      </c>
      <c r="F228" s="77">
        <v>20</v>
      </c>
      <c r="G228" s="77">
        <v>2</v>
      </c>
      <c r="H228" s="42">
        <v>52400</v>
      </c>
      <c r="I228" s="42">
        <v>5240</v>
      </c>
      <c r="J228" s="43">
        <v>45195</v>
      </c>
      <c r="K228" s="53" t="s">
        <v>88</v>
      </c>
      <c r="L228" s="84">
        <f>Таблица1[[#This Row],[Брак, од.]]/Таблица1[[#This Row],[Кількість, од.]]</f>
        <v>0.1</v>
      </c>
      <c r="M228" s="116">
        <f>Таблица1[[#This Row],[Вартість партії]]/41</f>
        <v>1278.0487804878048</v>
      </c>
      <c r="N228" s="2"/>
      <c r="O228" s="5"/>
      <c r="P228" s="5"/>
      <c r="Q228" s="5"/>
      <c r="T228" s="10"/>
      <c r="U228" s="10"/>
    </row>
    <row r="229" spans="1:21" ht="15.6" x14ac:dyDescent="0.3">
      <c r="A229" s="2"/>
      <c r="B229" s="50" t="s">
        <v>103</v>
      </c>
      <c r="C229" s="35" t="s">
        <v>139</v>
      </c>
      <c r="D229" s="35">
        <v>3150</v>
      </c>
      <c r="E229" s="19" t="s">
        <v>106</v>
      </c>
      <c r="F229" s="76">
        <v>29</v>
      </c>
      <c r="G229" s="76">
        <v>3</v>
      </c>
      <c r="H229" s="35">
        <v>91350</v>
      </c>
      <c r="I229" s="35">
        <v>9450</v>
      </c>
      <c r="J229" s="41">
        <v>45187</v>
      </c>
      <c r="K229" s="52" t="s">
        <v>102</v>
      </c>
      <c r="L229" s="84">
        <f>Таблица1[[#This Row],[Брак, од.]]/Таблица1[[#This Row],[Кількість, од.]]</f>
        <v>0.10344827586206896</v>
      </c>
      <c r="M229" s="116">
        <f>Таблица1[[#This Row],[Вартість партії]]/41</f>
        <v>2228.0487804878048</v>
      </c>
      <c r="N229" s="2"/>
      <c r="O229" s="5"/>
      <c r="P229" s="5"/>
      <c r="Q229" s="5"/>
      <c r="T229" s="10"/>
      <c r="U229" s="10"/>
    </row>
    <row r="230" spans="1:21" ht="15.6" x14ac:dyDescent="0.3">
      <c r="A230" s="2"/>
      <c r="B230" s="51" t="s">
        <v>110</v>
      </c>
      <c r="C230" s="42" t="s">
        <v>139</v>
      </c>
      <c r="D230" s="42">
        <v>2100</v>
      </c>
      <c r="E230" s="18" t="s">
        <v>95</v>
      </c>
      <c r="F230" s="77">
        <v>37</v>
      </c>
      <c r="G230" s="77">
        <v>0</v>
      </c>
      <c r="H230" s="42">
        <v>77700</v>
      </c>
      <c r="I230" s="42">
        <v>0</v>
      </c>
      <c r="J230" s="43">
        <v>45179</v>
      </c>
      <c r="K230" s="53" t="s">
        <v>111</v>
      </c>
      <c r="L230" s="84">
        <f>Таблица1[[#This Row],[Брак, од.]]/Таблица1[[#This Row],[Кількість, од.]]</f>
        <v>0</v>
      </c>
      <c r="M230" s="116">
        <f>Таблица1[[#This Row],[Вартість партії]]/41</f>
        <v>1895.1219512195121</v>
      </c>
      <c r="N230" s="2"/>
      <c r="O230" s="5"/>
      <c r="P230" s="5"/>
      <c r="Q230" s="5"/>
      <c r="T230" s="10"/>
      <c r="U230" s="10"/>
    </row>
    <row r="231" spans="1:21" ht="15.6" x14ac:dyDescent="0.3">
      <c r="A231" s="2"/>
      <c r="B231" s="51" t="s">
        <v>94</v>
      </c>
      <c r="C231" s="42" t="s">
        <v>139</v>
      </c>
      <c r="D231" s="42">
        <v>1150</v>
      </c>
      <c r="E231" s="18" t="s">
        <v>106</v>
      </c>
      <c r="F231" s="77">
        <v>14</v>
      </c>
      <c r="G231" s="77">
        <v>4</v>
      </c>
      <c r="H231" s="42">
        <v>16100</v>
      </c>
      <c r="I231" s="42">
        <v>4600</v>
      </c>
      <c r="J231" s="43">
        <v>45178</v>
      </c>
      <c r="K231" s="53" t="s">
        <v>91</v>
      </c>
      <c r="L231" s="84">
        <f>Таблица1[[#This Row],[Брак, од.]]/Таблица1[[#This Row],[Кількість, од.]]</f>
        <v>0.2857142857142857</v>
      </c>
      <c r="M231" s="116">
        <f>Таблица1[[#This Row],[Вартість партії]]/41</f>
        <v>392.6829268292683</v>
      </c>
      <c r="N231" s="2"/>
      <c r="O231" s="5"/>
      <c r="P231" s="5"/>
      <c r="Q231" s="5"/>
      <c r="T231" s="10"/>
      <c r="U231" s="10"/>
    </row>
    <row r="232" spans="1:21" ht="15.6" x14ac:dyDescent="0.3">
      <c r="A232" s="2"/>
      <c r="B232" s="50" t="s">
        <v>103</v>
      </c>
      <c r="C232" s="35" t="s">
        <v>139</v>
      </c>
      <c r="D232" s="35">
        <v>3150</v>
      </c>
      <c r="E232" s="19" t="s">
        <v>90</v>
      </c>
      <c r="F232" s="76">
        <v>38</v>
      </c>
      <c r="G232" s="76">
        <v>2</v>
      </c>
      <c r="H232" s="35">
        <v>119700</v>
      </c>
      <c r="I232" s="35">
        <v>6300</v>
      </c>
      <c r="J232" s="41">
        <v>45171</v>
      </c>
      <c r="K232" s="52" t="s">
        <v>102</v>
      </c>
      <c r="L232" s="84">
        <f>Таблица1[[#This Row],[Брак, од.]]/Таблица1[[#This Row],[Кількість, од.]]</f>
        <v>5.2631578947368418E-2</v>
      </c>
      <c r="M232" s="116">
        <f>Таблица1[[#This Row],[Вартість партії]]/41</f>
        <v>2919.5121951219512</v>
      </c>
      <c r="N232" s="2"/>
      <c r="O232" s="5"/>
      <c r="P232" s="5"/>
      <c r="Q232" s="5"/>
      <c r="T232" s="10"/>
      <c r="U232" s="10"/>
    </row>
    <row r="233" spans="1:21" ht="15.6" x14ac:dyDescent="0.3">
      <c r="A233" s="2"/>
      <c r="B233" s="51" t="s">
        <v>107</v>
      </c>
      <c r="C233" s="42" t="s">
        <v>139</v>
      </c>
      <c r="D233" s="42">
        <v>1200</v>
      </c>
      <c r="E233" s="18" t="s">
        <v>95</v>
      </c>
      <c r="F233" s="77">
        <v>13</v>
      </c>
      <c r="G233" s="77">
        <v>1</v>
      </c>
      <c r="H233" s="42">
        <v>15600</v>
      </c>
      <c r="I233" s="42">
        <v>1200</v>
      </c>
      <c r="J233" s="43">
        <v>45169</v>
      </c>
      <c r="K233" s="53" t="s">
        <v>96</v>
      </c>
      <c r="L233" s="84">
        <f>Таблица1[[#This Row],[Брак, од.]]/Таблица1[[#This Row],[Кількість, од.]]</f>
        <v>7.6923076923076927E-2</v>
      </c>
      <c r="M233" s="116">
        <f>Таблица1[[#This Row],[Вартість партії]]/41</f>
        <v>380.48780487804879</v>
      </c>
      <c r="N233" s="2"/>
      <c r="O233" s="5"/>
      <c r="P233" s="5"/>
      <c r="Q233" s="5"/>
      <c r="T233" s="10"/>
      <c r="U233" s="10"/>
    </row>
    <row r="234" spans="1:21" ht="15.6" x14ac:dyDescent="0.3">
      <c r="A234" s="2"/>
      <c r="B234" s="51" t="s">
        <v>110</v>
      </c>
      <c r="C234" s="42" t="s">
        <v>139</v>
      </c>
      <c r="D234" s="42">
        <v>1990</v>
      </c>
      <c r="E234" s="18" t="s">
        <v>101</v>
      </c>
      <c r="F234" s="77">
        <v>10</v>
      </c>
      <c r="G234" s="77">
        <v>1</v>
      </c>
      <c r="H234" s="42">
        <v>19900</v>
      </c>
      <c r="I234" s="42">
        <v>1990</v>
      </c>
      <c r="J234" s="43">
        <v>45166</v>
      </c>
      <c r="K234" s="53" t="s">
        <v>111</v>
      </c>
      <c r="L234" s="84">
        <f>Таблица1[[#This Row],[Брак, од.]]/Таблица1[[#This Row],[Кількість, од.]]</f>
        <v>0.1</v>
      </c>
      <c r="M234" s="116">
        <f>Таблица1[[#This Row],[Вартість партії]]/41</f>
        <v>485.36585365853659</v>
      </c>
      <c r="N234" s="2"/>
      <c r="O234" s="5"/>
      <c r="P234" s="5"/>
      <c r="Q234" s="5"/>
      <c r="T234" s="10"/>
      <c r="U234" s="10"/>
    </row>
    <row r="235" spans="1:21" ht="15.6" x14ac:dyDescent="0.3">
      <c r="A235" s="2"/>
      <c r="B235" s="51" t="s">
        <v>94</v>
      </c>
      <c r="C235" s="42" t="s">
        <v>139</v>
      </c>
      <c r="D235" s="42">
        <v>1200</v>
      </c>
      <c r="E235" s="18" t="s">
        <v>95</v>
      </c>
      <c r="F235" s="77">
        <v>32</v>
      </c>
      <c r="G235" s="77">
        <v>4</v>
      </c>
      <c r="H235" s="42">
        <v>38400</v>
      </c>
      <c r="I235" s="42">
        <v>4800</v>
      </c>
      <c r="J235" s="43">
        <v>45162</v>
      </c>
      <c r="K235" s="53" t="s">
        <v>91</v>
      </c>
      <c r="L235" s="84">
        <f>Таблица1[[#This Row],[Брак, од.]]/Таблица1[[#This Row],[Кількість, од.]]</f>
        <v>0.125</v>
      </c>
      <c r="M235" s="116">
        <f>Таблица1[[#This Row],[Вартість партії]]/41</f>
        <v>936.58536585365857</v>
      </c>
      <c r="N235" s="2"/>
      <c r="O235" s="5"/>
      <c r="P235" s="5"/>
      <c r="Q235" s="5"/>
      <c r="T235" s="10"/>
      <c r="U235" s="10"/>
    </row>
    <row r="236" spans="1:21" ht="15.6" x14ac:dyDescent="0.3">
      <c r="A236" s="2"/>
      <c r="B236" s="51" t="s">
        <v>99</v>
      </c>
      <c r="C236" s="42" t="s">
        <v>139</v>
      </c>
      <c r="D236" s="42">
        <v>2710</v>
      </c>
      <c r="E236" s="18" t="s">
        <v>101</v>
      </c>
      <c r="F236" s="77">
        <v>14</v>
      </c>
      <c r="G236" s="77">
        <v>0</v>
      </c>
      <c r="H236" s="42">
        <v>37940</v>
      </c>
      <c r="I236" s="42">
        <v>0</v>
      </c>
      <c r="J236" s="43">
        <v>45149</v>
      </c>
      <c r="K236" s="53" t="s">
        <v>88</v>
      </c>
      <c r="L236" s="84">
        <f>Таблица1[[#This Row],[Брак, од.]]/Таблица1[[#This Row],[Кількість, од.]]</f>
        <v>0</v>
      </c>
      <c r="M236" s="116">
        <f>Таблица1[[#This Row],[Вартість партії]]/41</f>
        <v>925.36585365853659</v>
      </c>
      <c r="N236" s="2"/>
      <c r="O236" s="5"/>
      <c r="P236" s="5"/>
      <c r="Q236" s="5"/>
      <c r="T236" s="10"/>
      <c r="U236" s="10"/>
    </row>
    <row r="237" spans="1:21" ht="15.6" x14ac:dyDescent="0.3">
      <c r="A237" s="2"/>
      <c r="B237" s="51" t="s">
        <v>107</v>
      </c>
      <c r="C237" s="42" t="s">
        <v>139</v>
      </c>
      <c r="D237" s="42">
        <v>4500</v>
      </c>
      <c r="E237" s="18" t="s">
        <v>101</v>
      </c>
      <c r="F237" s="77">
        <v>10</v>
      </c>
      <c r="G237" s="77">
        <v>0</v>
      </c>
      <c r="H237" s="42">
        <v>45000</v>
      </c>
      <c r="I237" s="42">
        <v>0</v>
      </c>
      <c r="J237" s="43">
        <v>45101</v>
      </c>
      <c r="K237" s="53" t="s">
        <v>96</v>
      </c>
      <c r="L237" s="84">
        <f>Таблица1[[#This Row],[Брак, од.]]/Таблица1[[#This Row],[Кількість, од.]]</f>
        <v>0</v>
      </c>
      <c r="M237" s="116">
        <f>Таблица1[[#This Row],[Вартість партії]]/41</f>
        <v>1097.560975609756</v>
      </c>
      <c r="N237" s="2"/>
      <c r="O237" s="5"/>
      <c r="P237" s="5"/>
      <c r="Q237" s="5"/>
      <c r="T237" s="10"/>
      <c r="U237" s="10"/>
    </row>
    <row r="238" spans="1:21" ht="15.6" x14ac:dyDescent="0.3">
      <c r="A238" s="2"/>
      <c r="B238" s="50" t="s">
        <v>100</v>
      </c>
      <c r="C238" s="35" t="s">
        <v>139</v>
      </c>
      <c r="D238" s="35">
        <v>1800</v>
      </c>
      <c r="E238" s="19" t="s">
        <v>101</v>
      </c>
      <c r="F238" s="76">
        <v>44</v>
      </c>
      <c r="G238" s="76">
        <v>0</v>
      </c>
      <c r="H238" s="35">
        <v>79200</v>
      </c>
      <c r="I238" s="35">
        <v>0</v>
      </c>
      <c r="J238" s="41">
        <v>45092</v>
      </c>
      <c r="K238" s="52" t="s">
        <v>102</v>
      </c>
      <c r="L238" s="84">
        <f>Таблица1[[#This Row],[Брак, од.]]/Таблица1[[#This Row],[Кількість, од.]]</f>
        <v>0</v>
      </c>
      <c r="M238" s="116">
        <f>Таблица1[[#This Row],[Вартість партії]]/41</f>
        <v>1931.7073170731708</v>
      </c>
      <c r="N238" s="2"/>
      <c r="O238" s="5"/>
      <c r="P238" s="5"/>
      <c r="Q238" s="5"/>
      <c r="T238" s="10"/>
      <c r="U238" s="10"/>
    </row>
    <row r="239" spans="1:21" ht="15.6" x14ac:dyDescent="0.3">
      <c r="A239" s="2"/>
      <c r="B239" s="50" t="s">
        <v>109</v>
      </c>
      <c r="C239" s="35" t="s">
        <v>139</v>
      </c>
      <c r="D239" s="35">
        <v>4550</v>
      </c>
      <c r="E239" s="19" t="s">
        <v>101</v>
      </c>
      <c r="F239" s="76">
        <v>19</v>
      </c>
      <c r="G239" s="76">
        <v>3</v>
      </c>
      <c r="H239" s="35">
        <v>86450</v>
      </c>
      <c r="I239" s="35">
        <v>13650</v>
      </c>
      <c r="J239" s="41">
        <v>45089</v>
      </c>
      <c r="K239" s="52" t="s">
        <v>96</v>
      </c>
      <c r="L239" s="84">
        <f>Таблица1[[#This Row],[Брак, од.]]/Таблица1[[#This Row],[Кількість, од.]]</f>
        <v>0.15789473684210525</v>
      </c>
      <c r="M239" s="116">
        <f>Таблица1[[#This Row],[Вартість партії]]/41</f>
        <v>2108.5365853658536</v>
      </c>
      <c r="N239" s="2"/>
      <c r="O239" s="5"/>
      <c r="P239" s="5"/>
      <c r="Q239" s="5"/>
      <c r="T239" s="10"/>
      <c r="U239" s="10"/>
    </row>
    <row r="240" spans="1:21" ht="15.6" x14ac:dyDescent="0.3">
      <c r="A240" s="2"/>
      <c r="B240" s="51" t="s">
        <v>110</v>
      </c>
      <c r="C240" s="42" t="s">
        <v>139</v>
      </c>
      <c r="D240" s="42">
        <v>2100</v>
      </c>
      <c r="E240" s="18" t="s">
        <v>105</v>
      </c>
      <c r="F240" s="77">
        <v>18</v>
      </c>
      <c r="G240" s="77">
        <v>4</v>
      </c>
      <c r="H240" s="42">
        <v>37800</v>
      </c>
      <c r="I240" s="42">
        <v>8400</v>
      </c>
      <c r="J240" s="43">
        <v>45088</v>
      </c>
      <c r="K240" s="53" t="s">
        <v>111</v>
      </c>
      <c r="L240" s="84">
        <f>Таблица1[[#This Row],[Брак, од.]]/Таблица1[[#This Row],[Кількість, од.]]</f>
        <v>0.22222222222222221</v>
      </c>
      <c r="M240" s="116">
        <f>Таблица1[[#This Row],[Вартість партії]]/41</f>
        <v>921.95121951219517</v>
      </c>
      <c r="N240" s="2"/>
      <c r="O240" s="5"/>
      <c r="P240" s="5"/>
      <c r="Q240" s="5"/>
      <c r="T240" s="10"/>
      <c r="U240" s="10"/>
    </row>
    <row r="241" spans="1:21" ht="15.6" x14ac:dyDescent="0.3">
      <c r="A241" s="2"/>
      <c r="B241" s="50" t="s">
        <v>94</v>
      </c>
      <c r="C241" s="35" t="s">
        <v>139</v>
      </c>
      <c r="D241" s="35">
        <v>1150</v>
      </c>
      <c r="E241" s="19" t="s">
        <v>87</v>
      </c>
      <c r="F241" s="76">
        <v>13</v>
      </c>
      <c r="G241" s="76">
        <v>0</v>
      </c>
      <c r="H241" s="35">
        <v>14950</v>
      </c>
      <c r="I241" s="35">
        <v>0</v>
      </c>
      <c r="J241" s="41">
        <v>45081</v>
      </c>
      <c r="K241" s="52" t="s">
        <v>91</v>
      </c>
      <c r="L241" s="84">
        <f>Таблица1[[#This Row],[Брак, од.]]/Таблица1[[#This Row],[Кількість, од.]]</f>
        <v>0</v>
      </c>
      <c r="M241" s="116">
        <f>Таблица1[[#This Row],[Вартість партії]]/41</f>
        <v>364.63414634146341</v>
      </c>
      <c r="N241" s="2"/>
      <c r="O241" s="5"/>
      <c r="P241" s="5"/>
      <c r="Q241" s="5"/>
      <c r="T241" s="10"/>
      <c r="U241" s="10"/>
    </row>
    <row r="242" spans="1:21" ht="15.6" x14ac:dyDescent="0.3">
      <c r="A242" s="2"/>
      <c r="B242" s="51" t="s">
        <v>99</v>
      </c>
      <c r="C242" s="42" t="s">
        <v>139</v>
      </c>
      <c r="D242" s="42">
        <v>2700</v>
      </c>
      <c r="E242" s="18" t="s">
        <v>105</v>
      </c>
      <c r="F242" s="77">
        <v>16</v>
      </c>
      <c r="G242" s="77">
        <v>1</v>
      </c>
      <c r="H242" s="42">
        <v>43200</v>
      </c>
      <c r="I242" s="42">
        <v>2700</v>
      </c>
      <c r="J242" s="43">
        <v>45055</v>
      </c>
      <c r="K242" s="53" t="s">
        <v>88</v>
      </c>
      <c r="L242" s="84">
        <f>Таблица1[[#This Row],[Брак, од.]]/Таблица1[[#This Row],[Кількість, од.]]</f>
        <v>6.25E-2</v>
      </c>
      <c r="M242" s="116">
        <f>Таблица1[[#This Row],[Вартість партії]]/41</f>
        <v>1053.6585365853659</v>
      </c>
      <c r="N242" s="2"/>
      <c r="O242" s="5"/>
      <c r="P242" s="5"/>
      <c r="Q242" s="5"/>
      <c r="T242" s="10"/>
      <c r="U242" s="10"/>
    </row>
    <row r="243" spans="1:21" ht="15.6" x14ac:dyDescent="0.3">
      <c r="A243" s="2"/>
      <c r="B243" s="50" t="s">
        <v>107</v>
      </c>
      <c r="C243" s="35" t="s">
        <v>139</v>
      </c>
      <c r="D243" s="35">
        <v>1280</v>
      </c>
      <c r="E243" s="19" t="s">
        <v>106</v>
      </c>
      <c r="F243" s="76">
        <v>14</v>
      </c>
      <c r="G243" s="76">
        <v>0</v>
      </c>
      <c r="H243" s="35">
        <v>17920</v>
      </c>
      <c r="I243" s="35">
        <v>0</v>
      </c>
      <c r="J243" s="41">
        <v>45046</v>
      </c>
      <c r="K243" s="52" t="s">
        <v>96</v>
      </c>
      <c r="L243" s="84">
        <f>Таблица1[[#This Row],[Брак, од.]]/Таблица1[[#This Row],[Кількість, од.]]</f>
        <v>0</v>
      </c>
      <c r="M243" s="116">
        <f>Таблица1[[#This Row],[Вартість партії]]/41</f>
        <v>437.07317073170731</v>
      </c>
      <c r="N243" s="2"/>
      <c r="O243" s="5"/>
      <c r="P243" s="5"/>
      <c r="Q243" s="5"/>
      <c r="T243" s="10"/>
      <c r="U243" s="10"/>
    </row>
    <row r="244" spans="1:21" ht="15.6" x14ac:dyDescent="0.3">
      <c r="A244" s="2"/>
      <c r="B244" s="50" t="s">
        <v>103</v>
      </c>
      <c r="C244" s="35" t="s">
        <v>139</v>
      </c>
      <c r="D244" s="35">
        <v>3150</v>
      </c>
      <c r="E244" s="19" t="s">
        <v>87</v>
      </c>
      <c r="F244" s="76">
        <v>39</v>
      </c>
      <c r="G244" s="76">
        <v>0</v>
      </c>
      <c r="H244" s="35">
        <v>122850</v>
      </c>
      <c r="I244" s="35">
        <v>0</v>
      </c>
      <c r="J244" s="41">
        <v>45040</v>
      </c>
      <c r="K244" s="52" t="s">
        <v>104</v>
      </c>
      <c r="L244" s="84">
        <f>Таблица1[[#This Row],[Брак, од.]]/Таблица1[[#This Row],[Кількість, од.]]</f>
        <v>0</v>
      </c>
      <c r="M244" s="116">
        <f>Таблица1[[#This Row],[Вартість партії]]/41</f>
        <v>2996.3414634146343</v>
      </c>
      <c r="N244" s="2"/>
      <c r="O244" s="5"/>
      <c r="P244" s="5"/>
      <c r="Q244" s="5"/>
      <c r="T244" s="10"/>
      <c r="U244" s="10"/>
    </row>
    <row r="245" spans="1:21" ht="15.6" x14ac:dyDescent="0.3">
      <c r="A245" s="2"/>
      <c r="B245" s="50" t="s">
        <v>109</v>
      </c>
      <c r="C245" s="35" t="s">
        <v>139</v>
      </c>
      <c r="D245" s="35">
        <v>4550</v>
      </c>
      <c r="E245" s="19" t="s">
        <v>105</v>
      </c>
      <c r="F245" s="76">
        <v>26</v>
      </c>
      <c r="G245" s="76">
        <v>3</v>
      </c>
      <c r="H245" s="35">
        <v>118300</v>
      </c>
      <c r="I245" s="35">
        <v>13650</v>
      </c>
      <c r="J245" s="41">
        <v>45034</v>
      </c>
      <c r="K245" s="52" t="s">
        <v>96</v>
      </c>
      <c r="L245" s="84">
        <f>Таблица1[[#This Row],[Брак, од.]]/Таблица1[[#This Row],[Кількість, од.]]</f>
        <v>0.11538461538461539</v>
      </c>
      <c r="M245" s="116">
        <f>Таблица1[[#This Row],[Вартість партії]]/41</f>
        <v>2885.3658536585367</v>
      </c>
      <c r="N245" s="2"/>
      <c r="O245" s="5"/>
      <c r="P245" s="5"/>
      <c r="Q245" s="5"/>
      <c r="T245" s="10"/>
      <c r="U245" s="10"/>
    </row>
    <row r="246" spans="1:21" ht="15.6" x14ac:dyDescent="0.3">
      <c r="A246" s="2"/>
      <c r="B246" s="51" t="s">
        <v>94</v>
      </c>
      <c r="C246" s="42" t="s">
        <v>139</v>
      </c>
      <c r="D246" s="42">
        <v>1200</v>
      </c>
      <c r="E246" s="18" t="s">
        <v>90</v>
      </c>
      <c r="F246" s="77">
        <v>44</v>
      </c>
      <c r="G246" s="77">
        <v>2</v>
      </c>
      <c r="H246" s="42">
        <v>52800</v>
      </c>
      <c r="I246" s="42">
        <v>2400</v>
      </c>
      <c r="J246" s="43">
        <v>45028</v>
      </c>
      <c r="K246" s="53" t="s">
        <v>91</v>
      </c>
      <c r="L246" s="84">
        <f>Таблица1[[#This Row],[Брак, од.]]/Таблица1[[#This Row],[Кількість, од.]]</f>
        <v>4.5454545454545456E-2</v>
      </c>
      <c r="M246" s="116">
        <f>Таблица1[[#This Row],[Вартість партії]]/41</f>
        <v>1287.8048780487804</v>
      </c>
      <c r="N246" s="2"/>
      <c r="O246" s="5"/>
      <c r="P246" s="5"/>
      <c r="Q246" s="5"/>
      <c r="T246" s="10"/>
      <c r="U246" s="10"/>
    </row>
    <row r="247" spans="1:21" ht="15.6" x14ac:dyDescent="0.3">
      <c r="A247" s="2"/>
      <c r="B247" s="51" t="s">
        <v>107</v>
      </c>
      <c r="C247" s="42" t="s">
        <v>139</v>
      </c>
      <c r="D247" s="42">
        <v>1250</v>
      </c>
      <c r="E247" s="18" t="s">
        <v>105</v>
      </c>
      <c r="F247" s="77">
        <v>29</v>
      </c>
      <c r="G247" s="77">
        <v>4</v>
      </c>
      <c r="H247" s="42">
        <v>36250</v>
      </c>
      <c r="I247" s="42">
        <v>5000</v>
      </c>
      <c r="J247" s="43">
        <v>45026</v>
      </c>
      <c r="K247" s="53" t="s">
        <v>96</v>
      </c>
      <c r="L247" s="84">
        <f>Таблица1[[#This Row],[Брак, од.]]/Таблица1[[#This Row],[Кількість, од.]]</f>
        <v>0.13793103448275862</v>
      </c>
      <c r="M247" s="116">
        <f>Таблица1[[#This Row],[Вартість партії]]/41</f>
        <v>884.14634146341461</v>
      </c>
      <c r="N247" s="2"/>
      <c r="O247" s="5"/>
      <c r="P247" s="5"/>
      <c r="Q247" s="5"/>
      <c r="T247" s="10"/>
      <c r="U247" s="10"/>
    </row>
    <row r="248" spans="1:21" ht="15.6" x14ac:dyDescent="0.3">
      <c r="A248" s="2"/>
      <c r="B248" s="51" t="s">
        <v>109</v>
      </c>
      <c r="C248" s="42" t="s">
        <v>139</v>
      </c>
      <c r="D248" s="42">
        <v>4600</v>
      </c>
      <c r="E248" s="18" t="s">
        <v>90</v>
      </c>
      <c r="F248" s="77">
        <v>24</v>
      </c>
      <c r="G248" s="77">
        <v>3</v>
      </c>
      <c r="H248" s="42">
        <v>110400</v>
      </c>
      <c r="I248" s="42">
        <v>13800</v>
      </c>
      <c r="J248" s="43">
        <v>45024</v>
      </c>
      <c r="K248" s="53" t="s">
        <v>96</v>
      </c>
      <c r="L248" s="84">
        <f>Таблица1[[#This Row],[Брак, од.]]/Таблица1[[#This Row],[Кількість, од.]]</f>
        <v>0.125</v>
      </c>
      <c r="M248" s="116">
        <f>Таблица1[[#This Row],[Вартість партії]]/41</f>
        <v>2692.6829268292681</v>
      </c>
      <c r="N248" s="2"/>
      <c r="O248" s="5"/>
      <c r="P248" s="5"/>
      <c r="Q248" s="5"/>
      <c r="T248" s="10"/>
      <c r="U248" s="10"/>
    </row>
    <row r="249" spans="1:21" ht="15.6" x14ac:dyDescent="0.3">
      <c r="A249" s="2"/>
      <c r="B249" s="51" t="s">
        <v>99</v>
      </c>
      <c r="C249" s="42" t="s">
        <v>139</v>
      </c>
      <c r="D249" s="42">
        <v>2700</v>
      </c>
      <c r="E249" s="18" t="s">
        <v>106</v>
      </c>
      <c r="F249" s="77">
        <v>38</v>
      </c>
      <c r="G249" s="77">
        <v>4</v>
      </c>
      <c r="H249" s="42">
        <v>102600</v>
      </c>
      <c r="I249" s="42">
        <v>10800</v>
      </c>
      <c r="J249" s="43">
        <v>45018</v>
      </c>
      <c r="K249" s="53" t="s">
        <v>91</v>
      </c>
      <c r="L249" s="84">
        <f>Таблица1[[#This Row],[Брак, од.]]/Таблица1[[#This Row],[Кількість, од.]]</f>
        <v>0.10526315789473684</v>
      </c>
      <c r="M249" s="116">
        <f>Таблица1[[#This Row],[Вартість партії]]/41</f>
        <v>2502.439024390244</v>
      </c>
      <c r="N249" s="2"/>
      <c r="O249" s="5"/>
      <c r="P249" s="5"/>
      <c r="Q249" s="5"/>
      <c r="T249" s="10"/>
      <c r="U249" s="10"/>
    </row>
    <row r="250" spans="1:21" ht="15.6" x14ac:dyDescent="0.3">
      <c r="A250" s="2"/>
      <c r="B250" s="50" t="s">
        <v>110</v>
      </c>
      <c r="C250" s="35" t="s">
        <v>139</v>
      </c>
      <c r="D250" s="35">
        <v>2000</v>
      </c>
      <c r="E250" s="19" t="s">
        <v>106</v>
      </c>
      <c r="F250" s="76">
        <v>44</v>
      </c>
      <c r="G250" s="76">
        <v>4</v>
      </c>
      <c r="H250" s="35">
        <v>88000</v>
      </c>
      <c r="I250" s="35">
        <v>8000</v>
      </c>
      <c r="J250" s="41">
        <v>45013</v>
      </c>
      <c r="K250" s="52" t="s">
        <v>111</v>
      </c>
      <c r="L250" s="84">
        <f>Таблица1[[#This Row],[Брак, од.]]/Таблица1[[#This Row],[Кількість, од.]]</f>
        <v>9.0909090909090912E-2</v>
      </c>
      <c r="M250" s="116">
        <f>Таблица1[[#This Row],[Вартість партії]]/41</f>
        <v>2146.3414634146343</v>
      </c>
      <c r="N250" s="2"/>
      <c r="O250" s="5"/>
      <c r="P250" s="5"/>
      <c r="Q250" s="5"/>
      <c r="T250" s="10"/>
      <c r="U250" s="10"/>
    </row>
    <row r="251" spans="1:21" ht="15.6" x14ac:dyDescent="0.3">
      <c r="A251" s="2"/>
      <c r="B251" s="51" t="s">
        <v>100</v>
      </c>
      <c r="C251" s="42" t="s">
        <v>139</v>
      </c>
      <c r="D251" s="42">
        <v>1750</v>
      </c>
      <c r="E251" s="18" t="s">
        <v>106</v>
      </c>
      <c r="F251" s="77">
        <v>32</v>
      </c>
      <c r="G251" s="77">
        <v>2</v>
      </c>
      <c r="H251" s="42">
        <v>56000</v>
      </c>
      <c r="I251" s="42">
        <v>3500</v>
      </c>
      <c r="J251" s="43">
        <v>45011</v>
      </c>
      <c r="K251" s="53" t="s">
        <v>102</v>
      </c>
      <c r="L251" s="84">
        <f>Таблица1[[#This Row],[Брак, од.]]/Таблица1[[#This Row],[Кількість, од.]]</f>
        <v>6.25E-2</v>
      </c>
      <c r="M251" s="116">
        <f>Таблица1[[#This Row],[Вартість партії]]/41</f>
        <v>1365.8536585365853</v>
      </c>
      <c r="N251" s="2"/>
      <c r="O251" s="5"/>
      <c r="P251" s="5"/>
      <c r="Q251" s="5"/>
      <c r="T251" s="10"/>
      <c r="U251" s="10"/>
    </row>
    <row r="252" spans="1:21" ht="15.6" x14ac:dyDescent="0.3">
      <c r="A252" s="2"/>
      <c r="B252" s="50" t="s">
        <v>99</v>
      </c>
      <c r="C252" s="35" t="s">
        <v>139</v>
      </c>
      <c r="D252" s="35">
        <v>2600</v>
      </c>
      <c r="E252" s="19" t="s">
        <v>95</v>
      </c>
      <c r="F252" s="76">
        <v>10</v>
      </c>
      <c r="G252" s="76">
        <v>4</v>
      </c>
      <c r="H252" s="35">
        <v>26000</v>
      </c>
      <c r="I252" s="35">
        <v>10400</v>
      </c>
      <c r="J252" s="41">
        <v>44993</v>
      </c>
      <c r="K252" s="52" t="s">
        <v>91</v>
      </c>
      <c r="L252" s="84">
        <f>Таблица1[[#This Row],[Брак, од.]]/Таблица1[[#This Row],[Кількість, од.]]</f>
        <v>0.4</v>
      </c>
      <c r="M252" s="116">
        <f>Таблица1[[#This Row],[Вартість партії]]/41</f>
        <v>634.14634146341461</v>
      </c>
      <c r="N252" s="2"/>
      <c r="O252" s="5"/>
      <c r="P252" s="5"/>
      <c r="Q252" s="5"/>
      <c r="T252" s="10"/>
      <c r="U252" s="10"/>
    </row>
    <row r="253" spans="1:21" ht="15.6" x14ac:dyDescent="0.3">
      <c r="A253" s="2"/>
      <c r="B253" s="50" t="s">
        <v>103</v>
      </c>
      <c r="C253" s="35" t="s">
        <v>139</v>
      </c>
      <c r="D253" s="35">
        <v>3200</v>
      </c>
      <c r="E253" s="19" t="s">
        <v>95</v>
      </c>
      <c r="F253" s="76">
        <v>32</v>
      </c>
      <c r="G253" s="76">
        <v>0</v>
      </c>
      <c r="H253" s="35">
        <v>102400</v>
      </c>
      <c r="I253" s="35">
        <v>0</v>
      </c>
      <c r="J253" s="41">
        <v>44992</v>
      </c>
      <c r="K253" s="52" t="s">
        <v>104</v>
      </c>
      <c r="L253" s="84">
        <f>Таблица1[[#This Row],[Брак, од.]]/Таблица1[[#This Row],[Кількість, од.]]</f>
        <v>0</v>
      </c>
      <c r="M253" s="116">
        <f>Таблица1[[#This Row],[Вартість партії]]/41</f>
        <v>2497.560975609756</v>
      </c>
      <c r="N253" s="2"/>
      <c r="O253" s="5"/>
      <c r="P253" s="5"/>
      <c r="Q253" s="5"/>
      <c r="T253" s="10"/>
      <c r="U253" s="10"/>
    </row>
    <row r="254" spans="1:21" ht="15.6" x14ac:dyDescent="0.3">
      <c r="A254" s="2"/>
      <c r="B254" s="50" t="s">
        <v>99</v>
      </c>
      <c r="C254" s="35" t="s">
        <v>139</v>
      </c>
      <c r="D254" s="35">
        <v>2620</v>
      </c>
      <c r="E254" s="19" t="s">
        <v>90</v>
      </c>
      <c r="F254" s="76">
        <v>25</v>
      </c>
      <c r="G254" s="76">
        <v>0</v>
      </c>
      <c r="H254" s="35">
        <v>65500</v>
      </c>
      <c r="I254" s="35">
        <v>0</v>
      </c>
      <c r="J254" s="41">
        <v>44990</v>
      </c>
      <c r="K254" s="52" t="s">
        <v>91</v>
      </c>
      <c r="L254" s="84">
        <f>Таблица1[[#This Row],[Брак, од.]]/Таблица1[[#This Row],[Кількість, од.]]</f>
        <v>0</v>
      </c>
      <c r="M254" s="116">
        <f>Таблица1[[#This Row],[Вартість партії]]/41</f>
        <v>1597.560975609756</v>
      </c>
      <c r="N254" s="2"/>
      <c r="O254" s="5"/>
      <c r="P254" s="5"/>
      <c r="Q254" s="5"/>
      <c r="T254" s="10"/>
      <c r="U254" s="10"/>
    </row>
    <row r="255" spans="1:21" ht="15.6" x14ac:dyDescent="0.3">
      <c r="A255" s="2"/>
      <c r="B255" s="51" t="s">
        <v>110</v>
      </c>
      <c r="C255" s="42" t="s">
        <v>139</v>
      </c>
      <c r="D255" s="42">
        <v>2000</v>
      </c>
      <c r="E255" s="18" t="s">
        <v>90</v>
      </c>
      <c r="F255" s="77">
        <v>24</v>
      </c>
      <c r="G255" s="77">
        <v>3</v>
      </c>
      <c r="H255" s="42">
        <v>48000</v>
      </c>
      <c r="I255" s="42">
        <v>6000</v>
      </c>
      <c r="J255" s="43">
        <v>44980</v>
      </c>
      <c r="K255" s="53" t="s">
        <v>111</v>
      </c>
      <c r="L255" s="84">
        <f>Таблица1[[#This Row],[Брак, од.]]/Таблица1[[#This Row],[Кількість, од.]]</f>
        <v>0.125</v>
      </c>
      <c r="M255" s="116">
        <f>Таблица1[[#This Row],[Вартість партії]]/41</f>
        <v>1170.7317073170732</v>
      </c>
      <c r="N255" s="2"/>
      <c r="O255" s="5"/>
      <c r="P255" s="5"/>
      <c r="Q255" s="5"/>
      <c r="T255" s="10"/>
      <c r="U255" s="10"/>
    </row>
    <row r="256" spans="1:21" ht="15.6" x14ac:dyDescent="0.3">
      <c r="A256" s="2"/>
      <c r="B256" s="51" t="s">
        <v>109</v>
      </c>
      <c r="C256" s="42" t="s">
        <v>139</v>
      </c>
      <c r="D256" s="42">
        <v>4550</v>
      </c>
      <c r="E256" s="18" t="s">
        <v>106</v>
      </c>
      <c r="F256" s="77">
        <v>41</v>
      </c>
      <c r="G256" s="77">
        <v>4</v>
      </c>
      <c r="H256" s="42">
        <v>186550</v>
      </c>
      <c r="I256" s="42">
        <v>18200</v>
      </c>
      <c r="J256" s="43">
        <v>44967</v>
      </c>
      <c r="K256" s="53" t="s">
        <v>96</v>
      </c>
      <c r="L256" s="84">
        <f>Таблица1[[#This Row],[Брак, од.]]/Таблица1[[#This Row],[Кількість, од.]]</f>
        <v>9.7560975609756101E-2</v>
      </c>
      <c r="M256" s="116">
        <f>Таблица1[[#This Row],[Вартість партії]]/41</f>
        <v>4550</v>
      </c>
      <c r="N256" s="2"/>
      <c r="O256" s="5"/>
      <c r="P256" s="5"/>
      <c r="Q256" s="5"/>
      <c r="T256" s="10"/>
      <c r="U256" s="10"/>
    </row>
    <row r="257" spans="1:21" ht="15.6" x14ac:dyDescent="0.3">
      <c r="A257" s="2"/>
      <c r="B257" s="51" t="s">
        <v>109</v>
      </c>
      <c r="C257" s="42" t="s">
        <v>139</v>
      </c>
      <c r="D257" s="42">
        <v>4550</v>
      </c>
      <c r="E257" s="18" t="s">
        <v>87</v>
      </c>
      <c r="F257" s="77">
        <v>22</v>
      </c>
      <c r="G257" s="77">
        <v>4</v>
      </c>
      <c r="H257" s="42">
        <v>100100</v>
      </c>
      <c r="I257" s="42">
        <v>18200</v>
      </c>
      <c r="J257" s="43">
        <v>44959</v>
      </c>
      <c r="K257" s="53" t="s">
        <v>96</v>
      </c>
      <c r="L257" s="84">
        <f>Таблица1[[#This Row],[Брак, од.]]/Таблица1[[#This Row],[Кількість, од.]]</f>
        <v>0.18181818181818182</v>
      </c>
      <c r="M257" s="116">
        <f>Таблица1[[#This Row],[Вартість партії]]/41</f>
        <v>2441.4634146341464</v>
      </c>
      <c r="N257" s="2"/>
      <c r="O257" s="5"/>
      <c r="P257" s="5"/>
      <c r="Q257" s="5"/>
      <c r="T257" s="10"/>
      <c r="U257" s="10"/>
    </row>
    <row r="258" spans="1:21" ht="15.6" x14ac:dyDescent="0.3">
      <c r="A258" s="2"/>
      <c r="B258" s="50" t="s">
        <v>94</v>
      </c>
      <c r="C258" s="35" t="s">
        <v>139</v>
      </c>
      <c r="D258" s="35">
        <v>1200</v>
      </c>
      <c r="E258" s="19" t="s">
        <v>105</v>
      </c>
      <c r="F258" s="76">
        <v>10</v>
      </c>
      <c r="G258" s="76">
        <v>1</v>
      </c>
      <c r="H258" s="35">
        <v>12000</v>
      </c>
      <c r="I258" s="35">
        <v>1200</v>
      </c>
      <c r="J258" s="41">
        <v>44958</v>
      </c>
      <c r="K258" s="52" t="s">
        <v>91</v>
      </c>
      <c r="L258" s="84">
        <f>Таблица1[[#This Row],[Брак, од.]]/Таблица1[[#This Row],[Кількість, од.]]</f>
        <v>0.1</v>
      </c>
      <c r="M258" s="116">
        <f>Таблица1[[#This Row],[Вартість партії]]/41</f>
        <v>292.6829268292683</v>
      </c>
      <c r="N258" s="2"/>
      <c r="O258" s="5"/>
      <c r="P258" s="5"/>
      <c r="Q258" s="5"/>
      <c r="T258" s="10"/>
      <c r="U258" s="10"/>
    </row>
    <row r="259" spans="1:21" ht="15.6" x14ac:dyDescent="0.3">
      <c r="A259" s="2"/>
      <c r="B259" s="51" t="s">
        <v>100</v>
      </c>
      <c r="C259" s="42" t="s">
        <v>139</v>
      </c>
      <c r="D259" s="42">
        <v>1750</v>
      </c>
      <c r="E259" s="18" t="s">
        <v>105</v>
      </c>
      <c r="F259" s="77">
        <v>45</v>
      </c>
      <c r="G259" s="77">
        <v>3</v>
      </c>
      <c r="H259" s="42">
        <v>78750</v>
      </c>
      <c r="I259" s="42">
        <v>5250</v>
      </c>
      <c r="J259" s="43">
        <v>44955</v>
      </c>
      <c r="K259" s="53" t="s">
        <v>102</v>
      </c>
      <c r="L259" s="84">
        <f>Таблица1[[#This Row],[Брак, од.]]/Таблица1[[#This Row],[Кількість, од.]]</f>
        <v>6.6666666666666666E-2</v>
      </c>
      <c r="M259" s="116">
        <f>Таблица1[[#This Row],[Вартість партії]]/41</f>
        <v>1920.7317073170732</v>
      </c>
      <c r="N259" s="2"/>
      <c r="O259" s="5"/>
      <c r="P259" s="5"/>
      <c r="Q259" s="5"/>
      <c r="T259" s="10"/>
      <c r="U259" s="10"/>
    </row>
    <row r="260" spans="1:21" ht="15.6" x14ac:dyDescent="0.3">
      <c r="A260" s="2"/>
      <c r="B260" s="50" t="s">
        <v>107</v>
      </c>
      <c r="C260" s="35" t="s">
        <v>139</v>
      </c>
      <c r="D260" s="35">
        <v>1280</v>
      </c>
      <c r="E260" s="19" t="s">
        <v>90</v>
      </c>
      <c r="F260" s="76">
        <v>15</v>
      </c>
      <c r="G260" s="76">
        <v>4</v>
      </c>
      <c r="H260" s="35">
        <v>19200</v>
      </c>
      <c r="I260" s="35">
        <v>5120</v>
      </c>
      <c r="J260" s="41">
        <v>44948</v>
      </c>
      <c r="K260" s="52" t="s">
        <v>96</v>
      </c>
      <c r="L260" s="84">
        <f>Таблица1[[#This Row],[Брак, од.]]/Таблица1[[#This Row],[Кількість, од.]]</f>
        <v>0.26666666666666666</v>
      </c>
      <c r="M260" s="116">
        <f>Таблица1[[#This Row],[Вартість партії]]/41</f>
        <v>468.29268292682929</v>
      </c>
      <c r="N260" s="2"/>
      <c r="O260" s="5"/>
      <c r="P260" s="5"/>
      <c r="Q260" s="5"/>
      <c r="T260" s="10"/>
      <c r="U260" s="10"/>
    </row>
    <row r="261" spans="1:21" ht="15.6" x14ac:dyDescent="0.3">
      <c r="A261" s="2"/>
      <c r="B261" s="51" t="s">
        <v>86</v>
      </c>
      <c r="C261" s="42" t="s">
        <v>140</v>
      </c>
      <c r="D261" s="42">
        <v>3750</v>
      </c>
      <c r="E261" s="18" t="s">
        <v>87</v>
      </c>
      <c r="F261" s="77">
        <v>41</v>
      </c>
      <c r="G261" s="77">
        <v>3</v>
      </c>
      <c r="H261" s="42">
        <v>153750</v>
      </c>
      <c r="I261" s="42">
        <v>11250</v>
      </c>
      <c r="J261" s="43">
        <v>45239</v>
      </c>
      <c r="K261" s="53" t="s">
        <v>88</v>
      </c>
      <c r="L261" s="84">
        <f>Таблица1[[#This Row],[Брак, од.]]/Таблица1[[#This Row],[Кількість, од.]]</f>
        <v>7.3170731707317069E-2</v>
      </c>
      <c r="M261" s="116">
        <f>Таблица1[[#This Row],[Вартість партії]]/41</f>
        <v>3750</v>
      </c>
      <c r="N261" s="2"/>
      <c r="O261" s="5"/>
      <c r="P261" s="5"/>
      <c r="Q261" s="5"/>
      <c r="T261" s="10"/>
      <c r="U261" s="10"/>
    </row>
    <row r="262" spans="1:21" ht="15.6" x14ac:dyDescent="0.3">
      <c r="A262" s="2"/>
      <c r="B262" s="51" t="s">
        <v>86</v>
      </c>
      <c r="C262" s="42" t="s">
        <v>140</v>
      </c>
      <c r="D262" s="42">
        <v>3750</v>
      </c>
      <c r="E262" s="18" t="s">
        <v>106</v>
      </c>
      <c r="F262" s="77">
        <v>47</v>
      </c>
      <c r="G262" s="77">
        <v>1</v>
      </c>
      <c r="H262" s="42">
        <v>176250</v>
      </c>
      <c r="I262" s="42">
        <v>3750</v>
      </c>
      <c r="J262" s="43">
        <v>45198</v>
      </c>
      <c r="K262" s="53" t="s">
        <v>88</v>
      </c>
      <c r="L262" s="84">
        <f>Таблица1[[#This Row],[Брак, од.]]/Таблица1[[#This Row],[Кількість, од.]]</f>
        <v>2.1276595744680851E-2</v>
      </c>
      <c r="M262" s="116">
        <f>Таблица1[[#This Row],[Вартість партії]]/41</f>
        <v>4298.7804878048782</v>
      </c>
      <c r="N262" s="2"/>
      <c r="O262" s="5"/>
      <c r="P262" s="5"/>
      <c r="Q262" s="5"/>
      <c r="T262" s="10"/>
      <c r="U262" s="10"/>
    </row>
    <row r="263" spans="1:21" ht="15.6" x14ac:dyDescent="0.3">
      <c r="A263" s="2"/>
      <c r="B263" s="51" t="s">
        <v>86</v>
      </c>
      <c r="C263" s="42" t="s">
        <v>140</v>
      </c>
      <c r="D263" s="42">
        <v>3750</v>
      </c>
      <c r="E263" s="18" t="s">
        <v>90</v>
      </c>
      <c r="F263" s="77">
        <v>40</v>
      </c>
      <c r="G263" s="77">
        <v>0</v>
      </c>
      <c r="H263" s="42">
        <v>150000</v>
      </c>
      <c r="I263" s="42">
        <v>0</v>
      </c>
      <c r="J263" s="43">
        <v>45068</v>
      </c>
      <c r="K263" s="53" t="s">
        <v>88</v>
      </c>
      <c r="L263" s="84">
        <f>Таблица1[[#This Row],[Брак, од.]]/Таблица1[[#This Row],[Кількість, од.]]</f>
        <v>0</v>
      </c>
      <c r="M263" s="116">
        <f>Таблица1[[#This Row],[Вартість партії]]/41</f>
        <v>3658.5365853658536</v>
      </c>
      <c r="N263" s="2"/>
      <c r="O263" s="5"/>
      <c r="P263" s="5"/>
      <c r="Q263" s="5"/>
      <c r="T263" s="10"/>
      <c r="U263" s="10"/>
    </row>
    <row r="264" spans="1:21" ht="15.6" x14ac:dyDescent="0.3">
      <c r="A264" s="2"/>
      <c r="B264" s="51" t="s">
        <v>86</v>
      </c>
      <c r="C264" s="42" t="s">
        <v>140</v>
      </c>
      <c r="D264" s="42">
        <v>3800</v>
      </c>
      <c r="E264" s="18" t="s">
        <v>95</v>
      </c>
      <c r="F264" s="77">
        <v>40</v>
      </c>
      <c r="G264" s="77">
        <v>3</v>
      </c>
      <c r="H264" s="42">
        <v>152000</v>
      </c>
      <c r="I264" s="42">
        <v>11400</v>
      </c>
      <c r="J264" s="43">
        <v>45025</v>
      </c>
      <c r="K264" s="53" t="s">
        <v>88</v>
      </c>
      <c r="L264" s="84">
        <f>Таблица1[[#This Row],[Брак, од.]]/Таблица1[[#This Row],[Кількість, од.]]</f>
        <v>7.4999999999999997E-2</v>
      </c>
      <c r="M264" s="116">
        <f>Таблица1[[#This Row],[Вартість партії]]/41</f>
        <v>3707.3170731707319</v>
      </c>
      <c r="N264" s="2"/>
      <c r="O264" s="5"/>
      <c r="P264" s="5"/>
      <c r="Q264" s="5"/>
      <c r="T264" s="10"/>
      <c r="U264" s="10"/>
    </row>
    <row r="265" spans="1:21" ht="15.6" x14ac:dyDescent="0.3">
      <c r="A265" s="2"/>
      <c r="B265" s="50" t="s">
        <v>86</v>
      </c>
      <c r="C265" s="35" t="s">
        <v>140</v>
      </c>
      <c r="D265" s="35">
        <v>3820</v>
      </c>
      <c r="E265" s="19" t="s">
        <v>105</v>
      </c>
      <c r="F265" s="76">
        <v>20</v>
      </c>
      <c r="G265" s="76">
        <v>0</v>
      </c>
      <c r="H265" s="35">
        <v>76400</v>
      </c>
      <c r="I265" s="35">
        <v>0</v>
      </c>
      <c r="J265" s="41">
        <v>45022</v>
      </c>
      <c r="K265" s="52" t="s">
        <v>88</v>
      </c>
      <c r="L265" s="84">
        <f>Таблица1[[#This Row],[Брак, од.]]/Таблица1[[#This Row],[Кількість, од.]]</f>
        <v>0</v>
      </c>
      <c r="M265" s="116">
        <f>Таблица1[[#This Row],[Вартість партії]]/41</f>
        <v>1863.4146341463415</v>
      </c>
      <c r="N265" s="2"/>
      <c r="O265" s="5"/>
      <c r="P265" s="5"/>
      <c r="Q265" s="5"/>
      <c r="T265" s="10"/>
      <c r="U265" s="10"/>
    </row>
    <row r="266" spans="1:21" ht="15.6" x14ac:dyDescent="0.3">
      <c r="A266" s="2"/>
      <c r="B266" s="50" t="s">
        <v>86</v>
      </c>
      <c r="C266" s="35" t="s">
        <v>140</v>
      </c>
      <c r="D266" s="35">
        <v>3750</v>
      </c>
      <c r="E266" s="19" t="s">
        <v>101</v>
      </c>
      <c r="F266" s="76">
        <v>39</v>
      </c>
      <c r="G266" s="76">
        <v>1</v>
      </c>
      <c r="H266" s="35">
        <v>146250</v>
      </c>
      <c r="I266" s="35">
        <v>3750</v>
      </c>
      <c r="J266" s="41">
        <v>44961</v>
      </c>
      <c r="K266" s="52" t="s">
        <v>88</v>
      </c>
      <c r="L266" s="84">
        <f>Таблица1[[#This Row],[Брак, од.]]/Таблица1[[#This Row],[Кількість, од.]]</f>
        <v>2.564102564102564E-2</v>
      </c>
      <c r="M266" s="116">
        <f>Таблица1[[#This Row],[Вартість партії]]/41</f>
        <v>3567.0731707317073</v>
      </c>
      <c r="N266" s="2"/>
      <c r="O266" s="5"/>
      <c r="P266" s="5"/>
      <c r="Q266" s="5"/>
      <c r="T266" s="10"/>
      <c r="U266" s="10"/>
    </row>
    <row r="267" spans="1:21" ht="15.6" x14ac:dyDescent="0.3">
      <c r="A267" s="2"/>
      <c r="B267" s="50" t="s">
        <v>86</v>
      </c>
      <c r="C267" s="35" t="s">
        <v>141</v>
      </c>
      <c r="D267" s="35">
        <v>4500</v>
      </c>
      <c r="E267" s="19" t="s">
        <v>87</v>
      </c>
      <c r="F267" s="76">
        <v>28</v>
      </c>
      <c r="G267" s="76">
        <v>3</v>
      </c>
      <c r="H267" s="35">
        <v>126000</v>
      </c>
      <c r="I267" s="35">
        <v>13500</v>
      </c>
      <c r="J267" s="41">
        <v>45259</v>
      </c>
      <c r="K267" s="52" t="s">
        <v>88</v>
      </c>
      <c r="L267" s="84">
        <f>Таблица1[[#This Row],[Брак, од.]]/Таблица1[[#This Row],[Кількість, од.]]</f>
        <v>0.10714285714285714</v>
      </c>
      <c r="M267" s="116">
        <f>Таблица1[[#This Row],[Вартість партії]]/41</f>
        <v>3073.1707317073169</v>
      </c>
      <c r="N267" s="2"/>
      <c r="O267" s="5"/>
      <c r="P267" s="5"/>
      <c r="Q267" s="5"/>
      <c r="T267" s="10"/>
      <c r="U267" s="10"/>
    </row>
    <row r="268" spans="1:21" ht="15.6" x14ac:dyDescent="0.3">
      <c r="A268" s="2"/>
      <c r="B268" s="51" t="s">
        <v>86</v>
      </c>
      <c r="C268" s="42" t="s">
        <v>141</v>
      </c>
      <c r="D268" s="42">
        <v>4580</v>
      </c>
      <c r="E268" s="18" t="s">
        <v>105</v>
      </c>
      <c r="F268" s="77">
        <v>44</v>
      </c>
      <c r="G268" s="77">
        <v>3</v>
      </c>
      <c r="H268" s="42">
        <v>201520</v>
      </c>
      <c r="I268" s="42">
        <v>13740</v>
      </c>
      <c r="J268" s="43">
        <v>45233</v>
      </c>
      <c r="K268" s="53" t="s">
        <v>88</v>
      </c>
      <c r="L268" s="84">
        <f>Таблица1[[#This Row],[Брак, од.]]/Таблица1[[#This Row],[Кількість, од.]]</f>
        <v>6.8181818181818177E-2</v>
      </c>
      <c r="M268" s="116">
        <f>Таблица1[[#This Row],[Вартість партії]]/41</f>
        <v>4915.1219512195121</v>
      </c>
      <c r="N268" s="2"/>
      <c r="O268" s="5"/>
      <c r="P268" s="5"/>
      <c r="Q268" s="5"/>
      <c r="T268" s="10"/>
      <c r="U268" s="10"/>
    </row>
    <row r="269" spans="1:21" ht="15.6" x14ac:dyDescent="0.3">
      <c r="A269" s="2"/>
      <c r="B269" s="50" t="s">
        <v>86</v>
      </c>
      <c r="C269" s="35" t="s">
        <v>141</v>
      </c>
      <c r="D269" s="35">
        <v>4500</v>
      </c>
      <c r="E269" s="19" t="s">
        <v>101</v>
      </c>
      <c r="F269" s="76">
        <v>48</v>
      </c>
      <c r="G269" s="76">
        <v>2</v>
      </c>
      <c r="H269" s="35">
        <v>216000</v>
      </c>
      <c r="I269" s="35">
        <v>9000</v>
      </c>
      <c r="J269" s="41">
        <v>45153</v>
      </c>
      <c r="K269" s="52" t="s">
        <v>88</v>
      </c>
      <c r="L269" s="84">
        <f>Таблица1[[#This Row],[Брак, од.]]/Таблица1[[#This Row],[Кількість, од.]]</f>
        <v>4.1666666666666664E-2</v>
      </c>
      <c r="M269" s="116">
        <f>Таблица1[[#This Row],[Вартість партії]]/41</f>
        <v>5268.292682926829</v>
      </c>
      <c r="N269" s="2"/>
      <c r="O269" s="5"/>
      <c r="P269" s="5"/>
      <c r="Q269" s="5"/>
      <c r="T269" s="10"/>
      <c r="U269" s="10"/>
    </row>
    <row r="270" spans="1:21" ht="15.6" x14ac:dyDescent="0.3">
      <c r="A270" s="2"/>
      <c r="B270" s="51" t="s">
        <v>86</v>
      </c>
      <c r="C270" s="42" t="s">
        <v>141</v>
      </c>
      <c r="D270" s="42">
        <v>4550</v>
      </c>
      <c r="E270" s="18" t="s">
        <v>95</v>
      </c>
      <c r="F270" s="77">
        <v>10</v>
      </c>
      <c r="G270" s="77">
        <v>1</v>
      </c>
      <c r="H270" s="42">
        <v>45500</v>
      </c>
      <c r="I270" s="42">
        <v>4550</v>
      </c>
      <c r="J270" s="43">
        <v>45078</v>
      </c>
      <c r="K270" s="53" t="s">
        <v>88</v>
      </c>
      <c r="L270" s="84">
        <f>Таблица1[[#This Row],[Брак, од.]]/Таблица1[[#This Row],[Кількість, од.]]</f>
        <v>0.1</v>
      </c>
      <c r="M270" s="116">
        <f>Таблица1[[#This Row],[Вартість партії]]/41</f>
        <v>1109.7560975609756</v>
      </c>
      <c r="N270" s="2"/>
      <c r="O270" s="5"/>
      <c r="P270" s="5"/>
      <c r="Q270" s="5"/>
      <c r="T270" s="10"/>
      <c r="U270" s="10"/>
    </row>
    <row r="271" spans="1:21" ht="15.6" x14ac:dyDescent="0.3">
      <c r="A271" s="2"/>
      <c r="B271" s="51" t="s">
        <v>86</v>
      </c>
      <c r="C271" s="42" t="s">
        <v>141</v>
      </c>
      <c r="D271" s="42">
        <v>4500</v>
      </c>
      <c r="E271" s="18" t="s">
        <v>106</v>
      </c>
      <c r="F271" s="77">
        <v>33</v>
      </c>
      <c r="G271" s="77">
        <v>3</v>
      </c>
      <c r="H271" s="42">
        <v>148500</v>
      </c>
      <c r="I271" s="42">
        <v>13500</v>
      </c>
      <c r="J271" s="43">
        <v>45043</v>
      </c>
      <c r="K271" s="53" t="s">
        <v>88</v>
      </c>
      <c r="L271" s="84">
        <f>Таблица1[[#This Row],[Брак, од.]]/Таблица1[[#This Row],[Кількість, од.]]</f>
        <v>9.0909090909090912E-2</v>
      </c>
      <c r="M271" s="116">
        <f>Таблица1[[#This Row],[Вартість партії]]/41</f>
        <v>3621.9512195121952</v>
      </c>
      <c r="N271" s="2"/>
      <c r="O271" s="5"/>
      <c r="P271" s="5"/>
      <c r="Q271" s="5"/>
      <c r="T271" s="10"/>
      <c r="U271" s="10"/>
    </row>
    <row r="272" spans="1:21" ht="15.6" x14ac:dyDescent="0.3">
      <c r="A272" s="2"/>
      <c r="B272" s="50" t="s">
        <v>86</v>
      </c>
      <c r="C272" s="35" t="s">
        <v>141</v>
      </c>
      <c r="D272" s="35">
        <v>4450</v>
      </c>
      <c r="E272" s="19" t="s">
        <v>90</v>
      </c>
      <c r="F272" s="76">
        <v>50</v>
      </c>
      <c r="G272" s="76">
        <v>2</v>
      </c>
      <c r="H272" s="35">
        <v>222500</v>
      </c>
      <c r="I272" s="35">
        <v>8900</v>
      </c>
      <c r="J272" s="41">
        <v>45018</v>
      </c>
      <c r="K272" s="52" t="s">
        <v>88</v>
      </c>
      <c r="L272" s="84">
        <f>Таблица1[[#This Row],[Брак, од.]]/Таблица1[[#This Row],[Кількість, од.]]</f>
        <v>0.04</v>
      </c>
      <c r="M272" s="116">
        <f>Таблица1[[#This Row],[Вартість партії]]/41</f>
        <v>5426.8292682926831</v>
      </c>
      <c r="N272" s="2"/>
      <c r="O272" s="5"/>
      <c r="P272" s="5"/>
      <c r="Q272" s="5"/>
      <c r="T272" s="10"/>
      <c r="U272" s="10"/>
    </row>
    <row r="273" spans="1:21" ht="15.6" x14ac:dyDescent="0.3">
      <c r="A273" s="2"/>
      <c r="B273" s="50" t="s">
        <v>94</v>
      </c>
      <c r="C273" s="35" t="s">
        <v>133</v>
      </c>
      <c r="D273" s="35">
        <v>890</v>
      </c>
      <c r="E273" s="19" t="s">
        <v>106</v>
      </c>
      <c r="F273" s="76">
        <v>50</v>
      </c>
      <c r="G273" s="76">
        <v>4</v>
      </c>
      <c r="H273" s="35">
        <v>44500</v>
      </c>
      <c r="I273" s="35">
        <v>3560</v>
      </c>
      <c r="J273" s="41">
        <v>45288</v>
      </c>
      <c r="K273" s="52" t="s">
        <v>91</v>
      </c>
      <c r="L273" s="84">
        <f>Таблица1[[#This Row],[Брак, од.]]/Таблица1[[#This Row],[Кількість, од.]]</f>
        <v>0.08</v>
      </c>
      <c r="M273" s="116">
        <f>Таблица1[[#This Row],[Вартість партії]]/41</f>
        <v>1085.3658536585365</v>
      </c>
      <c r="N273" s="2"/>
      <c r="O273" s="5"/>
      <c r="P273" s="5"/>
      <c r="Q273" s="5"/>
      <c r="T273" s="10"/>
      <c r="U273" s="10"/>
    </row>
    <row r="274" spans="1:21" ht="15.6" x14ac:dyDescent="0.3">
      <c r="A274" s="2"/>
      <c r="B274" s="50" t="s">
        <v>100</v>
      </c>
      <c r="C274" s="35" t="s">
        <v>133</v>
      </c>
      <c r="D274" s="35">
        <v>900</v>
      </c>
      <c r="E274" s="19" t="s">
        <v>101</v>
      </c>
      <c r="F274" s="76">
        <v>22</v>
      </c>
      <c r="G274" s="76">
        <v>1</v>
      </c>
      <c r="H274" s="35">
        <v>19800</v>
      </c>
      <c r="I274" s="35">
        <v>900</v>
      </c>
      <c r="J274" s="41">
        <v>45277</v>
      </c>
      <c r="K274" s="52" t="s">
        <v>102</v>
      </c>
      <c r="L274" s="84">
        <f>Таблица1[[#This Row],[Брак, од.]]/Таблица1[[#This Row],[Кількість, од.]]</f>
        <v>4.5454545454545456E-2</v>
      </c>
      <c r="M274" s="116">
        <f>Таблица1[[#This Row],[Вартість партії]]/41</f>
        <v>482.92682926829269</v>
      </c>
      <c r="N274" s="2"/>
      <c r="O274" s="5"/>
      <c r="P274" s="5"/>
      <c r="Q274" s="5"/>
      <c r="T274" s="10"/>
      <c r="U274" s="10"/>
    </row>
    <row r="275" spans="1:21" ht="15.6" x14ac:dyDescent="0.3">
      <c r="A275" s="2"/>
      <c r="B275" s="50" t="s">
        <v>99</v>
      </c>
      <c r="C275" s="35" t="s">
        <v>133</v>
      </c>
      <c r="D275" s="35">
        <v>3900</v>
      </c>
      <c r="E275" s="19" t="s">
        <v>95</v>
      </c>
      <c r="F275" s="76">
        <v>38</v>
      </c>
      <c r="G275" s="76">
        <v>0</v>
      </c>
      <c r="H275" s="35">
        <v>148200</v>
      </c>
      <c r="I275" s="35">
        <v>0</v>
      </c>
      <c r="J275" s="41">
        <v>45264</v>
      </c>
      <c r="K275" s="52" t="s">
        <v>88</v>
      </c>
      <c r="L275" s="84">
        <f>Таблица1[[#This Row],[Брак, од.]]/Таблица1[[#This Row],[Кількість, од.]]</f>
        <v>0</v>
      </c>
      <c r="M275" s="116">
        <f>Таблица1[[#This Row],[Вартість партії]]/41</f>
        <v>3614.6341463414633</v>
      </c>
      <c r="N275" s="2"/>
      <c r="O275" s="5"/>
      <c r="P275" s="5"/>
      <c r="Q275" s="5"/>
      <c r="T275" s="10"/>
      <c r="U275" s="10"/>
    </row>
    <row r="276" spans="1:21" ht="15.6" x14ac:dyDescent="0.3">
      <c r="A276" s="2"/>
      <c r="B276" s="51" t="s">
        <v>103</v>
      </c>
      <c r="C276" s="42" t="s">
        <v>133</v>
      </c>
      <c r="D276" s="42">
        <v>1370</v>
      </c>
      <c r="E276" s="18" t="s">
        <v>90</v>
      </c>
      <c r="F276" s="77">
        <v>38</v>
      </c>
      <c r="G276" s="77">
        <v>4</v>
      </c>
      <c r="H276" s="42">
        <v>52060</v>
      </c>
      <c r="I276" s="42">
        <v>5480</v>
      </c>
      <c r="J276" s="43">
        <v>45255</v>
      </c>
      <c r="K276" s="53" t="s">
        <v>102</v>
      </c>
      <c r="L276" s="84">
        <f>Таблица1[[#This Row],[Брак, од.]]/Таблица1[[#This Row],[Кількість, од.]]</f>
        <v>0.10526315789473684</v>
      </c>
      <c r="M276" s="116">
        <f>Таблица1[[#This Row],[Вартість партії]]/41</f>
        <v>1269.7560975609756</v>
      </c>
      <c r="N276" s="2"/>
      <c r="O276" s="5"/>
      <c r="P276" s="5"/>
      <c r="Q276" s="5"/>
      <c r="T276" s="10"/>
      <c r="U276" s="10"/>
    </row>
    <row r="277" spans="1:21" ht="15.6" x14ac:dyDescent="0.3">
      <c r="A277" s="2"/>
      <c r="B277" s="50" t="s">
        <v>99</v>
      </c>
      <c r="C277" s="35" t="s">
        <v>133</v>
      </c>
      <c r="D277" s="35">
        <v>3900</v>
      </c>
      <c r="E277" s="19" t="s">
        <v>105</v>
      </c>
      <c r="F277" s="76">
        <v>41</v>
      </c>
      <c r="G277" s="76">
        <v>0</v>
      </c>
      <c r="H277" s="35">
        <v>159900</v>
      </c>
      <c r="I277" s="35">
        <v>0</v>
      </c>
      <c r="J277" s="41">
        <v>45255</v>
      </c>
      <c r="K277" s="52" t="s">
        <v>88</v>
      </c>
      <c r="L277" s="84">
        <f>Таблица1[[#This Row],[Брак, од.]]/Таблица1[[#This Row],[Кількість, од.]]</f>
        <v>0</v>
      </c>
      <c r="M277" s="116">
        <f>Таблица1[[#This Row],[Вартість партії]]/41</f>
        <v>3900</v>
      </c>
      <c r="N277" s="2"/>
      <c r="O277" s="5"/>
      <c r="P277" s="5"/>
      <c r="Q277" s="5"/>
      <c r="T277" s="10"/>
      <c r="U277" s="10"/>
    </row>
    <row r="278" spans="1:21" ht="15.6" x14ac:dyDescent="0.3">
      <c r="A278" s="2"/>
      <c r="B278" s="50" t="s">
        <v>89</v>
      </c>
      <c r="C278" s="35" t="s">
        <v>133</v>
      </c>
      <c r="D278" s="35">
        <v>4300</v>
      </c>
      <c r="E278" s="19" t="s">
        <v>106</v>
      </c>
      <c r="F278" s="76">
        <v>36</v>
      </c>
      <c r="G278" s="76">
        <v>3</v>
      </c>
      <c r="H278" s="35">
        <v>154800</v>
      </c>
      <c r="I278" s="35">
        <v>12900</v>
      </c>
      <c r="J278" s="41">
        <v>45227</v>
      </c>
      <c r="K278" s="52" t="s">
        <v>91</v>
      </c>
      <c r="L278" s="84">
        <f>Таблица1[[#This Row],[Брак, од.]]/Таблица1[[#This Row],[Кількість, од.]]</f>
        <v>8.3333333333333329E-2</v>
      </c>
      <c r="M278" s="116">
        <f>Таблица1[[#This Row],[Вартість партії]]/41</f>
        <v>3775.6097560975609</v>
      </c>
      <c r="N278" s="2"/>
      <c r="O278" s="5"/>
      <c r="P278" s="5"/>
      <c r="Q278" s="5"/>
      <c r="T278" s="10"/>
      <c r="U278" s="10"/>
    </row>
    <row r="279" spans="1:21" ht="15.6" x14ac:dyDescent="0.3">
      <c r="A279" s="2"/>
      <c r="B279" s="50" t="s">
        <v>108</v>
      </c>
      <c r="C279" s="35" t="s">
        <v>133</v>
      </c>
      <c r="D279" s="35">
        <v>1150</v>
      </c>
      <c r="E279" s="19" t="s">
        <v>87</v>
      </c>
      <c r="F279" s="76">
        <v>31</v>
      </c>
      <c r="G279" s="76">
        <v>1</v>
      </c>
      <c r="H279" s="35">
        <v>35650</v>
      </c>
      <c r="I279" s="35">
        <v>1150</v>
      </c>
      <c r="J279" s="41">
        <v>45219</v>
      </c>
      <c r="K279" s="52" t="s">
        <v>96</v>
      </c>
      <c r="L279" s="84">
        <f>Таблица1[[#This Row],[Брак, од.]]/Таблица1[[#This Row],[Кількість, од.]]</f>
        <v>3.2258064516129031E-2</v>
      </c>
      <c r="M279" s="116">
        <f>Таблица1[[#This Row],[Вартість партії]]/41</f>
        <v>869.51219512195121</v>
      </c>
      <c r="N279" s="2"/>
      <c r="O279" s="5"/>
      <c r="P279" s="5"/>
      <c r="Q279" s="5"/>
      <c r="T279" s="10"/>
      <c r="U279" s="10"/>
    </row>
    <row r="280" spans="1:21" ht="15.6" x14ac:dyDescent="0.3">
      <c r="A280" s="2"/>
      <c r="B280" s="51" t="s">
        <v>108</v>
      </c>
      <c r="C280" s="42" t="s">
        <v>133</v>
      </c>
      <c r="D280" s="42">
        <v>1150</v>
      </c>
      <c r="E280" s="18" t="s">
        <v>101</v>
      </c>
      <c r="F280" s="77">
        <v>46</v>
      </c>
      <c r="G280" s="77">
        <v>4</v>
      </c>
      <c r="H280" s="42">
        <v>52900</v>
      </c>
      <c r="I280" s="42">
        <v>4600</v>
      </c>
      <c r="J280" s="43">
        <v>45210</v>
      </c>
      <c r="K280" s="53" t="s">
        <v>96</v>
      </c>
      <c r="L280" s="84">
        <f>Таблица1[[#This Row],[Брак, од.]]/Таблица1[[#This Row],[Кількість, од.]]</f>
        <v>8.6956521739130432E-2</v>
      </c>
      <c r="M280" s="116">
        <f>Таблица1[[#This Row],[Вартість партії]]/41</f>
        <v>1290.2439024390244</v>
      </c>
      <c r="N280" s="2"/>
      <c r="O280" s="5"/>
      <c r="P280" s="5"/>
      <c r="Q280" s="5"/>
      <c r="T280" s="10"/>
      <c r="U280" s="10"/>
    </row>
    <row r="281" spans="1:21" ht="15.6" x14ac:dyDescent="0.3">
      <c r="A281" s="2"/>
      <c r="B281" s="50" t="s">
        <v>112</v>
      </c>
      <c r="C281" s="35" t="s">
        <v>133</v>
      </c>
      <c r="D281" s="35">
        <v>1890</v>
      </c>
      <c r="E281" s="19" t="s">
        <v>90</v>
      </c>
      <c r="F281" s="76">
        <v>16</v>
      </c>
      <c r="G281" s="76">
        <v>0</v>
      </c>
      <c r="H281" s="35">
        <v>30240</v>
      </c>
      <c r="I281" s="35">
        <v>0</v>
      </c>
      <c r="J281" s="41">
        <v>45209</v>
      </c>
      <c r="K281" s="52" t="s">
        <v>96</v>
      </c>
      <c r="L281" s="84">
        <f>Таблица1[[#This Row],[Брак, од.]]/Таблица1[[#This Row],[Кількість, од.]]</f>
        <v>0</v>
      </c>
      <c r="M281" s="116">
        <f>Таблица1[[#This Row],[Вартість партії]]/41</f>
        <v>737.56097560975604</v>
      </c>
      <c r="N281" s="2"/>
      <c r="O281" s="5"/>
      <c r="P281" s="5"/>
      <c r="Q281" s="5"/>
      <c r="T281" s="10"/>
      <c r="U281" s="10"/>
    </row>
    <row r="282" spans="1:21" ht="15.6" x14ac:dyDescent="0.3">
      <c r="A282" s="2"/>
      <c r="B282" s="51" t="s">
        <v>99</v>
      </c>
      <c r="C282" s="42" t="s">
        <v>133</v>
      </c>
      <c r="D282" s="42">
        <v>3900</v>
      </c>
      <c r="E282" s="18" t="s">
        <v>90</v>
      </c>
      <c r="F282" s="77">
        <v>29</v>
      </c>
      <c r="G282" s="77">
        <v>2</v>
      </c>
      <c r="H282" s="42">
        <v>113100</v>
      </c>
      <c r="I282" s="42">
        <v>7800</v>
      </c>
      <c r="J282" s="43">
        <v>45207</v>
      </c>
      <c r="K282" s="53" t="s">
        <v>88</v>
      </c>
      <c r="L282" s="84">
        <f>Таблица1[[#This Row],[Брак, од.]]/Таблица1[[#This Row],[Кількість, од.]]</f>
        <v>6.8965517241379309E-2</v>
      </c>
      <c r="M282" s="116">
        <f>Таблица1[[#This Row],[Вартість партії]]/41</f>
        <v>2758.5365853658536</v>
      </c>
      <c r="N282" s="2"/>
      <c r="O282" s="5"/>
      <c r="P282" s="5"/>
      <c r="Q282" s="5"/>
      <c r="T282" s="10"/>
      <c r="U282" s="10"/>
    </row>
    <row r="283" spans="1:21" ht="15.6" x14ac:dyDescent="0.3">
      <c r="A283" s="2"/>
      <c r="B283" s="51" t="s">
        <v>108</v>
      </c>
      <c r="C283" s="42" t="s">
        <v>133</v>
      </c>
      <c r="D283" s="42">
        <v>1200</v>
      </c>
      <c r="E283" s="18" t="s">
        <v>105</v>
      </c>
      <c r="F283" s="77">
        <v>20</v>
      </c>
      <c r="G283" s="77">
        <v>4</v>
      </c>
      <c r="H283" s="42">
        <v>24000</v>
      </c>
      <c r="I283" s="42">
        <v>4800</v>
      </c>
      <c r="J283" s="43">
        <v>45206</v>
      </c>
      <c r="K283" s="53" t="s">
        <v>96</v>
      </c>
      <c r="L283" s="84">
        <f>Таблица1[[#This Row],[Брак, од.]]/Таблица1[[#This Row],[Кількість, од.]]</f>
        <v>0.2</v>
      </c>
      <c r="M283" s="116">
        <f>Таблица1[[#This Row],[Вартість партії]]/41</f>
        <v>585.36585365853659</v>
      </c>
      <c r="N283" s="2"/>
      <c r="O283" s="5"/>
      <c r="P283" s="5"/>
      <c r="Q283" s="5"/>
      <c r="T283" s="10"/>
      <c r="U283" s="10"/>
    </row>
    <row r="284" spans="1:21" ht="15.6" x14ac:dyDescent="0.3">
      <c r="A284" s="2"/>
      <c r="B284" s="50" t="s">
        <v>100</v>
      </c>
      <c r="C284" s="35" t="s">
        <v>133</v>
      </c>
      <c r="D284" s="35">
        <v>900</v>
      </c>
      <c r="E284" s="19" t="s">
        <v>105</v>
      </c>
      <c r="F284" s="76">
        <v>18</v>
      </c>
      <c r="G284" s="76">
        <v>3</v>
      </c>
      <c r="H284" s="35">
        <v>16200</v>
      </c>
      <c r="I284" s="35">
        <v>2700</v>
      </c>
      <c r="J284" s="41">
        <v>45198</v>
      </c>
      <c r="K284" s="52" t="s">
        <v>102</v>
      </c>
      <c r="L284" s="84">
        <f>Таблица1[[#This Row],[Брак, од.]]/Таблица1[[#This Row],[Кількість, од.]]</f>
        <v>0.16666666666666666</v>
      </c>
      <c r="M284" s="116">
        <f>Таблица1[[#This Row],[Вартість партії]]/41</f>
        <v>395.1219512195122</v>
      </c>
      <c r="N284" s="2"/>
      <c r="O284" s="5"/>
      <c r="P284" s="5"/>
      <c r="Q284" s="5"/>
      <c r="T284" s="10"/>
      <c r="U284" s="10"/>
    </row>
    <row r="285" spans="1:21" ht="15.6" x14ac:dyDescent="0.3">
      <c r="A285" s="2"/>
      <c r="B285" s="50" t="s">
        <v>112</v>
      </c>
      <c r="C285" s="35" t="s">
        <v>133</v>
      </c>
      <c r="D285" s="35">
        <v>1800</v>
      </c>
      <c r="E285" s="19" t="s">
        <v>101</v>
      </c>
      <c r="F285" s="76">
        <v>8</v>
      </c>
      <c r="G285" s="76">
        <v>1</v>
      </c>
      <c r="H285" s="35">
        <v>14400</v>
      </c>
      <c r="I285" s="35">
        <v>1800</v>
      </c>
      <c r="J285" s="41">
        <v>45191</v>
      </c>
      <c r="K285" s="52" t="s">
        <v>96</v>
      </c>
      <c r="L285" s="84">
        <f>Таблица1[[#This Row],[Брак, од.]]/Таблица1[[#This Row],[Кількість, од.]]</f>
        <v>0.125</v>
      </c>
      <c r="M285" s="116">
        <f>Таблица1[[#This Row],[Вартість партії]]/41</f>
        <v>351.21951219512198</v>
      </c>
      <c r="N285" s="2"/>
      <c r="O285" s="5"/>
      <c r="P285" s="5"/>
      <c r="Q285" s="5"/>
      <c r="T285" s="10"/>
      <c r="U285" s="10"/>
    </row>
    <row r="286" spans="1:21" ht="15.6" x14ac:dyDescent="0.3">
      <c r="A286" s="2"/>
      <c r="B286" s="50" t="s">
        <v>89</v>
      </c>
      <c r="C286" s="35" t="s">
        <v>133</v>
      </c>
      <c r="D286" s="35">
        <v>4200</v>
      </c>
      <c r="E286" s="19" t="s">
        <v>95</v>
      </c>
      <c r="F286" s="76">
        <v>26</v>
      </c>
      <c r="G286" s="76">
        <v>1</v>
      </c>
      <c r="H286" s="35">
        <v>109200</v>
      </c>
      <c r="I286" s="35">
        <v>4200</v>
      </c>
      <c r="J286" s="41">
        <v>45179</v>
      </c>
      <c r="K286" s="52" t="s">
        <v>91</v>
      </c>
      <c r="L286" s="84">
        <f>Таблица1[[#This Row],[Брак, од.]]/Таблица1[[#This Row],[Кількість, од.]]</f>
        <v>3.8461538461538464E-2</v>
      </c>
      <c r="M286" s="116">
        <f>Таблица1[[#This Row],[Вартість партії]]/41</f>
        <v>2663.4146341463415</v>
      </c>
      <c r="N286" s="2"/>
      <c r="O286" s="5"/>
      <c r="P286" s="5"/>
      <c r="Q286" s="5"/>
      <c r="T286" s="10"/>
      <c r="U286" s="10"/>
    </row>
    <row r="287" spans="1:21" ht="15.6" x14ac:dyDescent="0.3">
      <c r="A287" s="2"/>
      <c r="B287" s="51" t="s">
        <v>108</v>
      </c>
      <c r="C287" s="42" t="s">
        <v>133</v>
      </c>
      <c r="D287" s="42">
        <v>1150</v>
      </c>
      <c r="E287" s="18" t="s">
        <v>106</v>
      </c>
      <c r="F287" s="77">
        <v>27</v>
      </c>
      <c r="G287" s="77">
        <v>3</v>
      </c>
      <c r="H287" s="42">
        <v>31050</v>
      </c>
      <c r="I287" s="42">
        <v>3450</v>
      </c>
      <c r="J287" s="43">
        <v>45176</v>
      </c>
      <c r="K287" s="53" t="s">
        <v>96</v>
      </c>
      <c r="L287" s="84">
        <f>Таблица1[[#This Row],[Брак, од.]]/Таблица1[[#This Row],[Кількість, од.]]</f>
        <v>0.1111111111111111</v>
      </c>
      <c r="M287" s="116">
        <f>Таблица1[[#This Row],[Вартість партії]]/41</f>
        <v>757.31707317073176</v>
      </c>
      <c r="N287" s="2"/>
      <c r="O287" s="5"/>
      <c r="P287" s="5"/>
      <c r="Q287" s="5"/>
      <c r="T287" s="10"/>
      <c r="U287" s="10"/>
    </row>
    <row r="288" spans="1:21" ht="15.6" x14ac:dyDescent="0.3">
      <c r="A288" s="2"/>
      <c r="B288" s="50" t="s">
        <v>108</v>
      </c>
      <c r="C288" s="35" t="s">
        <v>133</v>
      </c>
      <c r="D288" s="35">
        <v>1150</v>
      </c>
      <c r="E288" s="19" t="s">
        <v>90</v>
      </c>
      <c r="F288" s="76">
        <v>48</v>
      </c>
      <c r="G288" s="76">
        <v>2</v>
      </c>
      <c r="H288" s="35">
        <v>55200</v>
      </c>
      <c r="I288" s="35">
        <v>2300</v>
      </c>
      <c r="J288" s="41">
        <v>45174</v>
      </c>
      <c r="K288" s="52" t="s">
        <v>96</v>
      </c>
      <c r="L288" s="84">
        <f>Таблица1[[#This Row],[Брак, од.]]/Таблица1[[#This Row],[Кількість, од.]]</f>
        <v>4.1666666666666664E-2</v>
      </c>
      <c r="M288" s="116">
        <f>Таблица1[[#This Row],[Вартість партії]]/41</f>
        <v>1346.3414634146341</v>
      </c>
      <c r="N288" s="2"/>
      <c r="O288" s="5"/>
      <c r="P288" s="5"/>
      <c r="Q288" s="5"/>
      <c r="T288" s="10"/>
      <c r="U288" s="10"/>
    </row>
    <row r="289" spans="1:21" ht="15.6" x14ac:dyDescent="0.3">
      <c r="A289" s="2"/>
      <c r="B289" s="51" t="s">
        <v>112</v>
      </c>
      <c r="C289" s="42" t="s">
        <v>133</v>
      </c>
      <c r="D289" s="42">
        <v>1900</v>
      </c>
      <c r="E289" s="18" t="s">
        <v>95</v>
      </c>
      <c r="F289" s="77">
        <v>10</v>
      </c>
      <c r="G289" s="77">
        <v>1</v>
      </c>
      <c r="H289" s="42">
        <v>19000</v>
      </c>
      <c r="I289" s="42">
        <v>1900</v>
      </c>
      <c r="J289" s="43">
        <v>45158</v>
      </c>
      <c r="K289" s="53" t="s">
        <v>96</v>
      </c>
      <c r="L289" s="84">
        <f>Таблица1[[#This Row],[Брак, од.]]/Таблица1[[#This Row],[Кількість, од.]]</f>
        <v>0.1</v>
      </c>
      <c r="M289" s="116">
        <f>Таблица1[[#This Row],[Вартість партії]]/41</f>
        <v>463.41463414634148</v>
      </c>
      <c r="N289" s="2"/>
      <c r="O289" s="5"/>
      <c r="P289" s="5"/>
      <c r="Q289" s="5"/>
      <c r="T289" s="10"/>
      <c r="U289" s="10"/>
    </row>
    <row r="290" spans="1:21" ht="15.6" x14ac:dyDescent="0.3">
      <c r="A290" s="2"/>
      <c r="B290" s="50" t="s">
        <v>89</v>
      </c>
      <c r="C290" s="35" t="s">
        <v>133</v>
      </c>
      <c r="D290" s="35">
        <v>4180</v>
      </c>
      <c r="E290" s="19" t="s">
        <v>90</v>
      </c>
      <c r="F290" s="76">
        <v>28</v>
      </c>
      <c r="G290" s="76">
        <v>1</v>
      </c>
      <c r="H290" s="35">
        <v>117040</v>
      </c>
      <c r="I290" s="35">
        <v>4180</v>
      </c>
      <c r="J290" s="41">
        <v>45157</v>
      </c>
      <c r="K290" s="52" t="s">
        <v>91</v>
      </c>
      <c r="L290" s="84">
        <f>Таблица1[[#This Row],[Брак, од.]]/Таблица1[[#This Row],[Кількість, од.]]</f>
        <v>3.5714285714285712E-2</v>
      </c>
      <c r="M290" s="116">
        <f>Таблица1[[#This Row],[Вартість партії]]/41</f>
        <v>2854.6341463414633</v>
      </c>
      <c r="N290" s="2"/>
      <c r="O290" s="5"/>
      <c r="P290" s="5"/>
      <c r="Q290" s="5"/>
      <c r="T290" s="10"/>
      <c r="U290" s="10"/>
    </row>
    <row r="291" spans="1:21" ht="15.6" x14ac:dyDescent="0.3">
      <c r="A291" s="2"/>
      <c r="B291" s="50" t="s">
        <v>103</v>
      </c>
      <c r="C291" s="35" t="s">
        <v>133</v>
      </c>
      <c r="D291" s="35">
        <v>1380</v>
      </c>
      <c r="E291" s="19" t="s">
        <v>101</v>
      </c>
      <c r="F291" s="76">
        <v>28</v>
      </c>
      <c r="G291" s="76">
        <v>3</v>
      </c>
      <c r="H291" s="35">
        <v>38640</v>
      </c>
      <c r="I291" s="35">
        <v>4140</v>
      </c>
      <c r="J291" s="41">
        <v>45151</v>
      </c>
      <c r="K291" s="52" t="s">
        <v>102</v>
      </c>
      <c r="L291" s="84">
        <f>Таблица1[[#This Row],[Брак, од.]]/Таблица1[[#This Row],[Кількість, од.]]</f>
        <v>0.10714285714285714</v>
      </c>
      <c r="M291" s="116">
        <f>Таблица1[[#This Row],[Вартість партії]]/41</f>
        <v>942.43902439024396</v>
      </c>
      <c r="N291" s="2"/>
      <c r="O291" s="5"/>
      <c r="P291" s="5"/>
      <c r="Q291" s="5"/>
      <c r="T291" s="10"/>
      <c r="U291" s="10"/>
    </row>
    <row r="292" spans="1:21" ht="15.6" x14ac:dyDescent="0.3">
      <c r="A292" s="2"/>
      <c r="B292" s="51" t="s">
        <v>89</v>
      </c>
      <c r="C292" s="42" t="s">
        <v>133</v>
      </c>
      <c r="D292" s="42">
        <v>4210</v>
      </c>
      <c r="E292" s="18" t="s">
        <v>87</v>
      </c>
      <c r="F292" s="77">
        <v>35</v>
      </c>
      <c r="G292" s="77">
        <v>2</v>
      </c>
      <c r="H292" s="42">
        <v>147350</v>
      </c>
      <c r="I292" s="42">
        <v>8420</v>
      </c>
      <c r="J292" s="43">
        <v>45132</v>
      </c>
      <c r="K292" s="53" t="s">
        <v>91</v>
      </c>
      <c r="L292" s="84">
        <f>Таблица1[[#This Row],[Брак, од.]]/Таблица1[[#This Row],[Кількість, од.]]</f>
        <v>5.7142857142857141E-2</v>
      </c>
      <c r="M292" s="116">
        <f>Таблица1[[#This Row],[Вартість партії]]/41</f>
        <v>3593.9024390243903</v>
      </c>
      <c r="N292" s="2"/>
      <c r="O292" s="5"/>
      <c r="P292" s="5"/>
      <c r="Q292" s="5"/>
      <c r="T292" s="10"/>
      <c r="U292" s="10"/>
    </row>
    <row r="293" spans="1:21" ht="15.6" x14ac:dyDescent="0.3">
      <c r="A293" s="2"/>
      <c r="B293" s="51" t="s">
        <v>100</v>
      </c>
      <c r="C293" s="42" t="s">
        <v>133</v>
      </c>
      <c r="D293" s="42">
        <v>1000</v>
      </c>
      <c r="E293" s="18" t="s">
        <v>95</v>
      </c>
      <c r="F293" s="77">
        <v>42</v>
      </c>
      <c r="G293" s="77">
        <v>1</v>
      </c>
      <c r="H293" s="42">
        <v>42000</v>
      </c>
      <c r="I293" s="42">
        <v>1000</v>
      </c>
      <c r="J293" s="43">
        <v>45129</v>
      </c>
      <c r="K293" s="53" t="s">
        <v>102</v>
      </c>
      <c r="L293" s="84">
        <f>Таблица1[[#This Row],[Брак, од.]]/Таблица1[[#This Row],[Кількість, од.]]</f>
        <v>2.3809523809523808E-2</v>
      </c>
      <c r="M293" s="116">
        <f>Таблица1[[#This Row],[Вартість партії]]/41</f>
        <v>1024.3902439024391</v>
      </c>
      <c r="N293" s="2"/>
      <c r="O293" s="5"/>
      <c r="P293" s="5"/>
      <c r="Q293" s="5"/>
      <c r="T293" s="10"/>
      <c r="U293" s="10"/>
    </row>
    <row r="294" spans="1:21" ht="15.6" x14ac:dyDescent="0.3">
      <c r="A294" s="2"/>
      <c r="B294" s="50" t="s">
        <v>100</v>
      </c>
      <c r="C294" s="35" t="s">
        <v>133</v>
      </c>
      <c r="D294" s="35">
        <v>900</v>
      </c>
      <c r="E294" s="19" t="s">
        <v>90</v>
      </c>
      <c r="F294" s="76">
        <v>39</v>
      </c>
      <c r="G294" s="76">
        <v>4</v>
      </c>
      <c r="H294" s="35">
        <v>35100</v>
      </c>
      <c r="I294" s="35">
        <v>3600</v>
      </c>
      <c r="J294" s="41">
        <v>45128</v>
      </c>
      <c r="K294" s="52" t="s">
        <v>102</v>
      </c>
      <c r="L294" s="84">
        <f>Таблица1[[#This Row],[Брак, од.]]/Таблица1[[#This Row],[Кількість, од.]]</f>
        <v>0.10256410256410256</v>
      </c>
      <c r="M294" s="116">
        <f>Таблица1[[#This Row],[Вартість партії]]/41</f>
        <v>856.09756097560978</v>
      </c>
      <c r="N294" s="2"/>
      <c r="O294" s="5"/>
      <c r="P294" s="5"/>
      <c r="Q294" s="5"/>
      <c r="T294" s="10"/>
      <c r="U294" s="10"/>
    </row>
    <row r="295" spans="1:21" ht="15.6" x14ac:dyDescent="0.3">
      <c r="A295" s="2"/>
      <c r="B295" s="50" t="s">
        <v>110</v>
      </c>
      <c r="C295" s="35" t="s">
        <v>133</v>
      </c>
      <c r="D295" s="35">
        <v>1300</v>
      </c>
      <c r="E295" s="19" t="s">
        <v>95</v>
      </c>
      <c r="F295" s="76">
        <v>17</v>
      </c>
      <c r="G295" s="76">
        <v>2</v>
      </c>
      <c r="H295" s="35">
        <v>22100</v>
      </c>
      <c r="I295" s="35">
        <v>2600</v>
      </c>
      <c r="J295" s="41">
        <v>45097</v>
      </c>
      <c r="K295" s="52" t="s">
        <v>111</v>
      </c>
      <c r="L295" s="84">
        <f>Таблица1[[#This Row],[Брак, од.]]/Таблица1[[#This Row],[Кількість, од.]]</f>
        <v>0.11764705882352941</v>
      </c>
      <c r="M295" s="116">
        <f>Таблица1[[#This Row],[Вартість партії]]/41</f>
        <v>539.02439024390242</v>
      </c>
      <c r="N295" s="2"/>
      <c r="O295" s="5"/>
      <c r="P295" s="5"/>
      <c r="Q295" s="5"/>
      <c r="T295" s="10"/>
      <c r="U295" s="10"/>
    </row>
    <row r="296" spans="1:21" ht="15.6" x14ac:dyDescent="0.3">
      <c r="A296" s="2"/>
      <c r="B296" s="51" t="s">
        <v>103</v>
      </c>
      <c r="C296" s="42" t="s">
        <v>133</v>
      </c>
      <c r="D296" s="42">
        <v>3200</v>
      </c>
      <c r="E296" s="18" t="s">
        <v>105</v>
      </c>
      <c r="F296" s="77">
        <v>50</v>
      </c>
      <c r="G296" s="77">
        <v>4</v>
      </c>
      <c r="H296" s="42">
        <v>160000</v>
      </c>
      <c r="I296" s="42">
        <v>12800</v>
      </c>
      <c r="J296" s="43">
        <v>45073</v>
      </c>
      <c r="K296" s="53" t="s">
        <v>104</v>
      </c>
      <c r="L296" s="84">
        <f>Таблица1[[#This Row],[Брак, од.]]/Таблица1[[#This Row],[Кількість, од.]]</f>
        <v>0.08</v>
      </c>
      <c r="M296" s="116">
        <f>Таблица1[[#This Row],[Вартість партії]]/41</f>
        <v>3902.439024390244</v>
      </c>
      <c r="N296" s="2"/>
      <c r="O296" s="5"/>
      <c r="P296" s="5"/>
      <c r="Q296" s="5"/>
      <c r="T296" s="10"/>
      <c r="U296" s="10"/>
    </row>
    <row r="297" spans="1:21" ht="15.6" x14ac:dyDescent="0.3">
      <c r="A297" s="2"/>
      <c r="B297" s="50" t="s">
        <v>103</v>
      </c>
      <c r="C297" s="35" t="s">
        <v>133</v>
      </c>
      <c r="D297" s="35">
        <v>1400</v>
      </c>
      <c r="E297" s="19" t="s">
        <v>105</v>
      </c>
      <c r="F297" s="76">
        <v>46</v>
      </c>
      <c r="G297" s="76">
        <v>4</v>
      </c>
      <c r="H297" s="35">
        <v>64400</v>
      </c>
      <c r="I297" s="35">
        <v>5600</v>
      </c>
      <c r="J297" s="41">
        <v>45071</v>
      </c>
      <c r="K297" s="52" t="s">
        <v>104</v>
      </c>
      <c r="L297" s="84">
        <f>Таблица1[[#This Row],[Брак, од.]]/Таблица1[[#This Row],[Кількість, од.]]</f>
        <v>8.6956521739130432E-2</v>
      </c>
      <c r="M297" s="116">
        <f>Таблица1[[#This Row],[Вартість партії]]/41</f>
        <v>1570.7317073170732</v>
      </c>
      <c r="N297" s="2"/>
      <c r="O297" s="5"/>
      <c r="P297" s="5"/>
      <c r="Q297" s="5"/>
      <c r="T297" s="10"/>
      <c r="U297" s="10"/>
    </row>
    <row r="298" spans="1:21" ht="15.6" x14ac:dyDescent="0.3">
      <c r="A298" s="2"/>
      <c r="B298" s="50" t="s">
        <v>103</v>
      </c>
      <c r="C298" s="35" t="s">
        <v>133</v>
      </c>
      <c r="D298" s="35">
        <v>3200</v>
      </c>
      <c r="E298" s="19" t="s">
        <v>95</v>
      </c>
      <c r="F298" s="76">
        <v>47</v>
      </c>
      <c r="G298" s="76">
        <v>0</v>
      </c>
      <c r="H298" s="35">
        <v>150400</v>
      </c>
      <c r="I298" s="35">
        <v>0</v>
      </c>
      <c r="J298" s="41">
        <v>45068</v>
      </c>
      <c r="K298" s="52" t="s">
        <v>104</v>
      </c>
      <c r="L298" s="84">
        <f>Таблица1[[#This Row],[Брак, од.]]/Таблица1[[#This Row],[Кількість, од.]]</f>
        <v>0</v>
      </c>
      <c r="M298" s="116">
        <f>Таблица1[[#This Row],[Вартість партії]]/41</f>
        <v>3668.2926829268295</v>
      </c>
      <c r="N298" s="2"/>
      <c r="O298" s="5"/>
      <c r="P298" s="5"/>
      <c r="Q298" s="5"/>
      <c r="T298" s="10"/>
      <c r="U298" s="10"/>
    </row>
    <row r="299" spans="1:21" ht="15.6" x14ac:dyDescent="0.3">
      <c r="A299" s="2"/>
      <c r="B299" s="50" t="s">
        <v>112</v>
      </c>
      <c r="C299" s="35" t="s">
        <v>133</v>
      </c>
      <c r="D299" s="35">
        <v>1850</v>
      </c>
      <c r="E299" s="19" t="s">
        <v>87</v>
      </c>
      <c r="F299" s="76">
        <v>12</v>
      </c>
      <c r="G299" s="76">
        <v>1</v>
      </c>
      <c r="H299" s="35">
        <v>22200</v>
      </c>
      <c r="I299" s="35">
        <v>1850</v>
      </c>
      <c r="J299" s="41">
        <v>45064</v>
      </c>
      <c r="K299" s="52" t="s">
        <v>96</v>
      </c>
      <c r="L299" s="84">
        <f>Таблица1[[#This Row],[Брак, од.]]/Таблица1[[#This Row],[Кількість, од.]]</f>
        <v>8.3333333333333329E-2</v>
      </c>
      <c r="M299" s="116">
        <f>Таблица1[[#This Row],[Вартість партії]]/41</f>
        <v>541.46341463414637</v>
      </c>
      <c r="N299" s="2"/>
      <c r="O299" s="5"/>
      <c r="P299" s="5"/>
      <c r="Q299" s="5"/>
      <c r="T299" s="10"/>
      <c r="U299" s="10"/>
    </row>
    <row r="300" spans="1:21" ht="15.6" x14ac:dyDescent="0.3">
      <c r="A300" s="2"/>
      <c r="B300" s="50" t="s">
        <v>89</v>
      </c>
      <c r="C300" s="35" t="s">
        <v>133</v>
      </c>
      <c r="D300" s="35">
        <v>4210</v>
      </c>
      <c r="E300" s="19" t="s">
        <v>101</v>
      </c>
      <c r="F300" s="76">
        <v>20</v>
      </c>
      <c r="G300" s="76">
        <v>4</v>
      </c>
      <c r="H300" s="35">
        <v>84200</v>
      </c>
      <c r="I300" s="35">
        <v>16840</v>
      </c>
      <c r="J300" s="41">
        <v>45063</v>
      </c>
      <c r="K300" s="52" t="s">
        <v>91</v>
      </c>
      <c r="L300" s="84">
        <f>Таблица1[[#This Row],[Брак, од.]]/Таблица1[[#This Row],[Кількість, од.]]</f>
        <v>0.2</v>
      </c>
      <c r="M300" s="116">
        <f>Таблица1[[#This Row],[Вартість партії]]/41</f>
        <v>2053.6585365853657</v>
      </c>
      <c r="N300" s="2"/>
      <c r="O300" s="5"/>
      <c r="P300" s="5"/>
      <c r="Q300" s="5"/>
      <c r="T300" s="10"/>
      <c r="U300" s="10"/>
    </row>
    <row r="301" spans="1:21" ht="15.6" x14ac:dyDescent="0.3">
      <c r="A301" s="2"/>
      <c r="B301" s="51" t="s">
        <v>103</v>
      </c>
      <c r="C301" s="42" t="s">
        <v>133</v>
      </c>
      <c r="D301" s="42">
        <v>3200</v>
      </c>
      <c r="E301" s="18" t="s">
        <v>101</v>
      </c>
      <c r="F301" s="77">
        <v>27</v>
      </c>
      <c r="G301" s="77">
        <v>1</v>
      </c>
      <c r="H301" s="42">
        <v>86400</v>
      </c>
      <c r="I301" s="42">
        <v>3200</v>
      </c>
      <c r="J301" s="43">
        <v>45060</v>
      </c>
      <c r="K301" s="53" t="s">
        <v>104</v>
      </c>
      <c r="L301" s="84">
        <f>Таблица1[[#This Row],[Брак, од.]]/Таблица1[[#This Row],[Кількість, од.]]</f>
        <v>3.7037037037037035E-2</v>
      </c>
      <c r="M301" s="116">
        <f>Таблица1[[#This Row],[Вартість партії]]/41</f>
        <v>2107.3170731707319</v>
      </c>
      <c r="N301" s="2"/>
      <c r="O301" s="5"/>
      <c r="P301" s="5"/>
      <c r="Q301" s="5"/>
      <c r="T301" s="10"/>
      <c r="U301" s="10"/>
    </row>
    <row r="302" spans="1:21" ht="15.6" x14ac:dyDescent="0.3">
      <c r="A302" s="2"/>
      <c r="B302" s="50" t="s">
        <v>112</v>
      </c>
      <c r="C302" s="35" t="s">
        <v>133</v>
      </c>
      <c r="D302" s="35">
        <v>1870</v>
      </c>
      <c r="E302" s="19" t="s">
        <v>106</v>
      </c>
      <c r="F302" s="76">
        <v>20</v>
      </c>
      <c r="G302" s="76">
        <v>0</v>
      </c>
      <c r="H302" s="35">
        <v>37400</v>
      </c>
      <c r="I302" s="35">
        <v>0</v>
      </c>
      <c r="J302" s="41">
        <v>45054</v>
      </c>
      <c r="K302" s="52" t="s">
        <v>96</v>
      </c>
      <c r="L302" s="84">
        <f>Таблица1[[#This Row],[Брак, од.]]/Таблица1[[#This Row],[Кількість, од.]]</f>
        <v>0</v>
      </c>
      <c r="M302" s="116">
        <f>Таблица1[[#This Row],[Вартість партії]]/41</f>
        <v>912.19512195121956</v>
      </c>
      <c r="N302" s="2"/>
      <c r="T302" s="10"/>
      <c r="U302" s="10"/>
    </row>
    <row r="303" spans="1:21" ht="15.6" x14ac:dyDescent="0.3">
      <c r="A303" s="2"/>
      <c r="B303" s="50" t="s">
        <v>94</v>
      </c>
      <c r="C303" s="35" t="s">
        <v>133</v>
      </c>
      <c r="D303" s="35">
        <v>890</v>
      </c>
      <c r="E303" s="19" t="s">
        <v>87</v>
      </c>
      <c r="F303" s="76">
        <v>44</v>
      </c>
      <c r="G303" s="76">
        <v>1</v>
      </c>
      <c r="H303" s="35">
        <v>39160</v>
      </c>
      <c r="I303" s="35">
        <v>890</v>
      </c>
      <c r="J303" s="41">
        <v>45041</v>
      </c>
      <c r="K303" s="52" t="s">
        <v>91</v>
      </c>
      <c r="L303" s="84">
        <f>Таблица1[[#This Row],[Брак, од.]]/Таблица1[[#This Row],[Кількість, од.]]</f>
        <v>2.2727272727272728E-2</v>
      </c>
      <c r="M303" s="116">
        <f>Таблица1[[#This Row],[Вартість партії]]/41</f>
        <v>955.1219512195122</v>
      </c>
      <c r="N303" s="2"/>
      <c r="T303" s="10"/>
      <c r="U303" s="10"/>
    </row>
    <row r="304" spans="1:21" ht="15.6" x14ac:dyDescent="0.3">
      <c r="A304" s="2"/>
      <c r="B304" s="50" t="s">
        <v>103</v>
      </c>
      <c r="C304" s="35" t="s">
        <v>133</v>
      </c>
      <c r="D304" s="35">
        <v>3160</v>
      </c>
      <c r="E304" s="19" t="s">
        <v>87</v>
      </c>
      <c r="F304" s="76">
        <v>46</v>
      </c>
      <c r="G304" s="76">
        <v>1</v>
      </c>
      <c r="H304" s="35">
        <v>145360</v>
      </c>
      <c r="I304" s="35">
        <v>3160</v>
      </c>
      <c r="J304" s="41">
        <v>45039</v>
      </c>
      <c r="K304" s="52" t="s">
        <v>104</v>
      </c>
      <c r="L304" s="84">
        <f>Таблица1[[#This Row],[Брак, од.]]/Таблица1[[#This Row],[Кількість, од.]]</f>
        <v>2.1739130434782608E-2</v>
      </c>
      <c r="M304" s="116">
        <f>Таблица1[[#This Row],[Вартість партії]]/41</f>
        <v>3545.3658536585367</v>
      </c>
      <c r="N304" s="2"/>
      <c r="T304" s="10"/>
      <c r="U304" s="10"/>
    </row>
    <row r="305" spans="1:21" ht="15.6" x14ac:dyDescent="0.3">
      <c r="A305" s="2"/>
      <c r="B305" s="51" t="s">
        <v>94</v>
      </c>
      <c r="C305" s="42" t="s">
        <v>133</v>
      </c>
      <c r="D305" s="42">
        <v>850</v>
      </c>
      <c r="E305" s="18" t="s">
        <v>105</v>
      </c>
      <c r="F305" s="77">
        <v>26</v>
      </c>
      <c r="G305" s="77">
        <v>0</v>
      </c>
      <c r="H305" s="42">
        <v>22100</v>
      </c>
      <c r="I305" s="42">
        <v>0</v>
      </c>
      <c r="J305" s="43">
        <v>45037</v>
      </c>
      <c r="K305" s="53" t="s">
        <v>91</v>
      </c>
      <c r="L305" s="84">
        <f>Таблица1[[#This Row],[Брак, од.]]/Таблица1[[#This Row],[Кількість, од.]]</f>
        <v>0</v>
      </c>
      <c r="M305" s="116">
        <f>Таблица1[[#This Row],[Вартість партії]]/41</f>
        <v>539.02439024390242</v>
      </c>
      <c r="N305" s="2"/>
      <c r="T305" s="10"/>
      <c r="U305" s="10"/>
    </row>
    <row r="306" spans="1:21" ht="15.6" x14ac:dyDescent="0.3">
      <c r="A306" s="2"/>
      <c r="B306" s="50" t="s">
        <v>100</v>
      </c>
      <c r="C306" s="35" t="s">
        <v>133</v>
      </c>
      <c r="D306" s="35">
        <v>900</v>
      </c>
      <c r="E306" s="19" t="s">
        <v>106</v>
      </c>
      <c r="F306" s="76">
        <v>34</v>
      </c>
      <c r="G306" s="76">
        <v>1</v>
      </c>
      <c r="H306" s="35">
        <v>30600</v>
      </c>
      <c r="I306" s="35">
        <v>900</v>
      </c>
      <c r="J306" s="41">
        <v>45032</v>
      </c>
      <c r="K306" s="52" t="s">
        <v>102</v>
      </c>
      <c r="L306" s="84">
        <f>Таблица1[[#This Row],[Брак, од.]]/Таблица1[[#This Row],[Кількість, од.]]</f>
        <v>2.9411764705882353E-2</v>
      </c>
      <c r="M306" s="116">
        <f>Таблица1[[#This Row],[Вартість партії]]/41</f>
        <v>746.34146341463418</v>
      </c>
      <c r="N306" s="2"/>
      <c r="T306" s="10"/>
      <c r="U306" s="10"/>
    </row>
    <row r="307" spans="1:21" ht="15.6" x14ac:dyDescent="0.3">
      <c r="A307" s="2"/>
      <c r="B307" s="50" t="s">
        <v>103</v>
      </c>
      <c r="C307" s="35" t="s">
        <v>133</v>
      </c>
      <c r="D307" s="35">
        <v>3190</v>
      </c>
      <c r="E307" s="19" t="s">
        <v>90</v>
      </c>
      <c r="F307" s="76">
        <v>23</v>
      </c>
      <c r="G307" s="76">
        <v>1</v>
      </c>
      <c r="H307" s="35">
        <v>73370</v>
      </c>
      <c r="I307" s="35">
        <v>3190</v>
      </c>
      <c r="J307" s="41">
        <v>45025</v>
      </c>
      <c r="K307" s="52" t="s">
        <v>104</v>
      </c>
      <c r="L307" s="84">
        <f>Таблица1[[#This Row],[Брак, од.]]/Таблица1[[#This Row],[Кількість, од.]]</f>
        <v>4.3478260869565216E-2</v>
      </c>
      <c r="M307" s="116">
        <f>Таблица1[[#This Row],[Вартість партії]]/41</f>
        <v>1789.5121951219512</v>
      </c>
      <c r="N307" s="2"/>
      <c r="T307" s="10"/>
      <c r="U307" s="10"/>
    </row>
    <row r="308" spans="1:21" ht="15.6" x14ac:dyDescent="0.3">
      <c r="A308" s="2"/>
      <c r="B308" s="51" t="s">
        <v>89</v>
      </c>
      <c r="C308" s="42" t="s">
        <v>133</v>
      </c>
      <c r="D308" s="42">
        <v>4200</v>
      </c>
      <c r="E308" s="18" t="s">
        <v>105</v>
      </c>
      <c r="F308" s="77">
        <v>48</v>
      </c>
      <c r="G308" s="77">
        <v>3</v>
      </c>
      <c r="H308" s="42">
        <v>201600</v>
      </c>
      <c r="I308" s="42">
        <v>12600</v>
      </c>
      <c r="J308" s="43">
        <v>45017</v>
      </c>
      <c r="K308" s="53" t="s">
        <v>91</v>
      </c>
      <c r="L308" s="84">
        <f>Таблица1[[#This Row],[Брак, од.]]/Таблица1[[#This Row],[Кількість, од.]]</f>
        <v>6.25E-2</v>
      </c>
      <c r="M308" s="116">
        <f>Таблица1[[#This Row],[Вартість партії]]/41</f>
        <v>4917.0731707317073</v>
      </c>
      <c r="N308" s="2"/>
      <c r="T308" s="10"/>
      <c r="U308" s="10"/>
    </row>
    <row r="309" spans="1:21" ht="15.6" x14ac:dyDescent="0.3">
      <c r="A309" s="2"/>
      <c r="B309" s="50" t="s">
        <v>94</v>
      </c>
      <c r="C309" s="35" t="s">
        <v>133</v>
      </c>
      <c r="D309" s="35">
        <v>880</v>
      </c>
      <c r="E309" s="19" t="s">
        <v>101</v>
      </c>
      <c r="F309" s="76">
        <v>29</v>
      </c>
      <c r="G309" s="76">
        <v>2</v>
      </c>
      <c r="H309" s="35">
        <v>25520</v>
      </c>
      <c r="I309" s="35">
        <v>1760</v>
      </c>
      <c r="J309" s="41">
        <v>45009</v>
      </c>
      <c r="K309" s="52" t="s">
        <v>91</v>
      </c>
      <c r="L309" s="84">
        <f>Таблица1[[#This Row],[Брак, од.]]/Таблица1[[#This Row],[Кількість, од.]]</f>
        <v>6.8965517241379309E-2</v>
      </c>
      <c r="M309" s="116">
        <f>Таблица1[[#This Row],[Вартість партії]]/41</f>
        <v>622.43902439024396</v>
      </c>
      <c r="N309" s="2"/>
      <c r="T309" s="10"/>
      <c r="U309" s="10"/>
    </row>
    <row r="310" spans="1:21" ht="15.6" x14ac:dyDescent="0.3">
      <c r="A310" s="2"/>
      <c r="B310" s="50" t="s">
        <v>94</v>
      </c>
      <c r="C310" s="35" t="s">
        <v>133</v>
      </c>
      <c r="D310" s="35">
        <v>900</v>
      </c>
      <c r="E310" s="19" t="s">
        <v>90</v>
      </c>
      <c r="F310" s="76">
        <v>40</v>
      </c>
      <c r="G310" s="76">
        <v>4</v>
      </c>
      <c r="H310" s="35">
        <v>36000</v>
      </c>
      <c r="I310" s="35">
        <v>3600</v>
      </c>
      <c r="J310" s="41">
        <v>45005</v>
      </c>
      <c r="K310" s="52" t="s">
        <v>91</v>
      </c>
      <c r="L310" s="84">
        <f>Таблица1[[#This Row],[Брак, од.]]/Таблица1[[#This Row],[Кількість, од.]]</f>
        <v>0.1</v>
      </c>
      <c r="M310" s="116">
        <f>Таблица1[[#This Row],[Вартість партії]]/41</f>
        <v>878.04878048780483</v>
      </c>
      <c r="N310" s="2"/>
      <c r="T310" s="10"/>
      <c r="U310" s="10"/>
    </row>
    <row r="311" spans="1:21" ht="15.6" x14ac:dyDescent="0.3">
      <c r="A311" s="2"/>
      <c r="B311" s="51" t="s">
        <v>103</v>
      </c>
      <c r="C311" s="42" t="s">
        <v>133</v>
      </c>
      <c r="D311" s="42">
        <v>3180</v>
      </c>
      <c r="E311" s="18" t="s">
        <v>106</v>
      </c>
      <c r="F311" s="77">
        <v>39</v>
      </c>
      <c r="G311" s="77">
        <v>1</v>
      </c>
      <c r="H311" s="42">
        <v>124020</v>
      </c>
      <c r="I311" s="42">
        <v>3180</v>
      </c>
      <c r="J311" s="43">
        <v>45003</v>
      </c>
      <c r="K311" s="53" t="s">
        <v>104</v>
      </c>
      <c r="L311" s="84">
        <f>Таблица1[[#This Row],[Брак, од.]]/Таблица1[[#This Row],[Кількість, од.]]</f>
        <v>2.564102564102564E-2</v>
      </c>
      <c r="M311" s="116">
        <f>Таблица1[[#This Row],[Вартість партії]]/41</f>
        <v>3024.8780487804879</v>
      </c>
      <c r="N311" s="2"/>
      <c r="T311" s="10"/>
      <c r="U311" s="10"/>
    </row>
    <row r="312" spans="1:21" ht="15.6" x14ac:dyDescent="0.3">
      <c r="A312" s="2"/>
      <c r="B312" s="51" t="s">
        <v>110</v>
      </c>
      <c r="C312" s="42" t="s">
        <v>133</v>
      </c>
      <c r="D312" s="42">
        <v>1350</v>
      </c>
      <c r="E312" s="18" t="s">
        <v>87</v>
      </c>
      <c r="F312" s="77">
        <v>32</v>
      </c>
      <c r="G312" s="77">
        <v>0</v>
      </c>
      <c r="H312" s="42">
        <v>43200</v>
      </c>
      <c r="I312" s="42">
        <v>0</v>
      </c>
      <c r="J312" s="43">
        <v>44996</v>
      </c>
      <c r="K312" s="53" t="s">
        <v>111</v>
      </c>
      <c r="L312" s="84">
        <f>Таблица1[[#This Row],[Брак, од.]]/Таблица1[[#This Row],[Кількість, од.]]</f>
        <v>0</v>
      </c>
      <c r="M312" s="116">
        <f>Таблица1[[#This Row],[Вартість партії]]/41</f>
        <v>1053.6585365853659</v>
      </c>
      <c r="N312" s="2"/>
      <c r="T312" s="10"/>
      <c r="U312" s="10"/>
    </row>
    <row r="313" spans="1:21" ht="15.6" x14ac:dyDescent="0.3">
      <c r="A313" s="2"/>
      <c r="B313" s="50" t="s">
        <v>108</v>
      </c>
      <c r="C313" s="35" t="s">
        <v>133</v>
      </c>
      <c r="D313" s="35">
        <v>1200</v>
      </c>
      <c r="E313" s="19" t="s">
        <v>95</v>
      </c>
      <c r="F313" s="76">
        <v>43</v>
      </c>
      <c r="G313" s="76">
        <v>0</v>
      </c>
      <c r="H313" s="35">
        <v>51600</v>
      </c>
      <c r="I313" s="35">
        <v>0</v>
      </c>
      <c r="J313" s="41">
        <v>44990</v>
      </c>
      <c r="K313" s="52" t="s">
        <v>96</v>
      </c>
      <c r="L313" s="84">
        <f>Таблица1[[#This Row],[Брак, од.]]/Таблица1[[#This Row],[Кількість, од.]]</f>
        <v>0</v>
      </c>
      <c r="M313" s="116">
        <f>Таблица1[[#This Row],[Вартість партії]]/41</f>
        <v>1258.5365853658536</v>
      </c>
      <c r="N313" s="2"/>
      <c r="T313" s="10"/>
      <c r="U313" s="10"/>
    </row>
    <row r="314" spans="1:21" ht="15.6" x14ac:dyDescent="0.3">
      <c r="A314" s="2"/>
      <c r="B314" s="51" t="s">
        <v>112</v>
      </c>
      <c r="C314" s="42" t="s">
        <v>133</v>
      </c>
      <c r="D314" s="42">
        <v>1850</v>
      </c>
      <c r="E314" s="18" t="s">
        <v>105</v>
      </c>
      <c r="F314" s="77">
        <v>12</v>
      </c>
      <c r="G314" s="77">
        <v>1</v>
      </c>
      <c r="H314" s="42">
        <v>22200</v>
      </c>
      <c r="I314" s="42">
        <v>1850</v>
      </c>
      <c r="J314" s="43">
        <v>44988</v>
      </c>
      <c r="K314" s="53" t="s">
        <v>96</v>
      </c>
      <c r="L314" s="84">
        <f>Таблица1[[#This Row],[Брак, од.]]/Таблица1[[#This Row],[Кількість, од.]]</f>
        <v>8.3333333333333329E-2</v>
      </c>
      <c r="M314" s="116">
        <f>Таблица1[[#This Row],[Вартість партії]]/41</f>
        <v>541.46341463414637</v>
      </c>
      <c r="N314" s="2"/>
      <c r="T314" s="10"/>
      <c r="U314" s="10"/>
    </row>
    <row r="315" spans="1:21" ht="15.6" x14ac:dyDescent="0.3">
      <c r="A315" s="2"/>
      <c r="B315" s="50" t="s">
        <v>103</v>
      </c>
      <c r="C315" s="35" t="s">
        <v>133</v>
      </c>
      <c r="D315" s="35">
        <v>1350</v>
      </c>
      <c r="E315" s="19" t="s">
        <v>106</v>
      </c>
      <c r="F315" s="76">
        <v>20</v>
      </c>
      <c r="G315" s="76">
        <v>3</v>
      </c>
      <c r="H315" s="35">
        <v>27000</v>
      </c>
      <c r="I315" s="35">
        <v>4050</v>
      </c>
      <c r="J315" s="41">
        <v>44980</v>
      </c>
      <c r="K315" s="52" t="s">
        <v>104</v>
      </c>
      <c r="L315" s="84">
        <f>Таблица1[[#This Row],[Брак, од.]]/Таблица1[[#This Row],[Кількість, од.]]</f>
        <v>0.15</v>
      </c>
      <c r="M315" s="116">
        <f>Таблица1[[#This Row],[Вартість партії]]/41</f>
        <v>658.53658536585363</v>
      </c>
      <c r="N315" s="2"/>
      <c r="T315" s="10"/>
      <c r="U315" s="10"/>
    </row>
    <row r="316" spans="1:21" ht="15.6" x14ac:dyDescent="0.3">
      <c r="A316" s="2"/>
      <c r="B316" s="50" t="s">
        <v>99</v>
      </c>
      <c r="C316" s="35" t="s">
        <v>133</v>
      </c>
      <c r="D316" s="35">
        <v>3900</v>
      </c>
      <c r="E316" s="19" t="s">
        <v>106</v>
      </c>
      <c r="F316" s="76">
        <v>38</v>
      </c>
      <c r="G316" s="76">
        <v>4</v>
      </c>
      <c r="H316" s="35">
        <v>148200</v>
      </c>
      <c r="I316" s="35">
        <v>15600</v>
      </c>
      <c r="J316" s="41">
        <v>44976</v>
      </c>
      <c r="K316" s="52" t="s">
        <v>91</v>
      </c>
      <c r="L316" s="84">
        <f>Таблица1[[#This Row],[Брак, од.]]/Таблица1[[#This Row],[Кількість, од.]]</f>
        <v>0.10526315789473684</v>
      </c>
      <c r="M316" s="116">
        <f>Таблица1[[#This Row],[Вартість партії]]/41</f>
        <v>3614.6341463414633</v>
      </c>
      <c r="N316" s="2"/>
      <c r="T316" s="10"/>
      <c r="U316" s="10"/>
    </row>
    <row r="317" spans="1:21" ht="15.6" x14ac:dyDescent="0.3">
      <c r="A317" s="2"/>
      <c r="B317" s="50" t="s">
        <v>100</v>
      </c>
      <c r="C317" s="35" t="s">
        <v>133</v>
      </c>
      <c r="D317" s="35">
        <v>900</v>
      </c>
      <c r="E317" s="19" t="s">
        <v>87</v>
      </c>
      <c r="F317" s="76">
        <v>28</v>
      </c>
      <c r="G317" s="76">
        <v>4</v>
      </c>
      <c r="H317" s="35">
        <v>25200</v>
      </c>
      <c r="I317" s="35">
        <v>3600</v>
      </c>
      <c r="J317" s="41">
        <v>44972</v>
      </c>
      <c r="K317" s="52" t="s">
        <v>102</v>
      </c>
      <c r="L317" s="84">
        <f>Таблица1[[#This Row],[Брак, од.]]/Таблица1[[#This Row],[Кількість, од.]]</f>
        <v>0.14285714285714285</v>
      </c>
      <c r="M317" s="116">
        <f>Таблица1[[#This Row],[Вартість партії]]/41</f>
        <v>614.63414634146341</v>
      </c>
      <c r="N317" s="2"/>
      <c r="T317" s="10"/>
      <c r="U317" s="10"/>
    </row>
    <row r="318" spans="1:21" ht="15.6" x14ac:dyDescent="0.3">
      <c r="A318" s="2"/>
      <c r="B318" s="50" t="s">
        <v>99</v>
      </c>
      <c r="C318" s="35" t="s">
        <v>133</v>
      </c>
      <c r="D318" s="35">
        <v>3900</v>
      </c>
      <c r="E318" s="19" t="s">
        <v>101</v>
      </c>
      <c r="F318" s="76">
        <v>27</v>
      </c>
      <c r="G318" s="76">
        <v>4</v>
      </c>
      <c r="H318" s="35">
        <v>105300</v>
      </c>
      <c r="I318" s="35">
        <v>15600</v>
      </c>
      <c r="J318" s="41">
        <v>44954</v>
      </c>
      <c r="K318" s="52" t="s">
        <v>91</v>
      </c>
      <c r="L318" s="84">
        <f>Таблица1[[#This Row],[Брак, од.]]/Таблица1[[#This Row],[Кількість, од.]]</f>
        <v>0.14814814814814814</v>
      </c>
      <c r="M318" s="116">
        <f>Таблица1[[#This Row],[Вартість партії]]/41</f>
        <v>2568.2926829268295</v>
      </c>
      <c r="N318" s="2"/>
      <c r="T318" s="10"/>
      <c r="U318" s="10"/>
    </row>
    <row r="319" spans="1:21" ht="15.6" x14ac:dyDescent="0.3">
      <c r="A319" s="2"/>
      <c r="B319" s="61" t="s">
        <v>99</v>
      </c>
      <c r="C319" s="33" t="s">
        <v>133</v>
      </c>
      <c r="D319" s="33">
        <v>3900</v>
      </c>
      <c r="E319" s="62" t="s">
        <v>87</v>
      </c>
      <c r="F319" s="89">
        <v>46</v>
      </c>
      <c r="G319" s="89">
        <v>4</v>
      </c>
      <c r="H319" s="33">
        <v>179400</v>
      </c>
      <c r="I319" s="33">
        <v>15600</v>
      </c>
      <c r="J319" s="63">
        <v>44934</v>
      </c>
      <c r="K319" s="64" t="s">
        <v>91</v>
      </c>
      <c r="L319" s="84">
        <f>Таблица1[[#This Row],[Брак, од.]]/Таблица1[[#This Row],[Кількість, од.]]</f>
        <v>8.6956521739130432E-2</v>
      </c>
      <c r="M319" s="116">
        <f>Таблица1[[#This Row],[Вартість партії]]/41</f>
        <v>4375.6097560975613</v>
      </c>
      <c r="N319" s="2"/>
      <c r="T319" s="10"/>
      <c r="U319" s="10"/>
    </row>
    <row r="320" spans="1:21" ht="15.6" x14ac:dyDescent="0.3">
      <c r="A320" s="2"/>
      <c r="B320" s="50" t="s">
        <v>94</v>
      </c>
      <c r="C320" s="35" t="s">
        <v>133</v>
      </c>
      <c r="D320" s="35">
        <v>900</v>
      </c>
      <c r="E320" s="19" t="s">
        <v>95</v>
      </c>
      <c r="F320" s="88">
        <v>13</v>
      </c>
      <c r="G320" s="90">
        <v>3</v>
      </c>
      <c r="H320" s="35">
        <v>11700</v>
      </c>
      <c r="I320" s="35">
        <v>2700</v>
      </c>
      <c r="J320" s="41">
        <v>44933</v>
      </c>
      <c r="K320" s="52" t="s">
        <v>96</v>
      </c>
      <c r="L320" s="85">
        <f>Таблица1[[#This Row],[Брак, од.]]/Таблица1[[#This Row],[Кількість, од.]]</f>
        <v>0.23076923076923078</v>
      </c>
      <c r="M320" s="116">
        <f>Таблица1[[#This Row],[Вартість партії]]/41</f>
        <v>285.36585365853659</v>
      </c>
      <c r="N320" s="2"/>
      <c r="T320" s="10"/>
      <c r="U320" s="10"/>
    </row>
    <row r="321" spans="1:21" ht="15.6" x14ac:dyDescent="0.3">
      <c r="A321" s="2"/>
      <c r="B321" s="70" t="s">
        <v>167</v>
      </c>
      <c r="C321" s="71"/>
      <c r="D321" s="71"/>
      <c r="E321" s="72"/>
      <c r="F321" s="73">
        <f>AVERAGE(F2:F320)</f>
        <v>30.288401253918494</v>
      </c>
      <c r="G321" s="73">
        <f>AVERAGE(G2:G320)</f>
        <v>1.9717868338557993</v>
      </c>
      <c r="H321" s="71">
        <f>SUM(H2:H320)</f>
        <v>26294100</v>
      </c>
      <c r="I321" s="71">
        <f>SUM(I2:I320)</f>
        <v>1723180</v>
      </c>
      <c r="J321" s="71"/>
      <c r="K321" s="74">
        <f>SUBTOTAL(103,Таблица1[Приймальник])</f>
        <v>319</v>
      </c>
      <c r="L321" s="86"/>
      <c r="M321" s="80"/>
      <c r="N321" s="2"/>
      <c r="T321" s="10"/>
      <c r="U321" s="10"/>
    </row>
    <row r="322" spans="1:21" x14ac:dyDescent="0.3">
      <c r="A322" s="2"/>
      <c r="L322" s="2"/>
    </row>
    <row r="323" spans="1:21" x14ac:dyDescent="0.3">
      <c r="A323" s="2"/>
      <c r="L323" s="2"/>
    </row>
  </sheetData>
  <sortState ref="B3:K324">
    <sortCondition ref="H3:H324"/>
    <sortCondition ref="K3:K324"/>
  </sortState>
  <mergeCells count="8">
    <mergeCell ref="O10:U10"/>
    <mergeCell ref="O11:U11"/>
    <mergeCell ref="O13:U13"/>
    <mergeCell ref="O35:U36"/>
    <mergeCell ref="O1:U1"/>
    <mergeCell ref="O3:U5"/>
    <mergeCell ref="O7:U8"/>
    <mergeCell ref="O9:U9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905"/>
  <sheetViews>
    <sheetView showGridLines="0" topLeftCell="B1" workbookViewId="0">
      <selection activeCell="H16" sqref="H16"/>
    </sheetView>
  </sheetViews>
  <sheetFormatPr defaultRowHeight="14.4" outlineLevelRow="2" x14ac:dyDescent="0.3"/>
  <cols>
    <col min="1" max="1" width="28.88671875" hidden="1" customWidth="1"/>
    <col min="2" max="2" width="17.109375" customWidth="1"/>
    <col min="3" max="3" width="11.77734375" customWidth="1"/>
    <col min="4" max="4" width="10.33203125" customWidth="1"/>
    <col min="5" max="5" width="12.6640625" customWidth="1"/>
    <col min="6" max="6" width="8.44140625" customWidth="1"/>
    <col min="7" max="7" width="7.77734375" customWidth="1"/>
    <col min="8" max="9" width="10.21875" customWidth="1"/>
    <col min="10" max="10" width="13.88671875" customWidth="1"/>
    <col min="11" max="11" width="11.88671875" bestFit="1" customWidth="1"/>
    <col min="12" max="12" width="20.109375" bestFit="1" customWidth="1"/>
    <col min="13" max="13" width="5.88671875" customWidth="1"/>
  </cols>
  <sheetData>
    <row r="2" spans="2:20" ht="48.6" x14ac:dyDescent="0.3">
      <c r="B2" s="39" t="s">
        <v>0</v>
      </c>
      <c r="C2" s="39" t="s">
        <v>77</v>
      </c>
      <c r="D2" s="39" t="s">
        <v>78</v>
      </c>
      <c r="E2" s="39" t="s">
        <v>79</v>
      </c>
      <c r="F2" s="39" t="s">
        <v>80</v>
      </c>
      <c r="G2" s="39" t="s">
        <v>81</v>
      </c>
      <c r="H2" s="39" t="s">
        <v>82</v>
      </c>
      <c r="I2" s="39" t="s">
        <v>83</v>
      </c>
      <c r="J2" s="39" t="s">
        <v>84</v>
      </c>
      <c r="K2" s="39" t="s">
        <v>85</v>
      </c>
      <c r="L2" s="39" t="s">
        <v>85</v>
      </c>
    </row>
    <row r="3" spans="2:20" ht="15.6" outlineLevel="2" x14ac:dyDescent="0.3">
      <c r="B3" s="19" t="s">
        <v>112</v>
      </c>
      <c r="C3" s="35" t="s">
        <v>135</v>
      </c>
      <c r="D3" s="35">
        <v>800</v>
      </c>
      <c r="E3" s="19" t="s">
        <v>105</v>
      </c>
      <c r="F3" s="35">
        <v>12</v>
      </c>
      <c r="G3" s="35">
        <v>2</v>
      </c>
      <c r="H3" s="35">
        <v>9600</v>
      </c>
      <c r="I3" s="35">
        <v>1600</v>
      </c>
      <c r="J3" s="41">
        <v>45112</v>
      </c>
      <c r="K3" s="35" t="s">
        <v>96</v>
      </c>
      <c r="L3" s="42" t="s">
        <v>96</v>
      </c>
      <c r="N3" s="10"/>
      <c r="O3" s="10"/>
      <c r="P3" s="10"/>
      <c r="Q3" s="10"/>
      <c r="R3" s="10"/>
      <c r="S3" s="10"/>
      <c r="T3" s="10"/>
    </row>
    <row r="4" spans="2:20" ht="15.6" outlineLevel="1" x14ac:dyDescent="0.3">
      <c r="B4" s="19"/>
      <c r="C4" s="93" t="s">
        <v>177</v>
      </c>
      <c r="D4" s="35"/>
      <c r="E4" s="19"/>
      <c r="F4" s="35">
        <f>SUBTOTAL(9,F3:F3)</f>
        <v>12</v>
      </c>
      <c r="G4" s="35"/>
      <c r="H4" s="35">
        <f>SUBTOTAL(9,H3:H3)</f>
        <v>9600</v>
      </c>
      <c r="I4" s="35"/>
      <c r="J4" s="41"/>
      <c r="K4" s="35"/>
      <c r="L4" s="42"/>
      <c r="N4" s="10"/>
      <c r="O4" s="10"/>
      <c r="P4" s="10"/>
      <c r="Q4" s="10"/>
      <c r="R4" s="10"/>
      <c r="S4" s="10"/>
      <c r="T4" s="10"/>
    </row>
    <row r="5" spans="2:20" ht="18" customHeight="1" outlineLevel="2" x14ac:dyDescent="0.3">
      <c r="B5" s="18" t="s">
        <v>112</v>
      </c>
      <c r="C5" s="35" t="s">
        <v>133</v>
      </c>
      <c r="D5" s="35">
        <v>900</v>
      </c>
      <c r="E5" s="19" t="s">
        <v>95</v>
      </c>
      <c r="F5" s="35">
        <v>13</v>
      </c>
      <c r="G5" s="35">
        <v>3</v>
      </c>
      <c r="H5" s="35">
        <v>11700</v>
      </c>
      <c r="I5" s="35">
        <v>2700</v>
      </c>
      <c r="J5" s="41">
        <v>44933</v>
      </c>
      <c r="K5" s="35" t="s">
        <v>96</v>
      </c>
      <c r="L5" s="35" t="s">
        <v>96</v>
      </c>
      <c r="N5" s="114" t="s">
        <v>164</v>
      </c>
      <c r="O5" s="114"/>
      <c r="P5" s="114"/>
      <c r="Q5" s="114"/>
      <c r="R5" s="114"/>
      <c r="S5" s="114"/>
      <c r="T5" s="114"/>
    </row>
    <row r="6" spans="2:20" ht="18" customHeight="1" outlineLevel="1" x14ac:dyDescent="0.3">
      <c r="B6" s="18"/>
      <c r="C6" s="93" t="s">
        <v>180</v>
      </c>
      <c r="D6" s="35"/>
      <c r="E6" s="19"/>
      <c r="F6" s="35">
        <f>SUBTOTAL(9,F5:F5)</f>
        <v>13</v>
      </c>
      <c r="G6" s="35"/>
      <c r="H6" s="35">
        <f>SUBTOTAL(9,H5:H5)</f>
        <v>11700</v>
      </c>
      <c r="I6" s="35"/>
      <c r="J6" s="41"/>
      <c r="K6" s="35"/>
      <c r="L6" s="35"/>
      <c r="N6" s="114"/>
      <c r="O6" s="114"/>
      <c r="P6" s="114"/>
      <c r="Q6" s="114"/>
      <c r="R6" s="114"/>
      <c r="S6" s="114"/>
      <c r="T6" s="114"/>
    </row>
    <row r="7" spans="2:20" ht="18" customHeight="1" outlineLevel="2" x14ac:dyDescent="0.3">
      <c r="B7" s="18" t="s">
        <v>112</v>
      </c>
      <c r="C7" s="35" t="s">
        <v>139</v>
      </c>
      <c r="D7" s="35">
        <v>1200</v>
      </c>
      <c r="E7" s="19" t="s">
        <v>105</v>
      </c>
      <c r="F7" s="35">
        <v>10</v>
      </c>
      <c r="G7" s="35">
        <v>1</v>
      </c>
      <c r="H7" s="35">
        <v>12000</v>
      </c>
      <c r="I7" s="35">
        <v>1200</v>
      </c>
      <c r="J7" s="41">
        <v>44958</v>
      </c>
      <c r="K7" s="35" t="s">
        <v>91</v>
      </c>
      <c r="L7" s="42" t="s">
        <v>96</v>
      </c>
      <c r="N7" s="114"/>
      <c r="O7" s="114"/>
      <c r="P7" s="114"/>
      <c r="Q7" s="114"/>
      <c r="R7" s="114"/>
      <c r="S7" s="114"/>
      <c r="T7" s="114"/>
    </row>
    <row r="8" spans="2:20" ht="18" customHeight="1" outlineLevel="1" x14ac:dyDescent="0.3">
      <c r="B8" s="18"/>
      <c r="C8" s="93" t="s">
        <v>181</v>
      </c>
      <c r="D8" s="35"/>
      <c r="E8" s="19"/>
      <c r="F8" s="35">
        <f>SUBTOTAL(9,F7:F7)</f>
        <v>10</v>
      </c>
      <c r="G8" s="35"/>
      <c r="H8" s="35">
        <f>SUBTOTAL(9,H7:H7)</f>
        <v>12000</v>
      </c>
      <c r="I8" s="35"/>
      <c r="J8" s="41"/>
      <c r="K8" s="35"/>
      <c r="L8" s="42"/>
      <c r="N8" s="114"/>
      <c r="O8" s="114"/>
      <c r="P8" s="114"/>
      <c r="Q8" s="114"/>
      <c r="R8" s="114"/>
      <c r="S8" s="114"/>
      <c r="T8" s="114"/>
    </row>
    <row r="9" spans="2:20" ht="18" customHeight="1" outlineLevel="2" x14ac:dyDescent="0.3">
      <c r="B9" s="19" t="s">
        <v>112</v>
      </c>
      <c r="C9" s="35" t="s">
        <v>135</v>
      </c>
      <c r="D9" s="35">
        <v>800</v>
      </c>
      <c r="E9" s="19" t="s">
        <v>87</v>
      </c>
      <c r="F9" s="35">
        <v>17</v>
      </c>
      <c r="G9" s="35">
        <v>1</v>
      </c>
      <c r="H9" s="35">
        <v>13600</v>
      </c>
      <c r="I9" s="35">
        <v>800</v>
      </c>
      <c r="J9" s="41">
        <v>45001</v>
      </c>
      <c r="K9" s="35" t="s">
        <v>96</v>
      </c>
      <c r="L9" s="35" t="s">
        <v>96</v>
      </c>
      <c r="N9" s="114"/>
      <c r="O9" s="114"/>
      <c r="P9" s="114"/>
      <c r="Q9" s="114"/>
      <c r="R9" s="114"/>
      <c r="S9" s="114"/>
      <c r="T9" s="114"/>
    </row>
    <row r="10" spans="2:20" ht="18" customHeight="1" outlineLevel="1" x14ac:dyDescent="0.3">
      <c r="B10" s="19"/>
      <c r="C10" s="93" t="s">
        <v>177</v>
      </c>
      <c r="D10" s="35"/>
      <c r="E10" s="19"/>
      <c r="F10" s="35">
        <f>SUBTOTAL(9,F9:F9)</f>
        <v>17</v>
      </c>
      <c r="G10" s="35"/>
      <c r="H10" s="35">
        <f>SUBTOTAL(9,H9:H9)</f>
        <v>13600</v>
      </c>
      <c r="I10" s="35"/>
      <c r="J10" s="41"/>
      <c r="K10" s="35"/>
      <c r="L10" s="35"/>
      <c r="N10" s="114"/>
      <c r="O10" s="114"/>
      <c r="P10" s="114"/>
      <c r="Q10" s="114"/>
      <c r="R10" s="114"/>
      <c r="S10" s="114"/>
      <c r="T10" s="114"/>
    </row>
    <row r="11" spans="2:20" ht="15.6" customHeight="1" outlineLevel="2" x14ac:dyDescent="0.3">
      <c r="B11" s="19" t="s">
        <v>112</v>
      </c>
      <c r="C11" s="35" t="s">
        <v>133</v>
      </c>
      <c r="D11" s="35">
        <v>1800</v>
      </c>
      <c r="E11" s="19" t="s">
        <v>101</v>
      </c>
      <c r="F11" s="35">
        <v>8</v>
      </c>
      <c r="G11" s="35">
        <v>1</v>
      </c>
      <c r="H11" s="35">
        <v>14400</v>
      </c>
      <c r="I11" s="35">
        <v>1800</v>
      </c>
      <c r="J11" s="41">
        <v>45191</v>
      </c>
      <c r="K11" s="35" t="s">
        <v>96</v>
      </c>
      <c r="L11" s="42" t="s">
        <v>104</v>
      </c>
      <c r="N11" s="114"/>
      <c r="O11" s="114"/>
      <c r="P11" s="114"/>
      <c r="Q11" s="114"/>
      <c r="R11" s="114"/>
      <c r="S11" s="114"/>
      <c r="T11" s="114"/>
    </row>
    <row r="12" spans="2:20" ht="15.6" customHeight="1" outlineLevel="1" x14ac:dyDescent="0.3">
      <c r="B12" s="19"/>
      <c r="C12" s="93" t="s">
        <v>180</v>
      </c>
      <c r="D12" s="35"/>
      <c r="E12" s="19"/>
      <c r="F12" s="35">
        <f>SUBTOTAL(9,F11:F11)</f>
        <v>8</v>
      </c>
      <c r="G12" s="35"/>
      <c r="H12" s="35">
        <f>SUBTOTAL(9,H11:H11)</f>
        <v>14400</v>
      </c>
      <c r="I12" s="35"/>
      <c r="J12" s="41"/>
      <c r="K12" s="35"/>
      <c r="L12" s="42"/>
      <c r="N12" s="114"/>
      <c r="O12" s="114"/>
      <c r="P12" s="114"/>
      <c r="Q12" s="114"/>
      <c r="R12" s="114"/>
      <c r="S12" s="114"/>
      <c r="T12" s="114"/>
    </row>
    <row r="13" spans="2:20" ht="15.6" customHeight="1" outlineLevel="2" x14ac:dyDescent="0.3">
      <c r="B13" s="19" t="s">
        <v>112</v>
      </c>
      <c r="C13" s="35" t="s">
        <v>139</v>
      </c>
      <c r="D13" s="35">
        <v>1150</v>
      </c>
      <c r="E13" s="19" t="s">
        <v>87</v>
      </c>
      <c r="F13" s="35">
        <v>13</v>
      </c>
      <c r="G13" s="35">
        <v>0</v>
      </c>
      <c r="H13" s="35">
        <v>14950</v>
      </c>
      <c r="I13" s="35">
        <v>0</v>
      </c>
      <c r="J13" s="41">
        <v>45081</v>
      </c>
      <c r="K13" s="35" t="s">
        <v>91</v>
      </c>
      <c r="L13" s="42" t="s">
        <v>104</v>
      </c>
      <c r="N13" s="114"/>
      <c r="O13" s="114"/>
      <c r="P13" s="114"/>
      <c r="Q13" s="114"/>
      <c r="R13" s="114"/>
      <c r="S13" s="114"/>
      <c r="T13" s="114"/>
    </row>
    <row r="14" spans="2:20" ht="15.6" customHeight="1" outlineLevel="2" x14ac:dyDescent="0.3">
      <c r="B14" s="18" t="s">
        <v>107</v>
      </c>
      <c r="C14" s="42" t="s">
        <v>139</v>
      </c>
      <c r="D14" s="42">
        <v>1200</v>
      </c>
      <c r="E14" s="18" t="s">
        <v>95</v>
      </c>
      <c r="F14" s="42">
        <v>13</v>
      </c>
      <c r="G14" s="42">
        <v>1</v>
      </c>
      <c r="H14" s="42">
        <v>15600</v>
      </c>
      <c r="I14" s="42">
        <v>1200</v>
      </c>
      <c r="J14" s="43">
        <v>45169</v>
      </c>
      <c r="K14" s="42" t="s">
        <v>96</v>
      </c>
      <c r="L14" s="42" t="s">
        <v>102</v>
      </c>
      <c r="N14" s="114"/>
      <c r="O14" s="114"/>
      <c r="P14" s="114"/>
      <c r="Q14" s="114"/>
      <c r="R14" s="114"/>
      <c r="S14" s="114"/>
      <c r="T14" s="114"/>
    </row>
    <row r="15" spans="2:20" ht="15.6" outlineLevel="2" x14ac:dyDescent="0.3">
      <c r="B15" s="19" t="s">
        <v>107</v>
      </c>
      <c r="C15" s="42" t="s">
        <v>139</v>
      </c>
      <c r="D15" s="42">
        <v>1150</v>
      </c>
      <c r="E15" s="18" t="s">
        <v>106</v>
      </c>
      <c r="F15" s="42">
        <v>14</v>
      </c>
      <c r="G15" s="42">
        <v>4</v>
      </c>
      <c r="H15" s="42">
        <v>16100</v>
      </c>
      <c r="I15" s="42">
        <v>4600</v>
      </c>
      <c r="J15" s="43">
        <v>45178</v>
      </c>
      <c r="K15" s="42" t="s">
        <v>91</v>
      </c>
      <c r="L15" s="35" t="s">
        <v>88</v>
      </c>
      <c r="N15" s="114"/>
      <c r="O15" s="114"/>
      <c r="P15" s="114"/>
      <c r="Q15" s="114"/>
      <c r="R15" s="114"/>
      <c r="S15" s="114"/>
      <c r="T15" s="114"/>
    </row>
    <row r="16" spans="2:20" ht="18" outlineLevel="1" x14ac:dyDescent="0.35">
      <c r="B16" s="19"/>
      <c r="C16" s="94" t="s">
        <v>181</v>
      </c>
      <c r="D16" s="42"/>
      <c r="E16" s="18"/>
      <c r="F16" s="42">
        <f>SUBTOTAL(9,F13:F15)</f>
        <v>40</v>
      </c>
      <c r="G16" s="42"/>
      <c r="H16" s="42">
        <f>SUBTOTAL(9,H13:H15)</f>
        <v>46650</v>
      </c>
      <c r="I16" s="42"/>
      <c r="J16" s="43"/>
      <c r="K16" s="42"/>
      <c r="L16" s="35"/>
      <c r="N16" s="44"/>
      <c r="O16" s="44"/>
      <c r="P16" s="44"/>
      <c r="Q16" s="44"/>
      <c r="R16" s="44"/>
      <c r="S16" s="44"/>
      <c r="T16" s="44"/>
    </row>
    <row r="17" spans="2:20" ht="15.6" outlineLevel="2" x14ac:dyDescent="0.3">
      <c r="B17" s="19" t="s">
        <v>107</v>
      </c>
      <c r="C17" s="35" t="s">
        <v>133</v>
      </c>
      <c r="D17" s="35">
        <v>900</v>
      </c>
      <c r="E17" s="19" t="s">
        <v>105</v>
      </c>
      <c r="F17" s="35">
        <v>18</v>
      </c>
      <c r="G17" s="35">
        <v>3</v>
      </c>
      <c r="H17" s="35">
        <v>16200</v>
      </c>
      <c r="I17" s="35">
        <v>2700</v>
      </c>
      <c r="J17" s="41">
        <v>45198</v>
      </c>
      <c r="K17" s="35" t="s">
        <v>102</v>
      </c>
      <c r="L17" s="42" t="s">
        <v>96</v>
      </c>
      <c r="N17" s="10"/>
      <c r="O17" s="10"/>
      <c r="P17" s="10"/>
      <c r="Q17" s="10"/>
      <c r="R17" s="10"/>
      <c r="S17" s="10"/>
      <c r="T17" s="10"/>
    </row>
    <row r="18" spans="2:20" ht="15.6" outlineLevel="1" x14ac:dyDescent="0.3">
      <c r="B18" s="19"/>
      <c r="C18" s="93" t="s">
        <v>180</v>
      </c>
      <c r="D18" s="35"/>
      <c r="E18" s="19"/>
      <c r="F18" s="35">
        <f>SUBTOTAL(9,F17:F17)</f>
        <v>18</v>
      </c>
      <c r="G18" s="35"/>
      <c r="H18" s="35">
        <f>SUBTOTAL(9,H17:H17)</f>
        <v>16200</v>
      </c>
      <c r="I18" s="35"/>
      <c r="J18" s="41"/>
      <c r="K18" s="35"/>
      <c r="L18" s="42"/>
      <c r="N18" s="10"/>
      <c r="O18" s="10"/>
      <c r="P18" s="10"/>
      <c r="Q18" s="10"/>
      <c r="R18" s="10"/>
      <c r="S18" s="10"/>
      <c r="T18" s="10"/>
    </row>
    <row r="19" spans="2:20" ht="18" outlineLevel="2" x14ac:dyDescent="0.35">
      <c r="B19" s="18" t="s">
        <v>107</v>
      </c>
      <c r="C19" s="35" t="s">
        <v>134</v>
      </c>
      <c r="D19" s="35">
        <v>1250</v>
      </c>
      <c r="E19" s="19" t="s">
        <v>90</v>
      </c>
      <c r="F19" s="35">
        <v>13</v>
      </c>
      <c r="G19" s="35">
        <v>0</v>
      </c>
      <c r="H19" s="35">
        <v>16250</v>
      </c>
      <c r="I19" s="35">
        <v>0</v>
      </c>
      <c r="J19" s="41">
        <v>45261</v>
      </c>
      <c r="K19" s="35" t="s">
        <v>111</v>
      </c>
      <c r="L19" s="35" t="s">
        <v>88</v>
      </c>
      <c r="N19" s="115" t="s">
        <v>165</v>
      </c>
      <c r="O19" s="115"/>
      <c r="P19" s="115"/>
      <c r="Q19" s="115"/>
      <c r="R19" s="115"/>
      <c r="S19" s="115"/>
      <c r="T19" s="115"/>
    </row>
    <row r="20" spans="2:20" ht="18" outlineLevel="1" x14ac:dyDescent="0.35">
      <c r="B20" s="18"/>
      <c r="C20" s="93" t="s">
        <v>174</v>
      </c>
      <c r="D20" s="35"/>
      <c r="E20" s="19"/>
      <c r="F20" s="35">
        <f>SUBTOTAL(9,F19:F19)</f>
        <v>13</v>
      </c>
      <c r="G20" s="35"/>
      <c r="H20" s="35">
        <f>SUBTOTAL(9,H19:H19)</f>
        <v>16250</v>
      </c>
      <c r="I20" s="35"/>
      <c r="J20" s="41"/>
      <c r="K20" s="35"/>
      <c r="L20" s="35"/>
      <c r="N20" s="49"/>
      <c r="O20" s="49"/>
      <c r="P20" s="49"/>
      <c r="Q20" s="49"/>
      <c r="R20" s="49"/>
      <c r="S20" s="49"/>
      <c r="T20" s="49"/>
    </row>
    <row r="21" spans="2:20" ht="18" outlineLevel="2" x14ac:dyDescent="0.35">
      <c r="B21" s="19" t="s">
        <v>107</v>
      </c>
      <c r="C21" s="42" t="s">
        <v>136</v>
      </c>
      <c r="D21" s="42">
        <v>1400</v>
      </c>
      <c r="E21" s="18" t="s">
        <v>101</v>
      </c>
      <c r="F21" s="42">
        <v>12</v>
      </c>
      <c r="G21" s="42">
        <v>1</v>
      </c>
      <c r="H21" s="42">
        <v>16800</v>
      </c>
      <c r="I21" s="42">
        <v>1400</v>
      </c>
      <c r="J21" s="43">
        <v>45031</v>
      </c>
      <c r="K21" s="42" t="s">
        <v>111</v>
      </c>
      <c r="L21" s="35" t="s">
        <v>88</v>
      </c>
      <c r="N21" s="45"/>
      <c r="O21" s="10"/>
      <c r="P21" s="10"/>
      <c r="Q21" s="10"/>
      <c r="R21" s="10"/>
      <c r="S21" s="10"/>
      <c r="T21" s="10"/>
    </row>
    <row r="22" spans="2:20" ht="18" outlineLevel="1" x14ac:dyDescent="0.35">
      <c r="B22" s="19"/>
      <c r="C22" s="94" t="s">
        <v>179</v>
      </c>
      <c r="D22" s="42"/>
      <c r="E22" s="18"/>
      <c r="F22" s="42">
        <f>SUBTOTAL(9,F21:F21)</f>
        <v>12</v>
      </c>
      <c r="G22" s="42"/>
      <c r="H22" s="42">
        <f>SUBTOTAL(9,H21:H21)</f>
        <v>16800</v>
      </c>
      <c r="I22" s="42"/>
      <c r="J22" s="43"/>
      <c r="K22" s="42"/>
      <c r="L22" s="35"/>
      <c r="N22" s="45"/>
      <c r="O22" s="10"/>
      <c r="P22" s="10"/>
      <c r="Q22" s="10"/>
      <c r="R22" s="10"/>
      <c r="S22" s="10"/>
      <c r="T22" s="10"/>
    </row>
    <row r="23" spans="2:20" ht="18" outlineLevel="2" x14ac:dyDescent="0.35">
      <c r="B23" s="19" t="s">
        <v>107</v>
      </c>
      <c r="C23" s="35" t="s">
        <v>135</v>
      </c>
      <c r="D23" s="35">
        <v>1100</v>
      </c>
      <c r="E23" s="19" t="s">
        <v>90</v>
      </c>
      <c r="F23" s="35">
        <v>16</v>
      </c>
      <c r="G23" s="35">
        <v>4</v>
      </c>
      <c r="H23" s="35">
        <v>17600</v>
      </c>
      <c r="I23" s="35">
        <v>4400</v>
      </c>
      <c r="J23" s="41">
        <v>44951</v>
      </c>
      <c r="K23" s="35" t="s">
        <v>102</v>
      </c>
      <c r="L23" s="42" t="s">
        <v>96</v>
      </c>
      <c r="N23" s="115" t="s">
        <v>166</v>
      </c>
      <c r="O23" s="115"/>
      <c r="P23" s="115"/>
      <c r="Q23" s="115"/>
      <c r="R23" s="115"/>
      <c r="S23" s="115"/>
      <c r="T23" s="115"/>
    </row>
    <row r="24" spans="2:20" ht="18" outlineLevel="1" x14ac:dyDescent="0.35">
      <c r="B24" s="19"/>
      <c r="C24" s="93" t="s">
        <v>177</v>
      </c>
      <c r="D24" s="35"/>
      <c r="E24" s="19"/>
      <c r="F24" s="35">
        <f>SUBTOTAL(9,F23:F23)</f>
        <v>16</v>
      </c>
      <c r="G24" s="35"/>
      <c r="H24" s="35">
        <f>SUBTOTAL(9,H23:H23)</f>
        <v>17600</v>
      </c>
      <c r="I24" s="35"/>
      <c r="J24" s="41"/>
      <c r="K24" s="35"/>
      <c r="L24" s="42"/>
      <c r="N24" s="49"/>
      <c r="O24" s="49"/>
      <c r="P24" s="49"/>
      <c r="Q24" s="49"/>
      <c r="R24" s="49"/>
      <c r="S24" s="49"/>
      <c r="T24" s="49"/>
    </row>
    <row r="25" spans="2:20" ht="15.6" outlineLevel="2" x14ac:dyDescent="0.3">
      <c r="B25" s="19" t="s">
        <v>107</v>
      </c>
      <c r="C25" s="35" t="s">
        <v>139</v>
      </c>
      <c r="D25" s="35">
        <v>1280</v>
      </c>
      <c r="E25" s="19" t="s">
        <v>106</v>
      </c>
      <c r="F25" s="35">
        <v>14</v>
      </c>
      <c r="G25" s="35">
        <v>0</v>
      </c>
      <c r="H25" s="35">
        <v>17920</v>
      </c>
      <c r="I25" s="35">
        <v>0</v>
      </c>
      <c r="J25" s="41">
        <v>45046</v>
      </c>
      <c r="K25" s="35" t="s">
        <v>96</v>
      </c>
      <c r="L25" s="35" t="s">
        <v>88</v>
      </c>
      <c r="N25" s="10"/>
      <c r="O25" s="10"/>
      <c r="P25" s="10"/>
      <c r="Q25" s="10"/>
      <c r="R25" s="10"/>
      <c r="S25" s="10"/>
      <c r="T25" s="10"/>
    </row>
    <row r="26" spans="2:20" ht="15.6" outlineLevel="1" x14ac:dyDescent="0.3">
      <c r="B26" s="19"/>
      <c r="C26" s="93" t="s">
        <v>181</v>
      </c>
      <c r="D26" s="35"/>
      <c r="E26" s="19"/>
      <c r="F26" s="35">
        <f>SUBTOTAL(9,F25:F25)</f>
        <v>14</v>
      </c>
      <c r="G26" s="35"/>
      <c r="H26" s="35">
        <f>SUBTOTAL(9,H25:H25)</f>
        <v>17920</v>
      </c>
      <c r="I26" s="35"/>
      <c r="J26" s="41"/>
      <c r="K26" s="35"/>
      <c r="L26" s="35"/>
      <c r="N26" s="10"/>
      <c r="O26" s="10"/>
      <c r="P26" s="10"/>
      <c r="Q26" s="10"/>
      <c r="R26" s="10"/>
      <c r="S26" s="10"/>
      <c r="T26" s="10"/>
    </row>
    <row r="27" spans="2:20" ht="15.6" outlineLevel="2" x14ac:dyDescent="0.3">
      <c r="B27" s="18" t="s">
        <v>107</v>
      </c>
      <c r="C27" s="42" t="s">
        <v>133</v>
      </c>
      <c r="D27" s="42">
        <v>1900</v>
      </c>
      <c r="E27" s="18" t="s">
        <v>95</v>
      </c>
      <c r="F27" s="42">
        <v>10</v>
      </c>
      <c r="G27" s="42">
        <v>1</v>
      </c>
      <c r="H27" s="42">
        <v>19000</v>
      </c>
      <c r="I27" s="42">
        <v>1900</v>
      </c>
      <c r="J27" s="43">
        <v>45158</v>
      </c>
      <c r="K27" s="42" t="s">
        <v>96</v>
      </c>
      <c r="L27" s="42" t="s">
        <v>91</v>
      </c>
      <c r="N27" s="10"/>
      <c r="O27" s="10"/>
      <c r="P27" s="10"/>
      <c r="Q27" s="10"/>
      <c r="R27" s="10"/>
      <c r="S27" s="10"/>
      <c r="T27" s="10"/>
    </row>
    <row r="28" spans="2:20" ht="15.6" outlineLevel="1" x14ac:dyDescent="0.3">
      <c r="B28" s="18"/>
      <c r="C28" s="94" t="s">
        <v>180</v>
      </c>
      <c r="D28" s="42"/>
      <c r="E28" s="18"/>
      <c r="F28" s="42">
        <f>SUBTOTAL(9,F27:F27)</f>
        <v>10</v>
      </c>
      <c r="G28" s="42"/>
      <c r="H28" s="42">
        <f>SUBTOTAL(9,H27:H27)</f>
        <v>19000</v>
      </c>
      <c r="I28" s="42"/>
      <c r="J28" s="43"/>
      <c r="K28" s="42"/>
      <c r="L28" s="42"/>
      <c r="N28" s="10"/>
      <c r="O28" s="10"/>
      <c r="P28" s="10"/>
      <c r="Q28" s="10"/>
      <c r="R28" s="10"/>
      <c r="S28" s="10"/>
      <c r="T28" s="10"/>
    </row>
    <row r="29" spans="2:20" ht="15.6" outlineLevel="2" x14ac:dyDescent="0.3">
      <c r="B29" s="18" t="s">
        <v>107</v>
      </c>
      <c r="C29" s="35" t="s">
        <v>139</v>
      </c>
      <c r="D29" s="35">
        <v>1280</v>
      </c>
      <c r="E29" s="19" t="s">
        <v>90</v>
      </c>
      <c r="F29" s="35">
        <v>15</v>
      </c>
      <c r="G29" s="35">
        <v>4</v>
      </c>
      <c r="H29" s="35">
        <v>19200</v>
      </c>
      <c r="I29" s="35">
        <v>5120</v>
      </c>
      <c r="J29" s="41">
        <v>44948</v>
      </c>
      <c r="K29" s="35" t="s">
        <v>96</v>
      </c>
      <c r="L29" s="42" t="s">
        <v>88</v>
      </c>
      <c r="N29" s="10"/>
      <c r="O29" s="10"/>
      <c r="P29" s="10"/>
      <c r="Q29" s="10"/>
      <c r="R29" s="10"/>
      <c r="S29" s="10"/>
      <c r="T29" s="10"/>
    </row>
    <row r="30" spans="2:20" ht="15.6" outlineLevel="1" x14ac:dyDescent="0.3">
      <c r="B30" s="18"/>
      <c r="C30" s="93" t="s">
        <v>181</v>
      </c>
      <c r="D30" s="35"/>
      <c r="E30" s="19"/>
      <c r="F30" s="35">
        <f>SUBTOTAL(9,F29:F29)</f>
        <v>15</v>
      </c>
      <c r="G30" s="35"/>
      <c r="H30" s="35">
        <f>SUBTOTAL(9,H29:H29)</f>
        <v>19200</v>
      </c>
      <c r="I30" s="35"/>
      <c r="J30" s="41"/>
      <c r="K30" s="35"/>
      <c r="L30" s="42"/>
      <c r="N30" s="10"/>
      <c r="O30" s="10"/>
      <c r="P30" s="10"/>
      <c r="Q30" s="10"/>
      <c r="R30" s="10"/>
      <c r="S30" s="10"/>
      <c r="T30" s="10"/>
    </row>
    <row r="31" spans="2:20" ht="15.6" outlineLevel="2" x14ac:dyDescent="0.3">
      <c r="B31" s="18" t="s">
        <v>107</v>
      </c>
      <c r="C31" s="42" t="s">
        <v>136</v>
      </c>
      <c r="D31" s="42">
        <v>1380</v>
      </c>
      <c r="E31" s="18" t="s">
        <v>87</v>
      </c>
      <c r="F31" s="42">
        <v>14</v>
      </c>
      <c r="G31" s="42">
        <v>1</v>
      </c>
      <c r="H31" s="42">
        <v>19320</v>
      </c>
      <c r="I31" s="42">
        <v>1380</v>
      </c>
      <c r="J31" s="43">
        <v>45033</v>
      </c>
      <c r="K31" s="42" t="s">
        <v>111</v>
      </c>
      <c r="L31" s="42" t="s">
        <v>91</v>
      </c>
      <c r="N31" s="10"/>
      <c r="O31" s="10"/>
      <c r="P31" s="10"/>
      <c r="Q31" s="10"/>
      <c r="R31" s="10"/>
      <c r="S31" s="10"/>
      <c r="T31" s="10"/>
    </row>
    <row r="32" spans="2:20" ht="15.6" outlineLevel="1" x14ac:dyDescent="0.3">
      <c r="B32" s="18"/>
      <c r="C32" s="94" t="s">
        <v>179</v>
      </c>
      <c r="D32" s="42"/>
      <c r="E32" s="18"/>
      <c r="F32" s="42">
        <f>SUBTOTAL(9,F31:F31)</f>
        <v>14</v>
      </c>
      <c r="G32" s="42"/>
      <c r="H32" s="42">
        <f>SUBTOTAL(9,H31:H31)</f>
        <v>19320</v>
      </c>
      <c r="I32" s="42"/>
      <c r="J32" s="43"/>
      <c r="K32" s="42"/>
      <c r="L32" s="42"/>
      <c r="N32" s="10"/>
      <c r="O32" s="10"/>
      <c r="P32" s="10"/>
      <c r="Q32" s="10"/>
      <c r="R32" s="10"/>
      <c r="S32" s="10"/>
      <c r="T32" s="10"/>
    </row>
    <row r="33" spans="2:12" ht="15.6" outlineLevel="2" x14ac:dyDescent="0.3">
      <c r="B33" s="18" t="s">
        <v>107</v>
      </c>
      <c r="C33" s="35" t="s">
        <v>137</v>
      </c>
      <c r="D33" s="35">
        <v>1080</v>
      </c>
      <c r="E33" s="19" t="s">
        <v>106</v>
      </c>
      <c r="F33" s="35">
        <v>18</v>
      </c>
      <c r="G33" s="35">
        <v>1</v>
      </c>
      <c r="H33" s="35">
        <v>19440</v>
      </c>
      <c r="I33" s="35">
        <v>1080</v>
      </c>
      <c r="J33" s="41">
        <v>44995</v>
      </c>
      <c r="K33" s="35" t="s">
        <v>96</v>
      </c>
      <c r="L33" s="42" t="s">
        <v>91</v>
      </c>
    </row>
    <row r="34" spans="2:12" ht="15.6" outlineLevel="1" x14ac:dyDescent="0.3">
      <c r="B34" s="18"/>
      <c r="C34" s="93" t="s">
        <v>175</v>
      </c>
      <c r="D34" s="35"/>
      <c r="E34" s="19"/>
      <c r="F34" s="35">
        <f>SUBTOTAL(9,F33:F33)</f>
        <v>18</v>
      </c>
      <c r="G34" s="35"/>
      <c r="H34" s="35">
        <f>SUBTOTAL(9,H33:H33)</f>
        <v>19440</v>
      </c>
      <c r="I34" s="35"/>
      <c r="J34" s="41"/>
      <c r="K34" s="35"/>
      <c r="L34" s="42"/>
    </row>
    <row r="35" spans="2:12" ht="15.6" outlineLevel="2" x14ac:dyDescent="0.3">
      <c r="B35" s="18" t="s">
        <v>107</v>
      </c>
      <c r="C35" s="42" t="s">
        <v>138</v>
      </c>
      <c r="D35" s="42">
        <v>1800</v>
      </c>
      <c r="E35" s="18" t="s">
        <v>95</v>
      </c>
      <c r="F35" s="42">
        <v>11</v>
      </c>
      <c r="G35" s="42">
        <v>1</v>
      </c>
      <c r="H35" s="42">
        <v>19800</v>
      </c>
      <c r="I35" s="42">
        <v>1800</v>
      </c>
      <c r="J35" s="43">
        <v>45022</v>
      </c>
      <c r="K35" s="42" t="s">
        <v>91</v>
      </c>
      <c r="L35" s="35" t="s">
        <v>96</v>
      </c>
    </row>
    <row r="36" spans="2:12" ht="15.6" outlineLevel="1" x14ac:dyDescent="0.3">
      <c r="B36" s="18"/>
      <c r="C36" s="94" t="s">
        <v>182</v>
      </c>
      <c r="D36" s="42"/>
      <c r="E36" s="18"/>
      <c r="F36" s="42">
        <f>SUBTOTAL(9,F35:F35)</f>
        <v>11</v>
      </c>
      <c r="G36" s="42"/>
      <c r="H36" s="42">
        <f>SUBTOTAL(9,H35:H35)</f>
        <v>19800</v>
      </c>
      <c r="I36" s="42"/>
      <c r="J36" s="43"/>
      <c r="K36" s="42"/>
      <c r="L36" s="35"/>
    </row>
    <row r="37" spans="2:12" ht="15.6" outlineLevel="2" x14ac:dyDescent="0.3">
      <c r="B37" s="19" t="s">
        <v>107</v>
      </c>
      <c r="C37" s="35" t="s">
        <v>133</v>
      </c>
      <c r="D37" s="35">
        <v>900</v>
      </c>
      <c r="E37" s="19" t="s">
        <v>101</v>
      </c>
      <c r="F37" s="35">
        <v>22</v>
      </c>
      <c r="G37" s="35">
        <v>1</v>
      </c>
      <c r="H37" s="35">
        <v>19800</v>
      </c>
      <c r="I37" s="35">
        <v>900</v>
      </c>
      <c r="J37" s="41">
        <v>45277</v>
      </c>
      <c r="K37" s="35" t="s">
        <v>102</v>
      </c>
      <c r="L37" s="42" t="s">
        <v>96</v>
      </c>
    </row>
    <row r="38" spans="2:12" ht="15.6" outlineLevel="1" x14ac:dyDescent="0.3">
      <c r="B38" s="19"/>
      <c r="C38" s="93" t="s">
        <v>180</v>
      </c>
      <c r="D38" s="35"/>
      <c r="E38" s="19"/>
      <c r="F38" s="35">
        <f>SUBTOTAL(9,F37:F37)</f>
        <v>22</v>
      </c>
      <c r="G38" s="35"/>
      <c r="H38" s="35">
        <f>SUBTOTAL(9,H37:H37)</f>
        <v>19800</v>
      </c>
      <c r="I38" s="35"/>
      <c r="J38" s="41"/>
      <c r="K38" s="35"/>
      <c r="L38" s="42"/>
    </row>
    <row r="39" spans="2:12" ht="15.6" outlineLevel="2" x14ac:dyDescent="0.3">
      <c r="B39" s="18" t="s">
        <v>107</v>
      </c>
      <c r="C39" s="42" t="s">
        <v>139</v>
      </c>
      <c r="D39" s="42">
        <v>1990</v>
      </c>
      <c r="E39" s="18" t="s">
        <v>101</v>
      </c>
      <c r="F39" s="42">
        <v>10</v>
      </c>
      <c r="G39" s="42">
        <v>1</v>
      </c>
      <c r="H39" s="42">
        <v>19900</v>
      </c>
      <c r="I39" s="42">
        <v>1990</v>
      </c>
      <c r="J39" s="43">
        <v>45166</v>
      </c>
      <c r="K39" s="42" t="s">
        <v>111</v>
      </c>
      <c r="L39" s="35" t="s">
        <v>91</v>
      </c>
    </row>
    <row r="40" spans="2:12" ht="15.6" outlineLevel="1" x14ac:dyDescent="0.3">
      <c r="B40" s="18"/>
      <c r="C40" s="94" t="s">
        <v>181</v>
      </c>
      <c r="D40" s="42"/>
      <c r="E40" s="18"/>
      <c r="F40" s="42">
        <f>SUBTOTAL(9,F39:F39)</f>
        <v>10</v>
      </c>
      <c r="G40" s="42"/>
      <c r="H40" s="42">
        <f>SUBTOTAL(9,H39:H39)</f>
        <v>19900</v>
      </c>
      <c r="I40" s="42"/>
      <c r="J40" s="43"/>
      <c r="K40" s="42"/>
      <c r="L40" s="35"/>
    </row>
    <row r="41" spans="2:12" ht="15.6" outlineLevel="2" x14ac:dyDescent="0.3">
      <c r="B41" s="19" t="s">
        <v>107</v>
      </c>
      <c r="C41" s="42" t="s">
        <v>135</v>
      </c>
      <c r="D41" s="42">
        <v>1450</v>
      </c>
      <c r="E41" s="18" t="s">
        <v>95</v>
      </c>
      <c r="F41" s="42">
        <v>14</v>
      </c>
      <c r="G41" s="42">
        <v>1</v>
      </c>
      <c r="H41" s="42">
        <v>20300</v>
      </c>
      <c r="I41" s="42">
        <v>1450</v>
      </c>
      <c r="J41" s="43">
        <v>45065</v>
      </c>
      <c r="K41" s="42" t="s">
        <v>96</v>
      </c>
      <c r="L41" s="35" t="s">
        <v>91</v>
      </c>
    </row>
    <row r="42" spans="2:12" ht="15.6" outlineLevel="2" x14ac:dyDescent="0.3">
      <c r="B42" s="19" t="s">
        <v>107</v>
      </c>
      <c r="C42" s="42" t="s">
        <v>135</v>
      </c>
      <c r="D42" s="42">
        <v>1100</v>
      </c>
      <c r="E42" s="18" t="s">
        <v>101</v>
      </c>
      <c r="F42" s="42">
        <v>20</v>
      </c>
      <c r="G42" s="42">
        <v>3</v>
      </c>
      <c r="H42" s="42">
        <v>22000</v>
      </c>
      <c r="I42" s="42">
        <v>3300</v>
      </c>
      <c r="J42" s="43">
        <v>44936</v>
      </c>
      <c r="K42" s="42" t="s">
        <v>102</v>
      </c>
      <c r="L42" s="35" t="s">
        <v>91</v>
      </c>
    </row>
    <row r="43" spans="2:12" ht="15.6" outlineLevel="1" x14ac:dyDescent="0.3">
      <c r="B43" s="19"/>
      <c r="C43" s="94" t="s">
        <v>177</v>
      </c>
      <c r="D43" s="42"/>
      <c r="E43" s="18"/>
      <c r="F43" s="42">
        <f>SUBTOTAL(9,F41:F42)</f>
        <v>34</v>
      </c>
      <c r="G43" s="42"/>
      <c r="H43" s="42">
        <f>SUBTOTAL(9,H41:H42)</f>
        <v>42300</v>
      </c>
      <c r="I43" s="42"/>
      <c r="J43" s="43"/>
      <c r="K43" s="42"/>
      <c r="L43" s="35"/>
    </row>
    <row r="44" spans="2:12" ht="15.6" outlineLevel="2" x14ac:dyDescent="0.3">
      <c r="B44" s="19" t="s">
        <v>107</v>
      </c>
      <c r="C44" s="42" t="s">
        <v>133</v>
      </c>
      <c r="D44" s="42">
        <v>850</v>
      </c>
      <c r="E44" s="18" t="s">
        <v>105</v>
      </c>
      <c r="F44" s="42">
        <v>26</v>
      </c>
      <c r="G44" s="42">
        <v>0</v>
      </c>
      <c r="H44" s="42">
        <v>22100</v>
      </c>
      <c r="I44" s="42">
        <v>0</v>
      </c>
      <c r="J44" s="43">
        <v>45037</v>
      </c>
      <c r="K44" s="42" t="s">
        <v>91</v>
      </c>
      <c r="L44" s="35" t="s">
        <v>91</v>
      </c>
    </row>
    <row r="45" spans="2:12" ht="15.6" outlineLevel="2" x14ac:dyDescent="0.3">
      <c r="B45" s="18" t="s">
        <v>107</v>
      </c>
      <c r="C45" s="35" t="s">
        <v>133</v>
      </c>
      <c r="D45" s="35">
        <v>1300</v>
      </c>
      <c r="E45" s="19" t="s">
        <v>95</v>
      </c>
      <c r="F45" s="35">
        <v>17</v>
      </c>
      <c r="G45" s="35">
        <v>2</v>
      </c>
      <c r="H45" s="35">
        <v>22100</v>
      </c>
      <c r="I45" s="35">
        <v>2600</v>
      </c>
      <c r="J45" s="41">
        <v>45097</v>
      </c>
      <c r="K45" s="35" t="s">
        <v>111</v>
      </c>
      <c r="L45" s="42" t="s">
        <v>88</v>
      </c>
    </row>
    <row r="46" spans="2:12" ht="15.6" outlineLevel="2" x14ac:dyDescent="0.3">
      <c r="B46" s="18" t="s">
        <v>107</v>
      </c>
      <c r="C46" s="42" t="s">
        <v>133</v>
      </c>
      <c r="D46" s="42">
        <v>1850</v>
      </c>
      <c r="E46" s="18" t="s">
        <v>105</v>
      </c>
      <c r="F46" s="42">
        <v>12</v>
      </c>
      <c r="G46" s="42">
        <v>1</v>
      </c>
      <c r="H46" s="42">
        <v>22200</v>
      </c>
      <c r="I46" s="42">
        <v>1850</v>
      </c>
      <c r="J46" s="43">
        <v>44988</v>
      </c>
      <c r="K46" s="42" t="s">
        <v>96</v>
      </c>
      <c r="L46" s="42" t="s">
        <v>91</v>
      </c>
    </row>
    <row r="47" spans="2:12" ht="15.6" outlineLevel="2" x14ac:dyDescent="0.3">
      <c r="B47" s="18" t="s">
        <v>107</v>
      </c>
      <c r="C47" s="35" t="s">
        <v>133</v>
      </c>
      <c r="D47" s="35">
        <v>1850</v>
      </c>
      <c r="E47" s="19" t="s">
        <v>87</v>
      </c>
      <c r="F47" s="35">
        <v>12</v>
      </c>
      <c r="G47" s="35">
        <v>1</v>
      </c>
      <c r="H47" s="35">
        <v>22200</v>
      </c>
      <c r="I47" s="35">
        <v>1850</v>
      </c>
      <c r="J47" s="41">
        <v>45064</v>
      </c>
      <c r="K47" s="35" t="s">
        <v>96</v>
      </c>
      <c r="L47" s="42" t="s">
        <v>96</v>
      </c>
    </row>
    <row r="48" spans="2:12" ht="15.6" outlineLevel="1" x14ac:dyDescent="0.3">
      <c r="B48" s="18"/>
      <c r="C48" s="93" t="s">
        <v>180</v>
      </c>
      <c r="D48" s="35"/>
      <c r="E48" s="19"/>
      <c r="F48" s="35">
        <f>SUBTOTAL(9,F44:F47)</f>
        <v>67</v>
      </c>
      <c r="G48" s="35"/>
      <c r="H48" s="35">
        <f>SUBTOTAL(9,H44:H47)</f>
        <v>88600</v>
      </c>
      <c r="I48" s="35"/>
      <c r="J48" s="41"/>
      <c r="K48" s="35"/>
      <c r="L48" s="42"/>
    </row>
    <row r="49" spans="2:12" ht="15.6" outlineLevel="2" x14ac:dyDescent="0.3">
      <c r="B49" s="18" t="s">
        <v>107</v>
      </c>
      <c r="C49" s="35" t="s">
        <v>135</v>
      </c>
      <c r="D49" s="35">
        <v>1600</v>
      </c>
      <c r="E49" s="19" t="s">
        <v>105</v>
      </c>
      <c r="F49" s="35">
        <v>14</v>
      </c>
      <c r="G49" s="35">
        <v>0</v>
      </c>
      <c r="H49" s="35">
        <v>22400</v>
      </c>
      <c r="I49" s="35">
        <v>0</v>
      </c>
      <c r="J49" s="41">
        <v>45200</v>
      </c>
      <c r="K49" s="35" t="s">
        <v>96</v>
      </c>
      <c r="L49" s="42" t="s">
        <v>96</v>
      </c>
    </row>
    <row r="50" spans="2:12" ht="15.6" outlineLevel="1" x14ac:dyDescent="0.3">
      <c r="B50" s="18"/>
      <c r="C50" s="93" t="s">
        <v>177</v>
      </c>
      <c r="D50" s="35"/>
      <c r="E50" s="19"/>
      <c r="F50" s="35">
        <f>SUBTOTAL(9,F49:F49)</f>
        <v>14</v>
      </c>
      <c r="G50" s="35"/>
      <c r="H50" s="35">
        <f>SUBTOTAL(9,H49:H49)</f>
        <v>22400</v>
      </c>
      <c r="I50" s="35"/>
      <c r="J50" s="41"/>
      <c r="K50" s="35"/>
      <c r="L50" s="42"/>
    </row>
    <row r="51" spans="2:12" ht="15.6" outlineLevel="2" x14ac:dyDescent="0.3">
      <c r="B51" s="18" t="s">
        <v>107</v>
      </c>
      <c r="C51" s="42" t="s">
        <v>138</v>
      </c>
      <c r="D51" s="42">
        <v>1900</v>
      </c>
      <c r="E51" s="18" t="s">
        <v>105</v>
      </c>
      <c r="F51" s="42">
        <v>12</v>
      </c>
      <c r="G51" s="42">
        <v>4</v>
      </c>
      <c r="H51" s="42">
        <v>22800</v>
      </c>
      <c r="I51" s="42">
        <v>7600</v>
      </c>
      <c r="J51" s="43">
        <v>45014</v>
      </c>
      <c r="K51" s="42" t="s">
        <v>104</v>
      </c>
      <c r="L51" s="42" t="s">
        <v>104</v>
      </c>
    </row>
    <row r="52" spans="2:12" ht="15.6" outlineLevel="2" x14ac:dyDescent="0.3">
      <c r="B52" s="19" t="s">
        <v>107</v>
      </c>
      <c r="C52" s="35" t="s">
        <v>138</v>
      </c>
      <c r="D52" s="35">
        <v>1800</v>
      </c>
      <c r="E52" s="19" t="s">
        <v>101</v>
      </c>
      <c r="F52" s="35">
        <v>13</v>
      </c>
      <c r="G52" s="35">
        <v>3</v>
      </c>
      <c r="H52" s="35">
        <v>23400</v>
      </c>
      <c r="I52" s="35">
        <v>5400</v>
      </c>
      <c r="J52" s="41">
        <v>45020</v>
      </c>
      <c r="K52" s="35" t="s">
        <v>91</v>
      </c>
      <c r="L52" s="35" t="s">
        <v>88</v>
      </c>
    </row>
    <row r="53" spans="2:12" ht="15.6" outlineLevel="1" x14ac:dyDescent="0.3">
      <c r="B53" s="19"/>
      <c r="C53" s="93" t="s">
        <v>182</v>
      </c>
      <c r="D53" s="35"/>
      <c r="E53" s="19"/>
      <c r="F53" s="35">
        <f>SUBTOTAL(9,F51:F52)</f>
        <v>25</v>
      </c>
      <c r="G53" s="35"/>
      <c r="H53" s="35">
        <f>SUBTOTAL(9,H51:H52)</f>
        <v>46200</v>
      </c>
      <c r="I53" s="35"/>
      <c r="J53" s="41"/>
      <c r="K53" s="35"/>
      <c r="L53" s="35"/>
    </row>
    <row r="54" spans="2:12" ht="15.6" outlineLevel="2" x14ac:dyDescent="0.3">
      <c r="B54" s="18" t="s">
        <v>107</v>
      </c>
      <c r="C54" s="42" t="s">
        <v>135</v>
      </c>
      <c r="D54" s="42">
        <v>1700</v>
      </c>
      <c r="E54" s="18" t="s">
        <v>105</v>
      </c>
      <c r="F54" s="42">
        <v>14</v>
      </c>
      <c r="G54" s="42">
        <v>4</v>
      </c>
      <c r="H54" s="42">
        <v>23800</v>
      </c>
      <c r="I54" s="42">
        <v>6800</v>
      </c>
      <c r="J54" s="43">
        <v>45274</v>
      </c>
      <c r="K54" s="42" t="s">
        <v>91</v>
      </c>
      <c r="L54" s="42" t="s">
        <v>88</v>
      </c>
    </row>
    <row r="55" spans="2:12" ht="15.6" outlineLevel="1" x14ac:dyDescent="0.3">
      <c r="B55" s="18"/>
      <c r="C55" s="94" t="s">
        <v>177</v>
      </c>
      <c r="D55" s="42"/>
      <c r="E55" s="18"/>
      <c r="F55" s="42">
        <f>SUBTOTAL(9,F54:F54)</f>
        <v>14</v>
      </c>
      <c r="G55" s="42"/>
      <c r="H55" s="42">
        <f>SUBTOTAL(9,H54:H54)</f>
        <v>23800</v>
      </c>
      <c r="I55" s="42"/>
      <c r="J55" s="43"/>
      <c r="K55" s="42"/>
      <c r="L55" s="42"/>
    </row>
    <row r="56" spans="2:12" ht="15.6" outlineLevel="2" x14ac:dyDescent="0.3">
      <c r="B56" s="19" t="s">
        <v>108</v>
      </c>
      <c r="C56" s="42" t="s">
        <v>133</v>
      </c>
      <c r="D56" s="42">
        <v>1200</v>
      </c>
      <c r="E56" s="18" t="s">
        <v>105</v>
      </c>
      <c r="F56" s="42">
        <v>20</v>
      </c>
      <c r="G56" s="42">
        <v>4</v>
      </c>
      <c r="H56" s="42">
        <v>24000</v>
      </c>
      <c r="I56" s="42">
        <v>4800</v>
      </c>
      <c r="J56" s="43">
        <v>45206</v>
      </c>
      <c r="K56" s="42" t="s">
        <v>96</v>
      </c>
      <c r="L56" s="35" t="s">
        <v>104</v>
      </c>
    </row>
    <row r="57" spans="2:12" ht="15.6" outlineLevel="1" x14ac:dyDescent="0.3">
      <c r="B57" s="19"/>
      <c r="C57" s="94" t="s">
        <v>180</v>
      </c>
      <c r="D57" s="42"/>
      <c r="E57" s="18"/>
      <c r="F57" s="42">
        <f>SUBTOTAL(9,F56:F56)</f>
        <v>20</v>
      </c>
      <c r="G57" s="42"/>
      <c r="H57" s="42">
        <f>SUBTOTAL(9,H56:H56)</f>
        <v>24000</v>
      </c>
      <c r="I57" s="42"/>
      <c r="J57" s="43"/>
      <c r="K57" s="42"/>
      <c r="L57" s="35"/>
    </row>
    <row r="58" spans="2:12" ht="15.6" outlineLevel="2" x14ac:dyDescent="0.3">
      <c r="B58" s="19" t="s">
        <v>108</v>
      </c>
      <c r="C58" s="42" t="s">
        <v>135</v>
      </c>
      <c r="D58" s="42">
        <v>780</v>
      </c>
      <c r="E58" s="18" t="s">
        <v>106</v>
      </c>
      <c r="F58" s="42">
        <v>31</v>
      </c>
      <c r="G58" s="42">
        <v>4</v>
      </c>
      <c r="H58" s="42">
        <v>24180</v>
      </c>
      <c r="I58" s="42">
        <v>3120</v>
      </c>
      <c r="J58" s="43">
        <v>45212</v>
      </c>
      <c r="K58" s="42" t="s">
        <v>96</v>
      </c>
      <c r="L58" s="35" t="s">
        <v>91</v>
      </c>
    </row>
    <row r="59" spans="2:12" ht="15.6" outlineLevel="1" x14ac:dyDescent="0.3">
      <c r="B59" s="19"/>
      <c r="C59" s="94" t="s">
        <v>177</v>
      </c>
      <c r="D59" s="42"/>
      <c r="E59" s="18"/>
      <c r="F59" s="42">
        <f>SUBTOTAL(9,F58:F58)</f>
        <v>31</v>
      </c>
      <c r="G59" s="42"/>
      <c r="H59" s="42">
        <f>SUBTOTAL(9,H58:H58)</f>
        <v>24180</v>
      </c>
      <c r="I59" s="42"/>
      <c r="J59" s="43"/>
      <c r="K59" s="42"/>
      <c r="L59" s="35"/>
    </row>
    <row r="60" spans="2:12" ht="15.6" outlineLevel="2" x14ac:dyDescent="0.3">
      <c r="B60" s="19" t="s">
        <v>108</v>
      </c>
      <c r="C60" s="35" t="s">
        <v>138</v>
      </c>
      <c r="D60" s="35">
        <v>1790</v>
      </c>
      <c r="E60" s="19" t="s">
        <v>90</v>
      </c>
      <c r="F60" s="35">
        <v>14</v>
      </c>
      <c r="G60" s="35">
        <v>4</v>
      </c>
      <c r="H60" s="35">
        <v>25060</v>
      </c>
      <c r="I60" s="35">
        <v>7160</v>
      </c>
      <c r="J60" s="41">
        <v>45243</v>
      </c>
      <c r="K60" s="35" t="s">
        <v>88</v>
      </c>
      <c r="L60" s="42" t="s">
        <v>88</v>
      </c>
    </row>
    <row r="61" spans="2:12" ht="15.6" outlineLevel="1" x14ac:dyDescent="0.3">
      <c r="B61" s="19"/>
      <c r="C61" s="93" t="s">
        <v>182</v>
      </c>
      <c r="D61" s="35"/>
      <c r="E61" s="19"/>
      <c r="F61" s="35">
        <f>SUBTOTAL(9,F60:F60)</f>
        <v>14</v>
      </c>
      <c r="G61" s="35"/>
      <c r="H61" s="35">
        <f>SUBTOTAL(9,H60:H60)</f>
        <v>25060</v>
      </c>
      <c r="I61" s="35"/>
      <c r="J61" s="41"/>
      <c r="K61" s="35"/>
      <c r="L61" s="42"/>
    </row>
    <row r="62" spans="2:12" ht="15.6" outlineLevel="2" x14ac:dyDescent="0.3">
      <c r="B62" s="18" t="s">
        <v>108</v>
      </c>
      <c r="C62" s="35" t="s">
        <v>133</v>
      </c>
      <c r="D62" s="35">
        <v>900</v>
      </c>
      <c r="E62" s="19" t="s">
        <v>87</v>
      </c>
      <c r="F62" s="35">
        <v>28</v>
      </c>
      <c r="G62" s="35">
        <v>4</v>
      </c>
      <c r="H62" s="35">
        <v>25200</v>
      </c>
      <c r="I62" s="35">
        <v>3600</v>
      </c>
      <c r="J62" s="41">
        <v>44972</v>
      </c>
      <c r="K62" s="35" t="s">
        <v>102</v>
      </c>
      <c r="L62" s="42" t="s">
        <v>96</v>
      </c>
    </row>
    <row r="63" spans="2:12" ht="15.6" outlineLevel="2" x14ac:dyDescent="0.3">
      <c r="B63" s="18" t="s">
        <v>108</v>
      </c>
      <c r="C63" s="35" t="s">
        <v>133</v>
      </c>
      <c r="D63" s="35">
        <v>880</v>
      </c>
      <c r="E63" s="19" t="s">
        <v>101</v>
      </c>
      <c r="F63" s="35">
        <v>29</v>
      </c>
      <c r="G63" s="35">
        <v>2</v>
      </c>
      <c r="H63" s="35">
        <v>25520</v>
      </c>
      <c r="I63" s="35">
        <v>1760</v>
      </c>
      <c r="J63" s="41">
        <v>45009</v>
      </c>
      <c r="K63" s="35" t="s">
        <v>91</v>
      </c>
      <c r="L63" s="42" t="s">
        <v>88</v>
      </c>
    </row>
    <row r="64" spans="2:12" ht="15.6" outlineLevel="1" x14ac:dyDescent="0.3">
      <c r="B64" s="18"/>
      <c r="C64" s="93" t="s">
        <v>180</v>
      </c>
      <c r="D64" s="35"/>
      <c r="E64" s="19"/>
      <c r="F64" s="35">
        <f>SUBTOTAL(9,F62:F63)</f>
        <v>57</v>
      </c>
      <c r="G64" s="35"/>
      <c r="H64" s="35">
        <f>SUBTOTAL(9,H62:H63)</f>
        <v>50720</v>
      </c>
      <c r="I64" s="35"/>
      <c r="J64" s="41"/>
      <c r="K64" s="35"/>
      <c r="L64" s="42"/>
    </row>
    <row r="65" spans="2:12" ht="15.6" outlineLevel="2" x14ac:dyDescent="0.3">
      <c r="B65" s="18" t="s">
        <v>108</v>
      </c>
      <c r="C65" s="35" t="s">
        <v>139</v>
      </c>
      <c r="D65" s="35">
        <v>2600</v>
      </c>
      <c r="E65" s="19" t="s">
        <v>95</v>
      </c>
      <c r="F65" s="35">
        <v>10</v>
      </c>
      <c r="G65" s="35">
        <v>4</v>
      </c>
      <c r="H65" s="35">
        <v>26000</v>
      </c>
      <c r="I65" s="35">
        <v>10400</v>
      </c>
      <c r="J65" s="41">
        <v>44993</v>
      </c>
      <c r="K65" s="35" t="s">
        <v>91</v>
      </c>
      <c r="L65" s="35" t="s">
        <v>104</v>
      </c>
    </row>
    <row r="66" spans="2:12" ht="15.6" outlineLevel="1" x14ac:dyDescent="0.3">
      <c r="B66" s="18"/>
      <c r="C66" s="93" t="s">
        <v>181</v>
      </c>
      <c r="D66" s="35"/>
      <c r="E66" s="19"/>
      <c r="F66" s="35">
        <f>SUBTOTAL(9,F65:F65)</f>
        <v>10</v>
      </c>
      <c r="G66" s="35"/>
      <c r="H66" s="35">
        <f>SUBTOTAL(9,H65:H65)</f>
        <v>26000</v>
      </c>
      <c r="I66" s="35"/>
      <c r="J66" s="41"/>
      <c r="K66" s="35"/>
      <c r="L66" s="35"/>
    </row>
    <row r="67" spans="2:12" ht="15.6" outlineLevel="2" x14ac:dyDescent="0.3">
      <c r="B67" s="18" t="s">
        <v>108</v>
      </c>
      <c r="C67" s="42" t="s">
        <v>135</v>
      </c>
      <c r="D67" s="42">
        <v>2600</v>
      </c>
      <c r="E67" s="18" t="s">
        <v>95</v>
      </c>
      <c r="F67" s="42">
        <v>10</v>
      </c>
      <c r="G67" s="42">
        <v>2</v>
      </c>
      <c r="H67" s="42">
        <v>26000</v>
      </c>
      <c r="I67" s="42">
        <v>5200</v>
      </c>
      <c r="J67" s="43">
        <v>45227</v>
      </c>
      <c r="K67" s="42" t="s">
        <v>88</v>
      </c>
      <c r="L67" s="42" t="s">
        <v>88</v>
      </c>
    </row>
    <row r="68" spans="2:12" ht="15.6" outlineLevel="2" x14ac:dyDescent="0.3">
      <c r="B68" s="18" t="s">
        <v>108</v>
      </c>
      <c r="C68" s="35" t="s">
        <v>135</v>
      </c>
      <c r="D68" s="35">
        <v>1650</v>
      </c>
      <c r="E68" s="19" t="s">
        <v>90</v>
      </c>
      <c r="F68" s="35">
        <v>16</v>
      </c>
      <c r="G68" s="35">
        <v>3</v>
      </c>
      <c r="H68" s="35">
        <v>26400</v>
      </c>
      <c r="I68" s="35">
        <v>4950</v>
      </c>
      <c r="J68" s="41">
        <v>44997</v>
      </c>
      <c r="K68" s="35" t="s">
        <v>91</v>
      </c>
      <c r="L68" s="42" t="s">
        <v>88</v>
      </c>
    </row>
    <row r="69" spans="2:12" ht="15.6" outlineLevel="1" x14ac:dyDescent="0.3">
      <c r="B69" s="18"/>
      <c r="C69" s="93" t="s">
        <v>177</v>
      </c>
      <c r="D69" s="35"/>
      <c r="E69" s="19"/>
      <c r="F69" s="35">
        <f>SUBTOTAL(9,F67:F68)</f>
        <v>26</v>
      </c>
      <c r="G69" s="35"/>
      <c r="H69" s="35">
        <f>SUBTOTAL(9,H67:H68)</f>
        <v>52400</v>
      </c>
      <c r="I69" s="35"/>
      <c r="J69" s="41"/>
      <c r="K69" s="35"/>
      <c r="L69" s="42"/>
    </row>
    <row r="70" spans="2:12" ht="15.6" outlineLevel="2" x14ac:dyDescent="0.3">
      <c r="B70" s="19" t="s">
        <v>108</v>
      </c>
      <c r="C70" s="35" t="s">
        <v>139</v>
      </c>
      <c r="D70" s="35">
        <v>1280</v>
      </c>
      <c r="E70" s="19" t="s">
        <v>87</v>
      </c>
      <c r="F70" s="35">
        <v>21</v>
      </c>
      <c r="G70" s="35">
        <v>0</v>
      </c>
      <c r="H70" s="35">
        <v>26880</v>
      </c>
      <c r="I70" s="35">
        <v>0</v>
      </c>
      <c r="J70" s="41">
        <v>45242</v>
      </c>
      <c r="K70" s="35" t="s">
        <v>96</v>
      </c>
      <c r="L70" s="35" t="s">
        <v>91</v>
      </c>
    </row>
    <row r="71" spans="2:12" ht="15.6" outlineLevel="1" x14ac:dyDescent="0.3">
      <c r="B71" s="19"/>
      <c r="C71" s="93" t="s">
        <v>181</v>
      </c>
      <c r="D71" s="35"/>
      <c r="E71" s="19"/>
      <c r="F71" s="35">
        <f>SUBTOTAL(9,F70:F70)</f>
        <v>21</v>
      </c>
      <c r="G71" s="35"/>
      <c r="H71" s="35">
        <f>SUBTOTAL(9,H70:H70)</f>
        <v>26880</v>
      </c>
      <c r="I71" s="35"/>
      <c r="J71" s="41"/>
      <c r="K71" s="35"/>
      <c r="L71" s="35"/>
    </row>
    <row r="72" spans="2:12" ht="15.6" outlineLevel="2" x14ac:dyDescent="0.3">
      <c r="B72" s="18" t="s">
        <v>108</v>
      </c>
      <c r="C72" s="35" t="s">
        <v>133</v>
      </c>
      <c r="D72" s="35">
        <v>1350</v>
      </c>
      <c r="E72" s="19" t="s">
        <v>106</v>
      </c>
      <c r="F72" s="35">
        <v>20</v>
      </c>
      <c r="G72" s="35">
        <v>3</v>
      </c>
      <c r="H72" s="35">
        <v>27000</v>
      </c>
      <c r="I72" s="35">
        <v>4050</v>
      </c>
      <c r="J72" s="41">
        <v>44980</v>
      </c>
      <c r="K72" s="35" t="s">
        <v>104</v>
      </c>
      <c r="L72" s="35" t="s">
        <v>88</v>
      </c>
    </row>
    <row r="73" spans="2:12" ht="15.6" outlineLevel="1" x14ac:dyDescent="0.3">
      <c r="B73" s="18"/>
      <c r="C73" s="93" t="s">
        <v>180</v>
      </c>
      <c r="D73" s="35"/>
      <c r="E73" s="19"/>
      <c r="F73" s="35">
        <f>SUBTOTAL(9,F72:F72)</f>
        <v>20</v>
      </c>
      <c r="G73" s="35"/>
      <c r="H73" s="35">
        <f>SUBTOTAL(9,H72:H72)</f>
        <v>27000</v>
      </c>
      <c r="I73" s="35"/>
      <c r="J73" s="41"/>
      <c r="K73" s="35"/>
      <c r="L73" s="35"/>
    </row>
    <row r="74" spans="2:12" ht="15.6" outlineLevel="2" x14ac:dyDescent="0.3">
      <c r="B74" s="18" t="s">
        <v>108</v>
      </c>
      <c r="C74" s="42" t="s">
        <v>138</v>
      </c>
      <c r="D74" s="42">
        <v>1700</v>
      </c>
      <c r="E74" s="18" t="s">
        <v>87</v>
      </c>
      <c r="F74" s="42">
        <v>16</v>
      </c>
      <c r="G74" s="42">
        <v>2</v>
      </c>
      <c r="H74" s="42">
        <v>27200</v>
      </c>
      <c r="I74" s="42">
        <v>3400</v>
      </c>
      <c r="J74" s="43">
        <v>45114</v>
      </c>
      <c r="K74" s="42" t="s">
        <v>111</v>
      </c>
      <c r="L74" s="42" t="s">
        <v>91</v>
      </c>
    </row>
    <row r="75" spans="2:12" ht="15.6" outlineLevel="1" x14ac:dyDescent="0.3">
      <c r="B75" s="18"/>
      <c r="C75" s="94" t="s">
        <v>182</v>
      </c>
      <c r="D75" s="42"/>
      <c r="E75" s="18"/>
      <c r="F75" s="42">
        <f>SUBTOTAL(9,F74:F74)</f>
        <v>16</v>
      </c>
      <c r="G75" s="42"/>
      <c r="H75" s="42">
        <f>SUBTOTAL(9,H74:H74)</f>
        <v>27200</v>
      </c>
      <c r="I75" s="42"/>
      <c r="J75" s="43"/>
      <c r="K75" s="42"/>
      <c r="L75" s="42"/>
    </row>
    <row r="76" spans="2:12" ht="15.6" outlineLevel="2" x14ac:dyDescent="0.3">
      <c r="B76" s="19" t="s">
        <v>108</v>
      </c>
      <c r="C76" s="35" t="s">
        <v>134</v>
      </c>
      <c r="D76" s="35">
        <v>2500</v>
      </c>
      <c r="E76" s="19" t="s">
        <v>105</v>
      </c>
      <c r="F76" s="35">
        <v>11</v>
      </c>
      <c r="G76" s="35">
        <v>0</v>
      </c>
      <c r="H76" s="35">
        <v>27500</v>
      </c>
      <c r="I76" s="35">
        <v>0</v>
      </c>
      <c r="J76" s="41">
        <v>44988</v>
      </c>
      <c r="K76" s="35" t="s">
        <v>91</v>
      </c>
      <c r="L76" s="35" t="s">
        <v>88</v>
      </c>
    </row>
    <row r="77" spans="2:12" ht="15.6" outlineLevel="2" x14ac:dyDescent="0.3">
      <c r="B77" s="18" t="s">
        <v>108</v>
      </c>
      <c r="C77" s="35" t="s">
        <v>134</v>
      </c>
      <c r="D77" s="35">
        <v>1200</v>
      </c>
      <c r="E77" s="19" t="s">
        <v>101</v>
      </c>
      <c r="F77" s="35">
        <v>23</v>
      </c>
      <c r="G77" s="35">
        <v>2</v>
      </c>
      <c r="H77" s="35">
        <v>27600</v>
      </c>
      <c r="I77" s="35">
        <v>2400</v>
      </c>
      <c r="J77" s="41">
        <v>45050</v>
      </c>
      <c r="K77" s="35" t="s">
        <v>111</v>
      </c>
      <c r="L77" s="35" t="s">
        <v>88</v>
      </c>
    </row>
    <row r="78" spans="2:12" ht="15.6" outlineLevel="1" x14ac:dyDescent="0.3">
      <c r="B78" s="18"/>
      <c r="C78" s="93" t="s">
        <v>174</v>
      </c>
      <c r="D78" s="35"/>
      <c r="E78" s="19"/>
      <c r="F78" s="35">
        <f>SUBTOTAL(9,F76:F77)</f>
        <v>34</v>
      </c>
      <c r="G78" s="35"/>
      <c r="H78" s="35">
        <f>SUBTOTAL(9,H76:H77)</f>
        <v>55100</v>
      </c>
      <c r="I78" s="35"/>
      <c r="J78" s="41"/>
      <c r="K78" s="35"/>
      <c r="L78" s="35"/>
    </row>
    <row r="79" spans="2:12" ht="15.6" outlineLevel="2" x14ac:dyDescent="0.3">
      <c r="B79" s="19" t="s">
        <v>108</v>
      </c>
      <c r="C79" s="35" t="s">
        <v>138</v>
      </c>
      <c r="D79" s="35">
        <v>2000</v>
      </c>
      <c r="E79" s="19" t="s">
        <v>101</v>
      </c>
      <c r="F79" s="35">
        <v>14</v>
      </c>
      <c r="G79" s="35">
        <v>4</v>
      </c>
      <c r="H79" s="35">
        <v>28000</v>
      </c>
      <c r="I79" s="35">
        <v>8000</v>
      </c>
      <c r="J79" s="41">
        <v>45121</v>
      </c>
      <c r="K79" s="35" t="s">
        <v>91</v>
      </c>
      <c r="L79" s="35" t="s">
        <v>104</v>
      </c>
    </row>
    <row r="80" spans="2:12" ht="15.6" outlineLevel="1" x14ac:dyDescent="0.3">
      <c r="B80" s="19"/>
      <c r="C80" s="93" t="s">
        <v>182</v>
      </c>
      <c r="D80" s="35"/>
      <c r="E80" s="19"/>
      <c r="F80" s="35">
        <f>SUBTOTAL(9,F79:F79)</f>
        <v>14</v>
      </c>
      <c r="G80" s="35"/>
      <c r="H80" s="35">
        <f>SUBTOTAL(9,H79:H79)</f>
        <v>28000</v>
      </c>
      <c r="I80" s="35"/>
      <c r="J80" s="41"/>
      <c r="K80" s="35"/>
      <c r="L80" s="35"/>
    </row>
    <row r="81" spans="2:12" ht="15.6" outlineLevel="2" x14ac:dyDescent="0.3">
      <c r="B81" s="18" t="s">
        <v>108</v>
      </c>
      <c r="C81" s="35" t="s">
        <v>137</v>
      </c>
      <c r="D81" s="35">
        <v>2000</v>
      </c>
      <c r="E81" s="19" t="s">
        <v>95</v>
      </c>
      <c r="F81" s="35">
        <v>14</v>
      </c>
      <c r="G81" s="35">
        <v>0</v>
      </c>
      <c r="H81" s="35">
        <v>28000</v>
      </c>
      <c r="I81" s="35">
        <v>0</v>
      </c>
      <c r="J81" s="41">
        <v>44979</v>
      </c>
      <c r="K81" s="35" t="s">
        <v>102</v>
      </c>
      <c r="L81" s="42" t="s">
        <v>91</v>
      </c>
    </row>
    <row r="82" spans="2:12" ht="15.6" outlineLevel="1" x14ac:dyDescent="0.3">
      <c r="B82" s="18"/>
      <c r="C82" s="93" t="s">
        <v>175</v>
      </c>
      <c r="D82" s="35"/>
      <c r="E82" s="19"/>
      <c r="F82" s="35">
        <f>SUBTOTAL(9,F81:F81)</f>
        <v>14</v>
      </c>
      <c r="G82" s="35"/>
      <c r="H82" s="35">
        <f>SUBTOTAL(9,H81:H81)</f>
        <v>28000</v>
      </c>
      <c r="I82" s="35"/>
      <c r="J82" s="41"/>
      <c r="K82" s="35"/>
      <c r="L82" s="42"/>
    </row>
    <row r="83" spans="2:12" ht="15.6" outlineLevel="2" x14ac:dyDescent="0.3">
      <c r="B83" s="19" t="s">
        <v>108</v>
      </c>
      <c r="C83" s="35" t="s">
        <v>136</v>
      </c>
      <c r="D83" s="35">
        <v>1560</v>
      </c>
      <c r="E83" s="19" t="s">
        <v>106</v>
      </c>
      <c r="F83" s="35">
        <v>18</v>
      </c>
      <c r="G83" s="35">
        <v>1</v>
      </c>
      <c r="H83" s="35">
        <v>28080</v>
      </c>
      <c r="I83" s="35">
        <v>1560</v>
      </c>
      <c r="J83" s="41">
        <v>45000</v>
      </c>
      <c r="K83" s="35" t="s">
        <v>91</v>
      </c>
      <c r="L83" s="35" t="s">
        <v>96</v>
      </c>
    </row>
    <row r="84" spans="2:12" ht="15.6" outlineLevel="1" x14ac:dyDescent="0.3">
      <c r="B84" s="19"/>
      <c r="C84" s="93" t="s">
        <v>179</v>
      </c>
      <c r="D84" s="35"/>
      <c r="E84" s="19"/>
      <c r="F84" s="35">
        <f>SUBTOTAL(9,F83:F83)</f>
        <v>18</v>
      </c>
      <c r="G84" s="35"/>
      <c r="H84" s="35">
        <f>SUBTOTAL(9,H83:H83)</f>
        <v>28080</v>
      </c>
      <c r="I84" s="35"/>
      <c r="J84" s="41"/>
      <c r="K84" s="35"/>
      <c r="L84" s="35"/>
    </row>
    <row r="85" spans="2:12" ht="15.6" outlineLevel="2" x14ac:dyDescent="0.3">
      <c r="B85" s="18" t="s">
        <v>108</v>
      </c>
      <c r="C85" s="35" t="s">
        <v>135</v>
      </c>
      <c r="D85" s="35">
        <v>1500</v>
      </c>
      <c r="E85" s="19" t="s">
        <v>106</v>
      </c>
      <c r="F85" s="35">
        <v>20</v>
      </c>
      <c r="G85" s="35">
        <v>1</v>
      </c>
      <c r="H85" s="35">
        <v>30000</v>
      </c>
      <c r="I85" s="35">
        <v>1500</v>
      </c>
      <c r="J85" s="41">
        <v>45137</v>
      </c>
      <c r="K85" s="35" t="s">
        <v>96</v>
      </c>
      <c r="L85" s="35" t="s">
        <v>102</v>
      </c>
    </row>
    <row r="86" spans="2:12" ht="15.6" outlineLevel="1" x14ac:dyDescent="0.3">
      <c r="B86" s="18"/>
      <c r="C86" s="93" t="s">
        <v>177</v>
      </c>
      <c r="D86" s="35"/>
      <c r="E86" s="19"/>
      <c r="F86" s="35">
        <f>SUBTOTAL(9,F85:F85)</f>
        <v>20</v>
      </c>
      <c r="G86" s="35"/>
      <c r="H86" s="35">
        <f>SUBTOTAL(9,H85:H85)</f>
        <v>30000</v>
      </c>
      <c r="I86" s="35"/>
      <c r="J86" s="41"/>
      <c r="K86" s="35"/>
      <c r="L86" s="35"/>
    </row>
    <row r="87" spans="2:12" ht="15.6" outlineLevel="2" x14ac:dyDescent="0.3">
      <c r="B87" s="18" t="s">
        <v>108</v>
      </c>
      <c r="C87" s="35" t="s">
        <v>133</v>
      </c>
      <c r="D87" s="35">
        <v>1890</v>
      </c>
      <c r="E87" s="19" t="s">
        <v>90</v>
      </c>
      <c r="F87" s="35">
        <v>16</v>
      </c>
      <c r="G87" s="35">
        <v>0</v>
      </c>
      <c r="H87" s="35">
        <v>30240</v>
      </c>
      <c r="I87" s="35">
        <v>0</v>
      </c>
      <c r="J87" s="41">
        <v>45209</v>
      </c>
      <c r="K87" s="35" t="s">
        <v>96</v>
      </c>
      <c r="L87" s="35" t="s">
        <v>91</v>
      </c>
    </row>
    <row r="88" spans="2:12" ht="15.6" outlineLevel="2" x14ac:dyDescent="0.3">
      <c r="B88" s="19" t="s">
        <v>108</v>
      </c>
      <c r="C88" s="35" t="s">
        <v>133</v>
      </c>
      <c r="D88" s="35">
        <v>900</v>
      </c>
      <c r="E88" s="19" t="s">
        <v>106</v>
      </c>
      <c r="F88" s="35">
        <v>34</v>
      </c>
      <c r="G88" s="35">
        <v>1</v>
      </c>
      <c r="H88" s="35">
        <v>30600</v>
      </c>
      <c r="I88" s="35">
        <v>900</v>
      </c>
      <c r="J88" s="41">
        <v>45032</v>
      </c>
      <c r="K88" s="35" t="s">
        <v>102</v>
      </c>
      <c r="L88" s="35" t="s">
        <v>96</v>
      </c>
    </row>
    <row r="89" spans="2:12" ht="15.6" outlineLevel="1" x14ac:dyDescent="0.3">
      <c r="B89" s="19"/>
      <c r="C89" s="93" t="s">
        <v>180</v>
      </c>
      <c r="D89" s="35"/>
      <c r="E89" s="19"/>
      <c r="F89" s="35">
        <f>SUBTOTAL(9,F87:F88)</f>
        <v>50</v>
      </c>
      <c r="G89" s="35"/>
      <c r="H89" s="35">
        <f>SUBTOTAL(9,H87:H88)</f>
        <v>60840</v>
      </c>
      <c r="I89" s="35"/>
      <c r="J89" s="41"/>
      <c r="K89" s="35"/>
      <c r="L89" s="35"/>
    </row>
    <row r="90" spans="2:12" ht="15.6" outlineLevel="2" x14ac:dyDescent="0.3">
      <c r="B90" s="19" t="s">
        <v>108</v>
      </c>
      <c r="C90" s="42" t="s">
        <v>137</v>
      </c>
      <c r="D90" s="42">
        <v>1100</v>
      </c>
      <c r="E90" s="18" t="s">
        <v>95</v>
      </c>
      <c r="F90" s="42">
        <v>28</v>
      </c>
      <c r="G90" s="42">
        <v>2</v>
      </c>
      <c r="H90" s="42">
        <v>30800</v>
      </c>
      <c r="I90" s="42">
        <v>2200</v>
      </c>
      <c r="J90" s="43">
        <v>45151</v>
      </c>
      <c r="K90" s="42" t="s">
        <v>96</v>
      </c>
      <c r="L90" s="42" t="s">
        <v>104</v>
      </c>
    </row>
    <row r="91" spans="2:12" ht="15.6" outlineLevel="1" x14ac:dyDescent="0.3">
      <c r="B91" s="19"/>
      <c r="C91" s="94" t="s">
        <v>175</v>
      </c>
      <c r="D91" s="42"/>
      <c r="E91" s="18"/>
      <c r="F91" s="42">
        <f>SUBTOTAL(9,F90:F90)</f>
        <v>28</v>
      </c>
      <c r="G91" s="42"/>
      <c r="H91" s="42">
        <f>SUBTOTAL(9,H90:H90)</f>
        <v>30800</v>
      </c>
      <c r="I91" s="42"/>
      <c r="J91" s="43"/>
      <c r="K91" s="42"/>
      <c r="L91" s="42"/>
    </row>
    <row r="92" spans="2:12" ht="15.6" outlineLevel="2" x14ac:dyDescent="0.3">
      <c r="B92" s="18" t="s">
        <v>108</v>
      </c>
      <c r="C92" s="42" t="s">
        <v>133</v>
      </c>
      <c r="D92" s="42">
        <v>1150</v>
      </c>
      <c r="E92" s="18" t="s">
        <v>106</v>
      </c>
      <c r="F92" s="42">
        <v>27</v>
      </c>
      <c r="G92" s="42">
        <v>3</v>
      </c>
      <c r="H92" s="42">
        <v>31050</v>
      </c>
      <c r="I92" s="42">
        <v>3450</v>
      </c>
      <c r="J92" s="43">
        <v>45176</v>
      </c>
      <c r="K92" s="42" t="s">
        <v>96</v>
      </c>
      <c r="L92" s="35" t="s">
        <v>88</v>
      </c>
    </row>
    <row r="93" spans="2:12" ht="15.6" outlineLevel="1" x14ac:dyDescent="0.3">
      <c r="B93" s="18"/>
      <c r="C93" s="94" t="s">
        <v>180</v>
      </c>
      <c r="D93" s="42"/>
      <c r="E93" s="18"/>
      <c r="F93" s="42">
        <f>SUBTOTAL(9,F92:F92)</f>
        <v>27</v>
      </c>
      <c r="G93" s="42"/>
      <c r="H93" s="42">
        <f>SUBTOTAL(9,H92:H92)</f>
        <v>31050</v>
      </c>
      <c r="I93" s="42"/>
      <c r="J93" s="43"/>
      <c r="K93" s="42"/>
      <c r="L93" s="35"/>
    </row>
    <row r="94" spans="2:12" ht="15.6" outlineLevel="2" x14ac:dyDescent="0.3">
      <c r="B94" s="18" t="s">
        <v>108</v>
      </c>
      <c r="C94" s="42" t="s">
        <v>131</v>
      </c>
      <c r="D94" s="42">
        <v>2850</v>
      </c>
      <c r="E94" s="18" t="s">
        <v>105</v>
      </c>
      <c r="F94" s="42">
        <v>11</v>
      </c>
      <c r="G94" s="42">
        <v>0</v>
      </c>
      <c r="H94" s="42">
        <v>31350</v>
      </c>
      <c r="I94" s="42">
        <v>0</v>
      </c>
      <c r="J94" s="43">
        <v>45185</v>
      </c>
      <c r="K94" s="42" t="s">
        <v>88</v>
      </c>
      <c r="L94" s="35" t="s">
        <v>96</v>
      </c>
    </row>
    <row r="95" spans="2:12" ht="15.6" outlineLevel="1" x14ac:dyDescent="0.3">
      <c r="B95" s="18"/>
      <c r="C95" s="94" t="s">
        <v>184</v>
      </c>
      <c r="D95" s="42"/>
      <c r="E95" s="18"/>
      <c r="F95" s="42">
        <f>SUBTOTAL(9,F94:F94)</f>
        <v>11</v>
      </c>
      <c r="G95" s="42"/>
      <c r="H95" s="42">
        <f>SUBTOTAL(9,H94:H94)</f>
        <v>31350</v>
      </c>
      <c r="I95" s="42"/>
      <c r="J95" s="43"/>
      <c r="K95" s="42"/>
      <c r="L95" s="35"/>
    </row>
    <row r="96" spans="2:12" ht="15.6" outlineLevel="2" x14ac:dyDescent="0.3">
      <c r="B96" s="18" t="s">
        <v>108</v>
      </c>
      <c r="C96" s="35" t="s">
        <v>137</v>
      </c>
      <c r="D96" s="35">
        <v>2870</v>
      </c>
      <c r="E96" s="19" t="s">
        <v>90</v>
      </c>
      <c r="F96" s="35">
        <v>11</v>
      </c>
      <c r="G96" s="35">
        <v>2</v>
      </c>
      <c r="H96" s="35">
        <v>31570</v>
      </c>
      <c r="I96" s="35">
        <v>5740</v>
      </c>
      <c r="J96" s="41">
        <v>44949</v>
      </c>
      <c r="K96" s="35" t="s">
        <v>91</v>
      </c>
      <c r="L96" s="35" t="s">
        <v>96</v>
      </c>
    </row>
    <row r="97" spans="2:12" ht="15.6" outlineLevel="1" x14ac:dyDescent="0.3">
      <c r="B97" s="18"/>
      <c r="C97" s="93" t="s">
        <v>175</v>
      </c>
      <c r="D97" s="35"/>
      <c r="E97" s="19"/>
      <c r="F97" s="35">
        <f>SUBTOTAL(9,F96:F96)</f>
        <v>11</v>
      </c>
      <c r="G97" s="35"/>
      <c r="H97" s="35">
        <f>SUBTOTAL(9,H96:H96)</f>
        <v>31570</v>
      </c>
      <c r="I97" s="35"/>
      <c r="J97" s="41"/>
      <c r="K97" s="35"/>
      <c r="L97" s="35"/>
    </row>
    <row r="98" spans="2:12" ht="15.6" outlineLevel="2" x14ac:dyDescent="0.3">
      <c r="B98" s="19" t="s">
        <v>108</v>
      </c>
      <c r="C98" s="42" t="s">
        <v>135</v>
      </c>
      <c r="D98" s="42">
        <v>1000</v>
      </c>
      <c r="E98" s="18" t="s">
        <v>90</v>
      </c>
      <c r="F98" s="42">
        <v>32</v>
      </c>
      <c r="G98" s="42">
        <v>4</v>
      </c>
      <c r="H98" s="42">
        <v>32000</v>
      </c>
      <c r="I98" s="42">
        <v>4000</v>
      </c>
      <c r="J98" s="43">
        <v>45092</v>
      </c>
      <c r="K98" s="42" t="s">
        <v>96</v>
      </c>
      <c r="L98" s="42" t="s">
        <v>96</v>
      </c>
    </row>
    <row r="99" spans="2:12" ht="15.6" outlineLevel="1" x14ac:dyDescent="0.3">
      <c r="B99" s="19"/>
      <c r="C99" s="94" t="s">
        <v>177</v>
      </c>
      <c r="D99" s="42"/>
      <c r="E99" s="18"/>
      <c r="F99" s="42">
        <f>SUBTOTAL(9,F98:F98)</f>
        <v>32</v>
      </c>
      <c r="G99" s="42"/>
      <c r="H99" s="42">
        <f>SUBTOTAL(9,H98:H98)</f>
        <v>32000</v>
      </c>
      <c r="I99" s="42"/>
      <c r="J99" s="43"/>
      <c r="K99" s="42"/>
      <c r="L99" s="42"/>
    </row>
    <row r="100" spans="2:12" ht="15.6" outlineLevel="2" x14ac:dyDescent="0.3">
      <c r="B100" s="19" t="s">
        <v>109</v>
      </c>
      <c r="C100" s="42" t="s">
        <v>138</v>
      </c>
      <c r="D100" s="42">
        <v>2000</v>
      </c>
      <c r="E100" s="18" t="s">
        <v>90</v>
      </c>
      <c r="F100" s="42">
        <v>16</v>
      </c>
      <c r="G100" s="42">
        <v>0</v>
      </c>
      <c r="H100" s="42">
        <v>32000</v>
      </c>
      <c r="I100" s="42">
        <v>0</v>
      </c>
      <c r="J100" s="43">
        <v>44990</v>
      </c>
      <c r="K100" s="42" t="s">
        <v>91</v>
      </c>
      <c r="L100" s="42" t="s">
        <v>96</v>
      </c>
    </row>
    <row r="101" spans="2:12" ht="15.6" outlineLevel="1" x14ac:dyDescent="0.3">
      <c r="B101" s="19"/>
      <c r="C101" s="94" t="s">
        <v>182</v>
      </c>
      <c r="D101" s="42"/>
      <c r="E101" s="18"/>
      <c r="F101" s="42">
        <f>SUBTOTAL(9,F100:F100)</f>
        <v>16</v>
      </c>
      <c r="G101" s="42"/>
      <c r="H101" s="42">
        <f>SUBTOTAL(9,H100:H100)</f>
        <v>32000</v>
      </c>
      <c r="I101" s="42"/>
      <c r="J101" s="43"/>
      <c r="K101" s="42"/>
      <c r="L101" s="42"/>
    </row>
    <row r="102" spans="2:12" ht="15.6" outlineLevel="2" x14ac:dyDescent="0.3">
      <c r="B102" s="19" t="s">
        <v>109</v>
      </c>
      <c r="C102" s="35" t="s">
        <v>136</v>
      </c>
      <c r="D102" s="35">
        <v>1400</v>
      </c>
      <c r="E102" s="19" t="s">
        <v>105</v>
      </c>
      <c r="F102" s="35">
        <v>23</v>
      </c>
      <c r="G102" s="35">
        <v>4</v>
      </c>
      <c r="H102" s="35">
        <v>32200</v>
      </c>
      <c r="I102" s="35">
        <v>5600</v>
      </c>
      <c r="J102" s="41">
        <v>45132</v>
      </c>
      <c r="K102" s="35" t="s">
        <v>111</v>
      </c>
      <c r="L102" s="35" t="s">
        <v>88</v>
      </c>
    </row>
    <row r="103" spans="2:12" ht="15.6" outlineLevel="1" x14ac:dyDescent="0.3">
      <c r="B103" s="19"/>
      <c r="C103" s="93" t="s">
        <v>179</v>
      </c>
      <c r="D103" s="35"/>
      <c r="E103" s="19"/>
      <c r="F103" s="35">
        <f>SUBTOTAL(9,F102:F102)</f>
        <v>23</v>
      </c>
      <c r="G103" s="35"/>
      <c r="H103" s="35">
        <f>SUBTOTAL(9,H102:H102)</f>
        <v>32200</v>
      </c>
      <c r="I103" s="35"/>
      <c r="J103" s="41"/>
      <c r="K103" s="35"/>
      <c r="L103" s="35"/>
    </row>
    <row r="104" spans="2:12" ht="15.6" outlineLevel="2" x14ac:dyDescent="0.3">
      <c r="B104" s="18" t="s">
        <v>109</v>
      </c>
      <c r="C104" s="35" t="s">
        <v>138</v>
      </c>
      <c r="D104" s="35">
        <v>1240</v>
      </c>
      <c r="E104" s="19" t="s">
        <v>105</v>
      </c>
      <c r="F104" s="35">
        <v>27</v>
      </c>
      <c r="G104" s="35">
        <v>0</v>
      </c>
      <c r="H104" s="35">
        <v>33480</v>
      </c>
      <c r="I104" s="35">
        <v>0</v>
      </c>
      <c r="J104" s="41">
        <v>45003</v>
      </c>
      <c r="K104" s="35" t="s">
        <v>96</v>
      </c>
      <c r="L104" s="42" t="s">
        <v>104</v>
      </c>
    </row>
    <row r="105" spans="2:12" ht="15.6" outlineLevel="1" x14ac:dyDescent="0.3">
      <c r="B105" s="18"/>
      <c r="C105" s="93" t="s">
        <v>182</v>
      </c>
      <c r="D105" s="35"/>
      <c r="E105" s="19"/>
      <c r="F105" s="35">
        <f>SUBTOTAL(9,F104:F104)</f>
        <v>27</v>
      </c>
      <c r="G105" s="35"/>
      <c r="H105" s="35">
        <f>SUBTOTAL(9,H104:H104)</f>
        <v>33480</v>
      </c>
      <c r="I105" s="35"/>
      <c r="J105" s="41"/>
      <c r="K105" s="35"/>
      <c r="L105" s="42"/>
    </row>
    <row r="106" spans="2:12" ht="15.6" outlineLevel="2" x14ac:dyDescent="0.3">
      <c r="B106" s="18" t="s">
        <v>109</v>
      </c>
      <c r="C106" s="42" t="s">
        <v>135</v>
      </c>
      <c r="D106" s="42">
        <v>900</v>
      </c>
      <c r="E106" s="18" t="s">
        <v>95</v>
      </c>
      <c r="F106" s="42">
        <v>38</v>
      </c>
      <c r="G106" s="42">
        <v>0</v>
      </c>
      <c r="H106" s="42">
        <v>34200</v>
      </c>
      <c r="I106" s="42">
        <v>0</v>
      </c>
      <c r="J106" s="43">
        <v>45014</v>
      </c>
      <c r="K106" s="42" t="s">
        <v>96</v>
      </c>
      <c r="L106" s="42" t="s">
        <v>96</v>
      </c>
    </row>
    <row r="107" spans="2:12" ht="15.6" outlineLevel="1" x14ac:dyDescent="0.3">
      <c r="B107" s="18"/>
      <c r="C107" s="94" t="s">
        <v>177</v>
      </c>
      <c r="D107" s="42"/>
      <c r="E107" s="18"/>
      <c r="F107" s="42">
        <f>SUBTOTAL(9,F106:F106)</f>
        <v>38</v>
      </c>
      <c r="G107" s="42"/>
      <c r="H107" s="42">
        <f>SUBTOTAL(9,H106:H106)</f>
        <v>34200</v>
      </c>
      <c r="I107" s="42"/>
      <c r="J107" s="43"/>
      <c r="K107" s="42"/>
      <c r="L107" s="42"/>
    </row>
    <row r="108" spans="2:12" ht="15.6" outlineLevel="2" x14ac:dyDescent="0.3">
      <c r="B108" s="19" t="s">
        <v>109</v>
      </c>
      <c r="C108" s="35" t="s">
        <v>133</v>
      </c>
      <c r="D108" s="35">
        <v>900</v>
      </c>
      <c r="E108" s="19" t="s">
        <v>90</v>
      </c>
      <c r="F108" s="35">
        <v>39</v>
      </c>
      <c r="G108" s="35">
        <v>4</v>
      </c>
      <c r="H108" s="35">
        <v>35100</v>
      </c>
      <c r="I108" s="35">
        <v>3600</v>
      </c>
      <c r="J108" s="41">
        <v>45128</v>
      </c>
      <c r="K108" s="35" t="s">
        <v>102</v>
      </c>
      <c r="L108" s="35" t="s">
        <v>91</v>
      </c>
    </row>
    <row r="109" spans="2:12" ht="15.6" outlineLevel="1" x14ac:dyDescent="0.3">
      <c r="B109" s="19"/>
      <c r="C109" s="93" t="s">
        <v>180</v>
      </c>
      <c r="D109" s="35"/>
      <c r="E109" s="19"/>
      <c r="F109" s="35">
        <f>SUBTOTAL(9,F108:F108)</f>
        <v>39</v>
      </c>
      <c r="G109" s="35"/>
      <c r="H109" s="35">
        <f>SUBTOTAL(9,H108:H108)</f>
        <v>35100</v>
      </c>
      <c r="I109" s="35"/>
      <c r="J109" s="41"/>
      <c r="K109" s="35"/>
      <c r="L109" s="35"/>
    </row>
    <row r="110" spans="2:12" ht="15.6" outlineLevel="2" x14ac:dyDescent="0.3">
      <c r="B110" s="18" t="s">
        <v>109</v>
      </c>
      <c r="C110" s="42" t="s">
        <v>135</v>
      </c>
      <c r="D110" s="42">
        <v>800</v>
      </c>
      <c r="E110" s="18" t="s">
        <v>101</v>
      </c>
      <c r="F110" s="42">
        <v>44</v>
      </c>
      <c r="G110" s="42">
        <v>4</v>
      </c>
      <c r="H110" s="42">
        <v>35200</v>
      </c>
      <c r="I110" s="42">
        <v>3200</v>
      </c>
      <c r="J110" s="43">
        <v>45051</v>
      </c>
      <c r="K110" s="42" t="s">
        <v>96</v>
      </c>
      <c r="L110" s="35" t="s">
        <v>104</v>
      </c>
    </row>
    <row r="111" spans="2:12" ht="15.6" outlineLevel="1" x14ac:dyDescent="0.3">
      <c r="B111" s="18"/>
      <c r="C111" s="94" t="s">
        <v>177</v>
      </c>
      <c r="D111" s="42"/>
      <c r="E111" s="18"/>
      <c r="F111" s="42">
        <f>SUBTOTAL(9,F110:F110)</f>
        <v>44</v>
      </c>
      <c r="G111" s="42"/>
      <c r="H111" s="42">
        <f>SUBTOTAL(9,H110:H110)</f>
        <v>35200</v>
      </c>
      <c r="I111" s="42"/>
      <c r="J111" s="43"/>
      <c r="K111" s="42"/>
      <c r="L111" s="35"/>
    </row>
    <row r="112" spans="2:12" ht="15.6" outlineLevel="2" x14ac:dyDescent="0.3">
      <c r="B112" s="19" t="s">
        <v>109</v>
      </c>
      <c r="C112" s="35" t="s">
        <v>133</v>
      </c>
      <c r="D112" s="35">
        <v>1150</v>
      </c>
      <c r="E112" s="19" t="s">
        <v>87</v>
      </c>
      <c r="F112" s="35">
        <v>31</v>
      </c>
      <c r="G112" s="35">
        <v>1</v>
      </c>
      <c r="H112" s="35">
        <v>35650</v>
      </c>
      <c r="I112" s="35">
        <v>1150</v>
      </c>
      <c r="J112" s="41">
        <v>45219</v>
      </c>
      <c r="K112" s="35" t="s">
        <v>96</v>
      </c>
      <c r="L112" s="42" t="s">
        <v>91</v>
      </c>
    </row>
    <row r="113" spans="2:12" ht="15.6" outlineLevel="1" x14ac:dyDescent="0.3">
      <c r="B113" s="19"/>
      <c r="C113" s="93" t="s">
        <v>180</v>
      </c>
      <c r="D113" s="35"/>
      <c r="E113" s="19"/>
      <c r="F113" s="35">
        <f>SUBTOTAL(9,F112:F112)</f>
        <v>31</v>
      </c>
      <c r="G113" s="35"/>
      <c r="H113" s="35">
        <f>SUBTOTAL(9,H112:H112)</f>
        <v>35650</v>
      </c>
      <c r="I113" s="35"/>
      <c r="J113" s="41"/>
      <c r="K113" s="35"/>
      <c r="L113" s="42"/>
    </row>
    <row r="114" spans="2:12" ht="15.6" outlineLevel="2" x14ac:dyDescent="0.3">
      <c r="B114" s="18" t="s">
        <v>109</v>
      </c>
      <c r="C114" s="35" t="s">
        <v>138</v>
      </c>
      <c r="D114" s="35">
        <v>1990</v>
      </c>
      <c r="E114" s="19" t="s">
        <v>87</v>
      </c>
      <c r="F114" s="35">
        <v>18</v>
      </c>
      <c r="G114" s="35">
        <v>0</v>
      </c>
      <c r="H114" s="35">
        <v>35820</v>
      </c>
      <c r="I114" s="35">
        <v>0</v>
      </c>
      <c r="J114" s="41">
        <v>45261</v>
      </c>
      <c r="K114" s="35" t="s">
        <v>102</v>
      </c>
      <c r="L114" s="35" t="s">
        <v>88</v>
      </c>
    </row>
    <row r="115" spans="2:12" ht="15.6" outlineLevel="1" x14ac:dyDescent="0.3">
      <c r="B115" s="18"/>
      <c r="C115" s="93" t="s">
        <v>182</v>
      </c>
      <c r="D115" s="35"/>
      <c r="E115" s="19"/>
      <c r="F115" s="35">
        <f>SUBTOTAL(9,F114:F114)</f>
        <v>18</v>
      </c>
      <c r="G115" s="35"/>
      <c r="H115" s="35">
        <f>SUBTOTAL(9,H114:H114)</f>
        <v>35820</v>
      </c>
      <c r="I115" s="35"/>
      <c r="J115" s="41"/>
      <c r="K115" s="35"/>
      <c r="L115" s="35"/>
    </row>
    <row r="116" spans="2:12" ht="15.6" outlineLevel="2" x14ac:dyDescent="0.3">
      <c r="B116" s="18" t="s">
        <v>109</v>
      </c>
      <c r="C116" s="35" t="s">
        <v>133</v>
      </c>
      <c r="D116" s="35">
        <v>900</v>
      </c>
      <c r="E116" s="19" t="s">
        <v>90</v>
      </c>
      <c r="F116" s="35">
        <v>40</v>
      </c>
      <c r="G116" s="35">
        <v>4</v>
      </c>
      <c r="H116" s="35">
        <v>36000</v>
      </c>
      <c r="I116" s="35">
        <v>3600</v>
      </c>
      <c r="J116" s="41">
        <v>45005</v>
      </c>
      <c r="K116" s="35" t="s">
        <v>91</v>
      </c>
      <c r="L116" s="42" t="s">
        <v>104</v>
      </c>
    </row>
    <row r="117" spans="2:12" ht="15.6" outlineLevel="1" x14ac:dyDescent="0.3">
      <c r="B117" s="18"/>
      <c r="C117" s="93" t="s">
        <v>180</v>
      </c>
      <c r="D117" s="35"/>
      <c r="E117" s="19"/>
      <c r="F117" s="35">
        <f>SUBTOTAL(9,F116:F116)</f>
        <v>40</v>
      </c>
      <c r="G117" s="35"/>
      <c r="H117" s="35">
        <f>SUBTOTAL(9,H116:H116)</f>
        <v>36000</v>
      </c>
      <c r="I117" s="35"/>
      <c r="J117" s="41"/>
      <c r="K117" s="35"/>
      <c r="L117" s="42"/>
    </row>
    <row r="118" spans="2:12" ht="15.6" outlineLevel="2" x14ac:dyDescent="0.3">
      <c r="B118" s="19" t="s">
        <v>109</v>
      </c>
      <c r="C118" s="42" t="s">
        <v>139</v>
      </c>
      <c r="D118" s="42">
        <v>1250</v>
      </c>
      <c r="E118" s="18" t="s">
        <v>105</v>
      </c>
      <c r="F118" s="42">
        <v>29</v>
      </c>
      <c r="G118" s="42">
        <v>4</v>
      </c>
      <c r="H118" s="42">
        <v>36250</v>
      </c>
      <c r="I118" s="42">
        <v>5000</v>
      </c>
      <c r="J118" s="43">
        <v>45026</v>
      </c>
      <c r="K118" s="42" t="s">
        <v>96</v>
      </c>
      <c r="L118" s="42" t="s">
        <v>88</v>
      </c>
    </row>
    <row r="119" spans="2:12" ht="15.6" outlineLevel="1" x14ac:dyDescent="0.3">
      <c r="B119" s="19"/>
      <c r="C119" s="94" t="s">
        <v>181</v>
      </c>
      <c r="D119" s="42"/>
      <c r="E119" s="18"/>
      <c r="F119" s="42">
        <f>SUBTOTAL(9,F118:F118)</f>
        <v>29</v>
      </c>
      <c r="G119" s="42"/>
      <c r="H119" s="42">
        <f>SUBTOTAL(9,H118:H118)</f>
        <v>36250</v>
      </c>
      <c r="I119" s="42"/>
      <c r="J119" s="43"/>
      <c r="K119" s="42"/>
      <c r="L119" s="42"/>
    </row>
    <row r="120" spans="2:12" ht="15.6" outlineLevel="2" x14ac:dyDescent="0.3">
      <c r="B120" s="19" t="s">
        <v>109</v>
      </c>
      <c r="C120" s="42" t="s">
        <v>135</v>
      </c>
      <c r="D120" s="42">
        <v>1650</v>
      </c>
      <c r="E120" s="18" t="s">
        <v>101</v>
      </c>
      <c r="F120" s="42">
        <v>22</v>
      </c>
      <c r="G120" s="42">
        <v>1</v>
      </c>
      <c r="H120" s="42">
        <v>36300</v>
      </c>
      <c r="I120" s="42">
        <v>1650</v>
      </c>
      <c r="J120" s="43">
        <v>45170</v>
      </c>
      <c r="K120" s="42" t="s">
        <v>91</v>
      </c>
      <c r="L120" s="35" t="s">
        <v>91</v>
      </c>
    </row>
    <row r="121" spans="2:12" ht="15.6" outlineLevel="1" x14ac:dyDescent="0.3">
      <c r="B121" s="19"/>
      <c r="C121" s="94" t="s">
        <v>177</v>
      </c>
      <c r="D121" s="42"/>
      <c r="E121" s="18"/>
      <c r="F121" s="42">
        <f>SUBTOTAL(9,F120:F120)</f>
        <v>22</v>
      </c>
      <c r="G121" s="42"/>
      <c r="H121" s="42">
        <f>SUBTOTAL(9,H120:H120)</f>
        <v>36300</v>
      </c>
      <c r="I121" s="42"/>
      <c r="J121" s="43"/>
      <c r="K121" s="42"/>
      <c r="L121" s="35"/>
    </row>
    <row r="122" spans="2:12" ht="15.6" outlineLevel="2" x14ac:dyDescent="0.3">
      <c r="B122" s="19" t="s">
        <v>109</v>
      </c>
      <c r="C122" s="35" t="s">
        <v>134</v>
      </c>
      <c r="D122" s="35">
        <v>3300</v>
      </c>
      <c r="E122" s="19" t="s">
        <v>105</v>
      </c>
      <c r="F122" s="35">
        <v>11</v>
      </c>
      <c r="G122" s="35">
        <v>3</v>
      </c>
      <c r="H122" s="35">
        <v>36300</v>
      </c>
      <c r="I122" s="35">
        <v>9900</v>
      </c>
      <c r="J122" s="41">
        <v>45149</v>
      </c>
      <c r="K122" s="35" t="s">
        <v>102</v>
      </c>
      <c r="L122" s="35" t="s">
        <v>96</v>
      </c>
    </row>
    <row r="123" spans="2:12" ht="15.6" outlineLevel="2" x14ac:dyDescent="0.3">
      <c r="B123" s="19" t="s">
        <v>109</v>
      </c>
      <c r="C123" s="35" t="s">
        <v>134</v>
      </c>
      <c r="D123" s="35">
        <v>1300</v>
      </c>
      <c r="E123" s="19" t="s">
        <v>105</v>
      </c>
      <c r="F123" s="35">
        <v>28</v>
      </c>
      <c r="G123" s="35">
        <v>4</v>
      </c>
      <c r="H123" s="35">
        <v>36400</v>
      </c>
      <c r="I123" s="35">
        <v>5200</v>
      </c>
      <c r="J123" s="41">
        <v>45015</v>
      </c>
      <c r="K123" s="35" t="s">
        <v>111</v>
      </c>
      <c r="L123" s="42" t="s">
        <v>91</v>
      </c>
    </row>
    <row r="124" spans="2:12" ht="15.6" outlineLevel="1" x14ac:dyDescent="0.3">
      <c r="B124" s="19"/>
      <c r="C124" s="93" t="s">
        <v>174</v>
      </c>
      <c r="D124" s="35"/>
      <c r="E124" s="19"/>
      <c r="F124" s="35">
        <f>SUBTOTAL(9,F122:F123)</f>
        <v>39</v>
      </c>
      <c r="G124" s="35"/>
      <c r="H124" s="35">
        <f>SUBTOTAL(9,H122:H123)</f>
        <v>72700</v>
      </c>
      <c r="I124" s="35"/>
      <c r="J124" s="41"/>
      <c r="K124" s="35"/>
      <c r="L124" s="42"/>
    </row>
    <row r="125" spans="2:12" ht="15.6" outlineLevel="2" x14ac:dyDescent="0.3">
      <c r="B125" s="18" t="s">
        <v>109</v>
      </c>
      <c r="C125" s="42" t="s">
        <v>135</v>
      </c>
      <c r="D125" s="42">
        <v>1000</v>
      </c>
      <c r="E125" s="18" t="s">
        <v>95</v>
      </c>
      <c r="F125" s="42">
        <v>37</v>
      </c>
      <c r="G125" s="42">
        <v>2</v>
      </c>
      <c r="H125" s="42">
        <v>37000</v>
      </c>
      <c r="I125" s="42">
        <v>2000</v>
      </c>
      <c r="J125" s="43">
        <v>45109</v>
      </c>
      <c r="K125" s="42" t="s">
        <v>102</v>
      </c>
      <c r="L125" s="35" t="s">
        <v>102</v>
      </c>
    </row>
    <row r="126" spans="2:12" ht="15.6" outlineLevel="1" x14ac:dyDescent="0.3">
      <c r="B126" s="18"/>
      <c r="C126" s="94" t="s">
        <v>177</v>
      </c>
      <c r="D126" s="42"/>
      <c r="E126" s="18"/>
      <c r="F126" s="42">
        <f>SUBTOTAL(9,F125:F125)</f>
        <v>37</v>
      </c>
      <c r="G126" s="42"/>
      <c r="H126" s="42">
        <f>SUBTOTAL(9,H125:H125)</f>
        <v>37000</v>
      </c>
      <c r="I126" s="42"/>
      <c r="J126" s="43"/>
      <c r="K126" s="42"/>
      <c r="L126" s="35"/>
    </row>
    <row r="127" spans="2:12" ht="15.6" outlineLevel="2" x14ac:dyDescent="0.3">
      <c r="B127" s="18" t="s">
        <v>109</v>
      </c>
      <c r="C127" s="35" t="s">
        <v>133</v>
      </c>
      <c r="D127" s="35">
        <v>1870</v>
      </c>
      <c r="E127" s="19" t="s">
        <v>106</v>
      </c>
      <c r="F127" s="35">
        <v>20</v>
      </c>
      <c r="G127" s="35">
        <v>0</v>
      </c>
      <c r="H127" s="35">
        <v>37400</v>
      </c>
      <c r="I127" s="35">
        <v>0</v>
      </c>
      <c r="J127" s="41">
        <v>45054</v>
      </c>
      <c r="K127" s="35" t="s">
        <v>96</v>
      </c>
      <c r="L127" s="35" t="s">
        <v>102</v>
      </c>
    </row>
    <row r="128" spans="2:12" ht="15.6" outlineLevel="1" x14ac:dyDescent="0.3">
      <c r="B128" s="18"/>
      <c r="C128" s="93" t="s">
        <v>180</v>
      </c>
      <c r="D128" s="35"/>
      <c r="E128" s="19"/>
      <c r="F128" s="35">
        <f>SUBTOTAL(9,F127:F127)</f>
        <v>20</v>
      </c>
      <c r="G128" s="35"/>
      <c r="H128" s="35">
        <f>SUBTOTAL(9,H127:H127)</f>
        <v>37400</v>
      </c>
      <c r="I128" s="35"/>
      <c r="J128" s="41"/>
      <c r="K128" s="35"/>
      <c r="L128" s="35"/>
    </row>
    <row r="129" spans="2:12" ht="15.6" outlineLevel="2" x14ac:dyDescent="0.3">
      <c r="B129" s="18" t="s">
        <v>109</v>
      </c>
      <c r="C129" s="35" t="s">
        <v>134</v>
      </c>
      <c r="D129" s="35">
        <v>2500</v>
      </c>
      <c r="E129" s="19" t="s">
        <v>87</v>
      </c>
      <c r="F129" s="35">
        <v>15</v>
      </c>
      <c r="G129" s="35">
        <v>3</v>
      </c>
      <c r="H129" s="35">
        <v>37500</v>
      </c>
      <c r="I129" s="35">
        <v>7500</v>
      </c>
      <c r="J129" s="41">
        <v>44983</v>
      </c>
      <c r="K129" s="35" t="s">
        <v>91</v>
      </c>
      <c r="L129" s="42" t="s">
        <v>96</v>
      </c>
    </row>
    <row r="130" spans="2:12" ht="15.6" outlineLevel="1" x14ac:dyDescent="0.3">
      <c r="B130" s="18"/>
      <c r="C130" s="93" t="s">
        <v>174</v>
      </c>
      <c r="D130" s="35"/>
      <c r="E130" s="19"/>
      <c r="F130" s="35">
        <f>SUBTOTAL(9,F129:F129)</f>
        <v>15</v>
      </c>
      <c r="G130" s="35"/>
      <c r="H130" s="35">
        <f>SUBTOTAL(9,H129:H129)</f>
        <v>37500</v>
      </c>
      <c r="I130" s="35"/>
      <c r="J130" s="41"/>
      <c r="K130" s="35"/>
      <c r="L130" s="42"/>
    </row>
    <row r="131" spans="2:12" ht="15.6" outlineLevel="2" x14ac:dyDescent="0.3">
      <c r="B131" s="18" t="s">
        <v>109</v>
      </c>
      <c r="C131" s="42" t="s">
        <v>135</v>
      </c>
      <c r="D131" s="42">
        <v>1500</v>
      </c>
      <c r="E131" s="18" t="s">
        <v>101</v>
      </c>
      <c r="F131" s="42">
        <v>25</v>
      </c>
      <c r="G131" s="42">
        <v>1</v>
      </c>
      <c r="H131" s="42">
        <v>37500</v>
      </c>
      <c r="I131" s="42">
        <v>1500</v>
      </c>
      <c r="J131" s="43">
        <v>44979</v>
      </c>
      <c r="K131" s="42" t="s">
        <v>102</v>
      </c>
      <c r="L131" s="35" t="s">
        <v>96</v>
      </c>
    </row>
    <row r="132" spans="2:12" ht="15.6" outlineLevel="1" x14ac:dyDescent="0.3">
      <c r="B132" s="18"/>
      <c r="C132" s="94" t="s">
        <v>177</v>
      </c>
      <c r="D132" s="42"/>
      <c r="E132" s="18"/>
      <c r="F132" s="42">
        <f>SUBTOTAL(9,F131:F131)</f>
        <v>25</v>
      </c>
      <c r="G132" s="42"/>
      <c r="H132" s="42">
        <f>SUBTOTAL(9,H131:H131)</f>
        <v>37500</v>
      </c>
      <c r="I132" s="42"/>
      <c r="J132" s="43"/>
      <c r="K132" s="42"/>
      <c r="L132" s="35"/>
    </row>
    <row r="133" spans="2:12" ht="15.6" outlineLevel="2" x14ac:dyDescent="0.3">
      <c r="B133" s="19" t="s">
        <v>109</v>
      </c>
      <c r="C133" s="42" t="s">
        <v>139</v>
      </c>
      <c r="D133" s="42">
        <v>2100</v>
      </c>
      <c r="E133" s="18" t="s">
        <v>105</v>
      </c>
      <c r="F133" s="42">
        <v>18</v>
      </c>
      <c r="G133" s="42">
        <v>4</v>
      </c>
      <c r="H133" s="42">
        <v>37800</v>
      </c>
      <c r="I133" s="42">
        <v>8400</v>
      </c>
      <c r="J133" s="43">
        <v>45088</v>
      </c>
      <c r="K133" s="42" t="s">
        <v>111</v>
      </c>
      <c r="L133" s="35" t="s">
        <v>102</v>
      </c>
    </row>
    <row r="134" spans="2:12" ht="15.6" outlineLevel="2" x14ac:dyDescent="0.3">
      <c r="B134" s="18" t="s">
        <v>109</v>
      </c>
      <c r="C134" s="42" t="s">
        <v>139</v>
      </c>
      <c r="D134" s="42">
        <v>2710</v>
      </c>
      <c r="E134" s="18" t="s">
        <v>101</v>
      </c>
      <c r="F134" s="42">
        <v>14</v>
      </c>
      <c r="G134" s="42">
        <v>0</v>
      </c>
      <c r="H134" s="42">
        <v>37940</v>
      </c>
      <c r="I134" s="42">
        <v>0</v>
      </c>
      <c r="J134" s="43">
        <v>45149</v>
      </c>
      <c r="K134" s="42" t="s">
        <v>88</v>
      </c>
      <c r="L134" s="35" t="s">
        <v>91</v>
      </c>
    </row>
    <row r="135" spans="2:12" ht="15.6" outlineLevel="1" x14ac:dyDescent="0.3">
      <c r="B135" s="18"/>
      <c r="C135" s="94" t="s">
        <v>181</v>
      </c>
      <c r="D135" s="42"/>
      <c r="E135" s="18"/>
      <c r="F135" s="42">
        <f>SUBTOTAL(9,F133:F134)</f>
        <v>32</v>
      </c>
      <c r="G135" s="42"/>
      <c r="H135" s="42">
        <f>SUBTOTAL(9,H133:H134)</f>
        <v>75740</v>
      </c>
      <c r="I135" s="42"/>
      <c r="J135" s="43"/>
      <c r="K135" s="42"/>
      <c r="L135" s="35"/>
    </row>
    <row r="136" spans="2:12" ht="15.6" outlineLevel="2" x14ac:dyDescent="0.3">
      <c r="B136" s="18" t="s">
        <v>109</v>
      </c>
      <c r="C136" s="35" t="s">
        <v>134</v>
      </c>
      <c r="D136" s="35">
        <v>2560</v>
      </c>
      <c r="E136" s="19" t="s">
        <v>87</v>
      </c>
      <c r="F136" s="35">
        <v>15</v>
      </c>
      <c r="G136" s="35">
        <v>0</v>
      </c>
      <c r="H136" s="35">
        <v>38400</v>
      </c>
      <c r="I136" s="35">
        <v>0</v>
      </c>
      <c r="J136" s="41">
        <v>45010</v>
      </c>
      <c r="K136" s="35" t="s">
        <v>91</v>
      </c>
      <c r="L136" s="42" t="s">
        <v>104</v>
      </c>
    </row>
    <row r="137" spans="2:12" ht="15.6" outlineLevel="1" x14ac:dyDescent="0.3">
      <c r="B137" s="18"/>
      <c r="C137" s="93" t="s">
        <v>174</v>
      </c>
      <c r="D137" s="35"/>
      <c r="E137" s="19"/>
      <c r="F137" s="35">
        <f>SUBTOTAL(9,F136:F136)</f>
        <v>15</v>
      </c>
      <c r="G137" s="35"/>
      <c r="H137" s="35">
        <f>SUBTOTAL(9,H136:H136)</f>
        <v>38400</v>
      </c>
      <c r="I137" s="35"/>
      <c r="J137" s="41"/>
      <c r="K137" s="35"/>
      <c r="L137" s="42"/>
    </row>
    <row r="138" spans="2:12" ht="15.6" outlineLevel="2" x14ac:dyDescent="0.3">
      <c r="B138" s="19" t="s">
        <v>109</v>
      </c>
      <c r="C138" s="42" t="s">
        <v>139</v>
      </c>
      <c r="D138" s="42">
        <v>1200</v>
      </c>
      <c r="E138" s="18" t="s">
        <v>95</v>
      </c>
      <c r="F138" s="42">
        <v>32</v>
      </c>
      <c r="G138" s="42">
        <v>4</v>
      </c>
      <c r="H138" s="42">
        <v>38400</v>
      </c>
      <c r="I138" s="42">
        <v>4800</v>
      </c>
      <c r="J138" s="43">
        <v>45162</v>
      </c>
      <c r="K138" s="42" t="s">
        <v>91</v>
      </c>
      <c r="L138" s="42" t="s">
        <v>88</v>
      </c>
    </row>
    <row r="139" spans="2:12" ht="15.6" outlineLevel="1" x14ac:dyDescent="0.3">
      <c r="B139" s="19"/>
      <c r="C139" s="94" t="s">
        <v>181</v>
      </c>
      <c r="D139" s="42"/>
      <c r="E139" s="18"/>
      <c r="F139" s="42">
        <f>SUBTOTAL(9,F138:F138)</f>
        <v>32</v>
      </c>
      <c r="G139" s="42"/>
      <c r="H139" s="42">
        <f>SUBTOTAL(9,H138:H138)</f>
        <v>38400</v>
      </c>
      <c r="I139" s="42"/>
      <c r="J139" s="43"/>
      <c r="K139" s="42"/>
      <c r="L139" s="42"/>
    </row>
    <row r="140" spans="2:12" ht="15.6" outlineLevel="2" x14ac:dyDescent="0.3">
      <c r="B140" s="18" t="s">
        <v>109</v>
      </c>
      <c r="C140" s="35" t="s">
        <v>133</v>
      </c>
      <c r="D140" s="35">
        <v>1380</v>
      </c>
      <c r="E140" s="19" t="s">
        <v>101</v>
      </c>
      <c r="F140" s="35">
        <v>28</v>
      </c>
      <c r="G140" s="35">
        <v>3</v>
      </c>
      <c r="H140" s="35">
        <v>38640</v>
      </c>
      <c r="I140" s="35">
        <v>4140</v>
      </c>
      <c r="J140" s="41">
        <v>45151</v>
      </c>
      <c r="K140" s="35" t="s">
        <v>102</v>
      </c>
      <c r="L140" s="35" t="s">
        <v>102</v>
      </c>
    </row>
    <row r="141" spans="2:12" ht="15.6" outlineLevel="1" x14ac:dyDescent="0.3">
      <c r="B141" s="18"/>
      <c r="C141" s="93" t="s">
        <v>180</v>
      </c>
      <c r="D141" s="35"/>
      <c r="E141" s="19"/>
      <c r="F141" s="35">
        <f>SUBTOTAL(9,F140:F140)</f>
        <v>28</v>
      </c>
      <c r="G141" s="35"/>
      <c r="H141" s="35">
        <f>SUBTOTAL(9,H140:H140)</f>
        <v>38640</v>
      </c>
      <c r="I141" s="35"/>
      <c r="J141" s="41"/>
      <c r="K141" s="35"/>
      <c r="L141" s="35"/>
    </row>
    <row r="142" spans="2:12" ht="15.6" outlineLevel="2" x14ac:dyDescent="0.3">
      <c r="B142" s="19" t="s">
        <v>109</v>
      </c>
      <c r="C142" s="35" t="s">
        <v>136</v>
      </c>
      <c r="D142" s="35">
        <v>2150</v>
      </c>
      <c r="E142" s="19" t="s">
        <v>90</v>
      </c>
      <c r="F142" s="35">
        <v>18</v>
      </c>
      <c r="G142" s="35">
        <v>4</v>
      </c>
      <c r="H142" s="35">
        <v>38700</v>
      </c>
      <c r="I142" s="35">
        <v>8600</v>
      </c>
      <c r="J142" s="41">
        <v>45038</v>
      </c>
      <c r="K142" s="35" t="s">
        <v>88</v>
      </c>
      <c r="L142" s="42" t="s">
        <v>88</v>
      </c>
    </row>
    <row r="143" spans="2:12" ht="15.6" outlineLevel="2" x14ac:dyDescent="0.3">
      <c r="B143" s="18" t="s">
        <v>109</v>
      </c>
      <c r="C143" s="42" t="s">
        <v>136</v>
      </c>
      <c r="D143" s="42">
        <v>2150</v>
      </c>
      <c r="E143" s="18" t="s">
        <v>87</v>
      </c>
      <c r="F143" s="42">
        <v>18</v>
      </c>
      <c r="G143" s="42">
        <v>2</v>
      </c>
      <c r="H143" s="42">
        <v>38700</v>
      </c>
      <c r="I143" s="42">
        <v>4300</v>
      </c>
      <c r="J143" s="43">
        <v>45241</v>
      </c>
      <c r="K143" s="42" t="s">
        <v>88</v>
      </c>
      <c r="L143" s="42" t="s">
        <v>104</v>
      </c>
    </row>
    <row r="144" spans="2:12" ht="15.6" outlineLevel="2" x14ac:dyDescent="0.3">
      <c r="B144" s="19" t="s">
        <v>94</v>
      </c>
      <c r="C144" s="42" t="s">
        <v>136</v>
      </c>
      <c r="D144" s="42">
        <v>1560</v>
      </c>
      <c r="E144" s="18" t="s">
        <v>87</v>
      </c>
      <c r="F144" s="42">
        <v>25</v>
      </c>
      <c r="G144" s="42">
        <v>3</v>
      </c>
      <c r="H144" s="42">
        <v>39000</v>
      </c>
      <c r="I144" s="42">
        <v>4680</v>
      </c>
      <c r="J144" s="43">
        <v>45100</v>
      </c>
      <c r="K144" s="42" t="s">
        <v>91</v>
      </c>
      <c r="L144" s="42" t="s">
        <v>96</v>
      </c>
    </row>
    <row r="145" spans="2:12" ht="15.6" outlineLevel="1" x14ac:dyDescent="0.3">
      <c r="B145" s="19"/>
      <c r="C145" s="94" t="s">
        <v>179</v>
      </c>
      <c r="D145" s="42"/>
      <c r="E145" s="18"/>
      <c r="F145" s="42">
        <f>SUBTOTAL(9,F142:F144)</f>
        <v>61</v>
      </c>
      <c r="G145" s="42"/>
      <c r="H145" s="42">
        <f>SUBTOTAL(9,H142:H144)</f>
        <v>116400</v>
      </c>
      <c r="I145" s="42"/>
      <c r="J145" s="43"/>
      <c r="K145" s="42"/>
      <c r="L145" s="42"/>
    </row>
    <row r="146" spans="2:12" ht="15.6" outlineLevel="2" x14ac:dyDescent="0.3">
      <c r="B146" s="19" t="s">
        <v>94</v>
      </c>
      <c r="C146" s="35" t="s">
        <v>133</v>
      </c>
      <c r="D146" s="35">
        <v>890</v>
      </c>
      <c r="E146" s="19" t="s">
        <v>87</v>
      </c>
      <c r="F146" s="35">
        <v>44</v>
      </c>
      <c r="G146" s="35">
        <v>1</v>
      </c>
      <c r="H146" s="35">
        <v>39160</v>
      </c>
      <c r="I146" s="35">
        <v>890</v>
      </c>
      <c r="J146" s="41">
        <v>45041</v>
      </c>
      <c r="K146" s="35" t="s">
        <v>91</v>
      </c>
      <c r="L146" s="42" t="s">
        <v>96</v>
      </c>
    </row>
    <row r="147" spans="2:12" ht="15.6" outlineLevel="1" x14ac:dyDescent="0.3">
      <c r="B147" s="19"/>
      <c r="C147" s="93" t="s">
        <v>180</v>
      </c>
      <c r="D147" s="35"/>
      <c r="E147" s="19"/>
      <c r="F147" s="35">
        <f>SUBTOTAL(9,F146:F146)</f>
        <v>44</v>
      </c>
      <c r="G147" s="35"/>
      <c r="H147" s="35">
        <f>SUBTOTAL(9,H146:H146)</f>
        <v>39160</v>
      </c>
      <c r="I147" s="35"/>
      <c r="J147" s="41"/>
      <c r="K147" s="35"/>
      <c r="L147" s="42"/>
    </row>
    <row r="148" spans="2:12" ht="15.6" outlineLevel="2" x14ac:dyDescent="0.3">
      <c r="B148" s="19" t="s">
        <v>94</v>
      </c>
      <c r="C148" s="42" t="s">
        <v>138</v>
      </c>
      <c r="D148" s="42">
        <v>1960</v>
      </c>
      <c r="E148" s="18" t="s">
        <v>87</v>
      </c>
      <c r="F148" s="42">
        <v>20</v>
      </c>
      <c r="G148" s="42">
        <v>3</v>
      </c>
      <c r="H148" s="42">
        <v>39200</v>
      </c>
      <c r="I148" s="42">
        <v>5880</v>
      </c>
      <c r="J148" s="43">
        <v>44978</v>
      </c>
      <c r="K148" s="42" t="s">
        <v>91</v>
      </c>
      <c r="L148" s="42" t="s">
        <v>91</v>
      </c>
    </row>
    <row r="149" spans="2:12" ht="15.6" outlineLevel="2" x14ac:dyDescent="0.3">
      <c r="B149" s="18" t="s">
        <v>94</v>
      </c>
      <c r="C149" s="42" t="s">
        <v>138</v>
      </c>
      <c r="D149" s="42">
        <v>1200</v>
      </c>
      <c r="E149" s="18" t="s">
        <v>95</v>
      </c>
      <c r="F149" s="42">
        <v>33</v>
      </c>
      <c r="G149" s="42">
        <v>3</v>
      </c>
      <c r="H149" s="42">
        <v>39600</v>
      </c>
      <c r="I149" s="42">
        <v>3600</v>
      </c>
      <c r="J149" s="43">
        <v>45075</v>
      </c>
      <c r="K149" s="42" t="s">
        <v>96</v>
      </c>
      <c r="L149" s="42" t="s">
        <v>91</v>
      </c>
    </row>
    <row r="150" spans="2:12" ht="15.6" outlineLevel="1" x14ac:dyDescent="0.3">
      <c r="B150" s="18"/>
      <c r="C150" s="94" t="s">
        <v>182</v>
      </c>
      <c r="D150" s="42"/>
      <c r="E150" s="18"/>
      <c r="F150" s="42">
        <f>SUBTOTAL(9,F148:F149)</f>
        <v>53</v>
      </c>
      <c r="G150" s="42"/>
      <c r="H150" s="42">
        <f>SUBTOTAL(9,H148:H149)</f>
        <v>78800</v>
      </c>
      <c r="I150" s="42"/>
      <c r="J150" s="43"/>
      <c r="K150" s="42"/>
      <c r="L150" s="42"/>
    </row>
    <row r="151" spans="2:12" ht="15.6" outlineLevel="2" x14ac:dyDescent="0.3">
      <c r="B151" s="18" t="s">
        <v>94</v>
      </c>
      <c r="C151" s="42" t="s">
        <v>135</v>
      </c>
      <c r="D151" s="42">
        <v>1100</v>
      </c>
      <c r="E151" s="18" t="s">
        <v>106</v>
      </c>
      <c r="F151" s="42">
        <v>38</v>
      </c>
      <c r="G151" s="42">
        <v>4</v>
      </c>
      <c r="H151" s="42">
        <v>41800</v>
      </c>
      <c r="I151" s="42">
        <v>4400</v>
      </c>
      <c r="J151" s="43">
        <v>45105</v>
      </c>
      <c r="K151" s="42" t="s">
        <v>102</v>
      </c>
      <c r="L151" s="42" t="s">
        <v>96</v>
      </c>
    </row>
    <row r="152" spans="2:12" ht="15.6" outlineLevel="1" x14ac:dyDescent="0.3">
      <c r="B152" s="18"/>
      <c r="C152" s="94" t="s">
        <v>177</v>
      </c>
      <c r="D152" s="42"/>
      <c r="E152" s="18"/>
      <c r="F152" s="42">
        <f>SUBTOTAL(9,F151:F151)</f>
        <v>38</v>
      </c>
      <c r="G152" s="42"/>
      <c r="H152" s="42">
        <f>SUBTOTAL(9,H151:H151)</f>
        <v>41800</v>
      </c>
      <c r="I152" s="42"/>
      <c r="J152" s="43"/>
      <c r="K152" s="42"/>
      <c r="L152" s="42"/>
    </row>
    <row r="153" spans="2:12" ht="15.6" outlineLevel="2" x14ac:dyDescent="0.3">
      <c r="B153" s="18" t="s">
        <v>94</v>
      </c>
      <c r="C153" s="42" t="s">
        <v>133</v>
      </c>
      <c r="D153" s="42">
        <v>1000</v>
      </c>
      <c r="E153" s="18" t="s">
        <v>95</v>
      </c>
      <c r="F153" s="42">
        <v>42</v>
      </c>
      <c r="G153" s="42">
        <v>1</v>
      </c>
      <c r="H153" s="42">
        <v>42000</v>
      </c>
      <c r="I153" s="42">
        <v>1000</v>
      </c>
      <c r="J153" s="43">
        <v>45129</v>
      </c>
      <c r="K153" s="42" t="s">
        <v>102</v>
      </c>
      <c r="L153" s="42" t="s">
        <v>91</v>
      </c>
    </row>
    <row r="154" spans="2:12" ht="15.6" outlineLevel="1" x14ac:dyDescent="0.3">
      <c r="B154" s="18"/>
      <c r="C154" s="94" t="s">
        <v>180</v>
      </c>
      <c r="D154" s="42"/>
      <c r="E154" s="18"/>
      <c r="F154" s="42">
        <f>SUBTOTAL(9,F153:F153)</f>
        <v>42</v>
      </c>
      <c r="G154" s="42"/>
      <c r="H154" s="42">
        <f>SUBTOTAL(9,H153:H153)</f>
        <v>42000</v>
      </c>
      <c r="I154" s="42"/>
      <c r="J154" s="43"/>
      <c r="K154" s="42"/>
      <c r="L154" s="42"/>
    </row>
    <row r="155" spans="2:12" ht="15.6" outlineLevel="2" x14ac:dyDescent="0.3">
      <c r="B155" s="19" t="s">
        <v>94</v>
      </c>
      <c r="C155" s="42" t="s">
        <v>138</v>
      </c>
      <c r="D155" s="42">
        <v>1790</v>
      </c>
      <c r="E155" s="18" t="s">
        <v>106</v>
      </c>
      <c r="F155" s="42">
        <v>24</v>
      </c>
      <c r="G155" s="42">
        <v>4</v>
      </c>
      <c r="H155" s="42">
        <v>42960</v>
      </c>
      <c r="I155" s="42">
        <v>7160</v>
      </c>
      <c r="J155" s="43">
        <v>45053</v>
      </c>
      <c r="K155" s="42" t="s">
        <v>88</v>
      </c>
      <c r="L155" s="35" t="s">
        <v>96</v>
      </c>
    </row>
    <row r="156" spans="2:12" ht="15.6" outlineLevel="1" x14ac:dyDescent="0.3">
      <c r="B156" s="19"/>
      <c r="C156" s="94" t="s">
        <v>182</v>
      </c>
      <c r="D156" s="42"/>
      <c r="E156" s="18"/>
      <c r="F156" s="42">
        <f>SUBTOTAL(9,F155:F155)</f>
        <v>24</v>
      </c>
      <c r="G156" s="42"/>
      <c r="H156" s="42">
        <f>SUBTOTAL(9,H155:H155)</f>
        <v>42960</v>
      </c>
      <c r="I156" s="42"/>
      <c r="J156" s="43"/>
      <c r="K156" s="42"/>
      <c r="L156" s="35"/>
    </row>
    <row r="157" spans="2:12" ht="15.6" outlineLevel="2" x14ac:dyDescent="0.3">
      <c r="B157" s="19" t="s">
        <v>94</v>
      </c>
      <c r="C157" s="42" t="s">
        <v>133</v>
      </c>
      <c r="D157" s="42">
        <v>1350</v>
      </c>
      <c r="E157" s="18" t="s">
        <v>87</v>
      </c>
      <c r="F157" s="42">
        <v>32</v>
      </c>
      <c r="G157" s="42">
        <v>0</v>
      </c>
      <c r="H157" s="42">
        <v>43200</v>
      </c>
      <c r="I157" s="42">
        <v>0</v>
      </c>
      <c r="J157" s="43">
        <v>44996</v>
      </c>
      <c r="K157" s="42" t="s">
        <v>111</v>
      </c>
      <c r="L157" s="35" t="s">
        <v>88</v>
      </c>
    </row>
    <row r="158" spans="2:12" ht="15.6" outlineLevel="1" x14ac:dyDescent="0.3">
      <c r="B158" s="19"/>
      <c r="C158" s="94" t="s">
        <v>180</v>
      </c>
      <c r="D158" s="42"/>
      <c r="E158" s="18"/>
      <c r="F158" s="42">
        <f>SUBTOTAL(9,F157:F157)</f>
        <v>32</v>
      </c>
      <c r="G158" s="42"/>
      <c r="H158" s="42">
        <f>SUBTOTAL(9,H157:H157)</f>
        <v>43200</v>
      </c>
      <c r="I158" s="42"/>
      <c r="J158" s="43"/>
      <c r="K158" s="42"/>
      <c r="L158" s="35"/>
    </row>
    <row r="159" spans="2:12" ht="15.6" outlineLevel="2" x14ac:dyDescent="0.3">
      <c r="B159" s="19" t="s">
        <v>94</v>
      </c>
      <c r="C159" s="42" t="s">
        <v>139</v>
      </c>
      <c r="D159" s="42">
        <v>2700</v>
      </c>
      <c r="E159" s="18" t="s">
        <v>105</v>
      </c>
      <c r="F159" s="42">
        <v>16</v>
      </c>
      <c r="G159" s="42">
        <v>1</v>
      </c>
      <c r="H159" s="42">
        <v>43200</v>
      </c>
      <c r="I159" s="42">
        <v>2700</v>
      </c>
      <c r="J159" s="43">
        <v>45055</v>
      </c>
      <c r="K159" s="42" t="s">
        <v>88</v>
      </c>
      <c r="L159" s="35" t="s">
        <v>91</v>
      </c>
    </row>
    <row r="160" spans="2:12" ht="15.6" outlineLevel="1" x14ac:dyDescent="0.3">
      <c r="B160" s="19"/>
      <c r="C160" s="94" t="s">
        <v>181</v>
      </c>
      <c r="D160" s="42"/>
      <c r="E160" s="18"/>
      <c r="F160" s="42">
        <f>SUBTOTAL(9,F159:F159)</f>
        <v>16</v>
      </c>
      <c r="G160" s="42"/>
      <c r="H160" s="42">
        <f>SUBTOTAL(9,H159:H159)</f>
        <v>43200</v>
      </c>
      <c r="I160" s="42"/>
      <c r="J160" s="43"/>
      <c r="K160" s="42"/>
      <c r="L160" s="35"/>
    </row>
    <row r="161" spans="2:12" ht="15.6" outlineLevel="2" x14ac:dyDescent="0.3">
      <c r="B161" s="19" t="s">
        <v>94</v>
      </c>
      <c r="C161" s="35" t="s">
        <v>137</v>
      </c>
      <c r="D161" s="35">
        <v>1120</v>
      </c>
      <c r="E161" s="19" t="s">
        <v>105</v>
      </c>
      <c r="F161" s="35">
        <v>39</v>
      </c>
      <c r="G161" s="35">
        <v>0</v>
      </c>
      <c r="H161" s="35">
        <v>43680</v>
      </c>
      <c r="I161" s="35">
        <v>0</v>
      </c>
      <c r="J161" s="41">
        <v>45022</v>
      </c>
      <c r="K161" s="35" t="s">
        <v>96</v>
      </c>
      <c r="L161" s="42" t="s">
        <v>88</v>
      </c>
    </row>
    <row r="162" spans="2:12" ht="15.6" outlineLevel="1" x14ac:dyDescent="0.3">
      <c r="B162" s="19"/>
      <c r="C162" s="93" t="s">
        <v>175</v>
      </c>
      <c r="D162" s="35"/>
      <c r="E162" s="19"/>
      <c r="F162" s="35">
        <f>SUBTOTAL(9,F161:F161)</f>
        <v>39</v>
      </c>
      <c r="G162" s="35"/>
      <c r="H162" s="35">
        <f>SUBTOTAL(9,H161:H161)</f>
        <v>43680</v>
      </c>
      <c r="I162" s="35"/>
      <c r="J162" s="41"/>
      <c r="K162" s="35"/>
      <c r="L162" s="42"/>
    </row>
    <row r="163" spans="2:12" ht="15.6" outlineLevel="2" x14ac:dyDescent="0.3">
      <c r="B163" s="19" t="s">
        <v>94</v>
      </c>
      <c r="C163" s="42" t="s">
        <v>135</v>
      </c>
      <c r="D163" s="42">
        <v>1150</v>
      </c>
      <c r="E163" s="18" t="s">
        <v>105</v>
      </c>
      <c r="F163" s="42">
        <v>38</v>
      </c>
      <c r="G163" s="42">
        <v>2</v>
      </c>
      <c r="H163" s="42">
        <v>43700</v>
      </c>
      <c r="I163" s="42">
        <v>2300</v>
      </c>
      <c r="J163" s="43">
        <v>45264</v>
      </c>
      <c r="K163" s="42" t="s">
        <v>102</v>
      </c>
      <c r="L163" s="35" t="s">
        <v>88</v>
      </c>
    </row>
    <row r="164" spans="2:12" ht="15.6" outlineLevel="2" x14ac:dyDescent="0.3">
      <c r="B164" s="18" t="s">
        <v>94</v>
      </c>
      <c r="C164" s="42" t="s">
        <v>135</v>
      </c>
      <c r="D164" s="42">
        <v>1100</v>
      </c>
      <c r="E164" s="18" t="s">
        <v>87</v>
      </c>
      <c r="F164" s="42">
        <v>40</v>
      </c>
      <c r="G164" s="42">
        <v>3</v>
      </c>
      <c r="H164" s="42">
        <v>44000</v>
      </c>
      <c r="I164" s="42">
        <v>3300</v>
      </c>
      <c r="J164" s="43">
        <v>45203</v>
      </c>
      <c r="K164" s="42" t="s">
        <v>102</v>
      </c>
      <c r="L164" s="35" t="s">
        <v>91</v>
      </c>
    </row>
    <row r="165" spans="2:12" ht="15.6" outlineLevel="2" x14ac:dyDescent="0.3">
      <c r="B165" s="19" t="s">
        <v>94</v>
      </c>
      <c r="C165" s="35" t="s">
        <v>135</v>
      </c>
      <c r="D165" s="35">
        <v>2600</v>
      </c>
      <c r="E165" s="19" t="s">
        <v>105</v>
      </c>
      <c r="F165" s="35">
        <v>17</v>
      </c>
      <c r="G165" s="35">
        <v>2</v>
      </c>
      <c r="H165" s="35">
        <v>44200</v>
      </c>
      <c r="I165" s="35">
        <v>5200</v>
      </c>
      <c r="J165" s="41">
        <v>45090</v>
      </c>
      <c r="K165" s="35" t="s">
        <v>88</v>
      </c>
      <c r="L165" s="35" t="s">
        <v>91</v>
      </c>
    </row>
    <row r="166" spans="2:12" ht="15.6" outlineLevel="1" x14ac:dyDescent="0.3">
      <c r="B166" s="19"/>
      <c r="C166" s="93" t="s">
        <v>177</v>
      </c>
      <c r="D166" s="35"/>
      <c r="E166" s="19"/>
      <c r="F166" s="35">
        <f>SUBTOTAL(9,F163:F165)</f>
        <v>95</v>
      </c>
      <c r="G166" s="35"/>
      <c r="H166" s="35">
        <f>SUBTOTAL(9,H163:H165)</f>
        <v>131900</v>
      </c>
      <c r="I166" s="35"/>
      <c r="J166" s="41"/>
      <c r="K166" s="35"/>
      <c r="L166" s="35"/>
    </row>
    <row r="167" spans="2:12" ht="15.6" outlineLevel="2" x14ac:dyDescent="0.3">
      <c r="B167" s="18" t="s">
        <v>94</v>
      </c>
      <c r="C167" s="35" t="s">
        <v>133</v>
      </c>
      <c r="D167" s="35">
        <v>890</v>
      </c>
      <c r="E167" s="19" t="s">
        <v>106</v>
      </c>
      <c r="F167" s="35">
        <v>50</v>
      </c>
      <c r="G167" s="35">
        <v>4</v>
      </c>
      <c r="H167" s="35">
        <v>44500</v>
      </c>
      <c r="I167" s="35">
        <v>3560</v>
      </c>
      <c r="J167" s="41">
        <v>45288</v>
      </c>
      <c r="K167" s="35" t="s">
        <v>91</v>
      </c>
      <c r="L167" s="42" t="s">
        <v>96</v>
      </c>
    </row>
    <row r="168" spans="2:12" ht="15.6" outlineLevel="1" x14ac:dyDescent="0.3">
      <c r="B168" s="18"/>
      <c r="C168" s="93" t="s">
        <v>180</v>
      </c>
      <c r="D168" s="35"/>
      <c r="E168" s="19"/>
      <c r="F168" s="35">
        <f>SUBTOTAL(9,F167:F167)</f>
        <v>50</v>
      </c>
      <c r="G168" s="35"/>
      <c r="H168" s="35">
        <f>SUBTOTAL(9,H167:H167)</f>
        <v>44500</v>
      </c>
      <c r="I168" s="35"/>
      <c r="J168" s="41"/>
      <c r="K168" s="35"/>
      <c r="L168" s="42"/>
    </row>
    <row r="169" spans="2:12" ht="15.6" outlineLevel="2" x14ac:dyDescent="0.3">
      <c r="B169" s="19" t="s">
        <v>94</v>
      </c>
      <c r="C169" s="42" t="s">
        <v>131</v>
      </c>
      <c r="D169" s="42">
        <v>2800</v>
      </c>
      <c r="E169" s="18" t="s">
        <v>106</v>
      </c>
      <c r="F169" s="42">
        <v>16</v>
      </c>
      <c r="G169" s="42">
        <v>3</v>
      </c>
      <c r="H169" s="42">
        <v>44800</v>
      </c>
      <c r="I169" s="42">
        <v>8400</v>
      </c>
      <c r="J169" s="43">
        <v>45284</v>
      </c>
      <c r="K169" s="42" t="s">
        <v>88</v>
      </c>
      <c r="L169" s="42" t="s">
        <v>91</v>
      </c>
    </row>
    <row r="170" spans="2:12" ht="15.6" outlineLevel="1" x14ac:dyDescent="0.3">
      <c r="B170" s="19"/>
      <c r="C170" s="94" t="s">
        <v>184</v>
      </c>
      <c r="D170" s="42"/>
      <c r="E170" s="18"/>
      <c r="F170" s="42">
        <f>SUBTOTAL(9,F169:F169)</f>
        <v>16</v>
      </c>
      <c r="G170" s="42"/>
      <c r="H170" s="42">
        <f>SUBTOTAL(9,H169:H169)</f>
        <v>44800</v>
      </c>
      <c r="I170" s="42"/>
      <c r="J170" s="43"/>
      <c r="K170" s="42"/>
      <c r="L170" s="42"/>
    </row>
    <row r="171" spans="2:12" ht="15.6" outlineLevel="2" x14ac:dyDescent="0.3">
      <c r="B171" s="18" t="s">
        <v>94</v>
      </c>
      <c r="C171" s="42" t="s">
        <v>139</v>
      </c>
      <c r="D171" s="42">
        <v>4500</v>
      </c>
      <c r="E171" s="18" t="s">
        <v>101</v>
      </c>
      <c r="F171" s="42">
        <v>10</v>
      </c>
      <c r="G171" s="42">
        <v>0</v>
      </c>
      <c r="H171" s="42">
        <v>45000</v>
      </c>
      <c r="I171" s="42">
        <v>0</v>
      </c>
      <c r="J171" s="43">
        <v>45101</v>
      </c>
      <c r="K171" s="42" t="s">
        <v>96</v>
      </c>
      <c r="L171" s="42" t="s">
        <v>91</v>
      </c>
    </row>
    <row r="172" spans="2:12" ht="15.6" outlineLevel="1" x14ac:dyDescent="0.3">
      <c r="B172" s="18"/>
      <c r="C172" s="94" t="s">
        <v>181</v>
      </c>
      <c r="D172" s="42"/>
      <c r="E172" s="18"/>
      <c r="F172" s="42">
        <f>SUBTOTAL(9,F171:F171)</f>
        <v>10</v>
      </c>
      <c r="G172" s="42"/>
      <c r="H172" s="42">
        <f>SUBTOTAL(9,H171:H171)</f>
        <v>45000</v>
      </c>
      <c r="I172" s="42"/>
      <c r="J172" s="43"/>
      <c r="K172" s="42"/>
      <c r="L172" s="42"/>
    </row>
    <row r="173" spans="2:12" ht="15.6" outlineLevel="2" x14ac:dyDescent="0.3">
      <c r="B173" s="18" t="s">
        <v>94</v>
      </c>
      <c r="C173" s="35" t="s">
        <v>134</v>
      </c>
      <c r="D173" s="35">
        <v>2500</v>
      </c>
      <c r="E173" s="19" t="s">
        <v>101</v>
      </c>
      <c r="F173" s="35">
        <v>18</v>
      </c>
      <c r="G173" s="35">
        <v>1</v>
      </c>
      <c r="H173" s="35">
        <v>45000</v>
      </c>
      <c r="I173" s="35">
        <v>2500</v>
      </c>
      <c r="J173" s="41">
        <v>45206</v>
      </c>
      <c r="K173" s="35" t="s">
        <v>91</v>
      </c>
      <c r="L173" s="35" t="s">
        <v>91</v>
      </c>
    </row>
    <row r="174" spans="2:12" ht="15.6" outlineLevel="1" x14ac:dyDescent="0.3">
      <c r="B174" s="18"/>
      <c r="C174" s="93" t="s">
        <v>174</v>
      </c>
      <c r="D174" s="35"/>
      <c r="E174" s="19"/>
      <c r="F174" s="35">
        <f>SUBTOTAL(9,F173:F173)</f>
        <v>18</v>
      </c>
      <c r="G174" s="35"/>
      <c r="H174" s="35">
        <f>SUBTOTAL(9,H173:H173)</f>
        <v>45000</v>
      </c>
      <c r="I174" s="35"/>
      <c r="J174" s="41"/>
      <c r="K174" s="35"/>
      <c r="L174" s="35"/>
    </row>
    <row r="175" spans="2:12" ht="15.6" outlineLevel="2" x14ac:dyDescent="0.3">
      <c r="B175" s="19" t="s">
        <v>94</v>
      </c>
      <c r="C175" s="42" t="s">
        <v>136</v>
      </c>
      <c r="D175" s="42">
        <v>1300</v>
      </c>
      <c r="E175" s="18" t="s">
        <v>106</v>
      </c>
      <c r="F175" s="42">
        <v>35</v>
      </c>
      <c r="G175" s="42">
        <v>1</v>
      </c>
      <c r="H175" s="42">
        <v>45500</v>
      </c>
      <c r="I175" s="42">
        <v>1300</v>
      </c>
      <c r="J175" s="43">
        <v>45000</v>
      </c>
      <c r="K175" s="42" t="s">
        <v>111</v>
      </c>
      <c r="L175" s="35" t="s">
        <v>104</v>
      </c>
    </row>
    <row r="176" spans="2:12" ht="15.6" outlineLevel="1" x14ac:dyDescent="0.3">
      <c r="B176" s="19"/>
      <c r="C176" s="94" t="s">
        <v>179</v>
      </c>
      <c r="D176" s="42"/>
      <c r="E176" s="18"/>
      <c r="F176" s="42">
        <f>SUBTOTAL(9,F175:F175)</f>
        <v>35</v>
      </c>
      <c r="G176" s="42"/>
      <c r="H176" s="42">
        <f>SUBTOTAL(9,H175:H175)</f>
        <v>45500</v>
      </c>
      <c r="I176" s="42"/>
      <c r="J176" s="43"/>
      <c r="K176" s="42"/>
      <c r="L176" s="35"/>
    </row>
    <row r="177" spans="2:12" ht="15.6" outlineLevel="2" x14ac:dyDescent="0.3">
      <c r="B177" s="18" t="s">
        <v>94</v>
      </c>
      <c r="C177" s="42" t="s">
        <v>141</v>
      </c>
      <c r="D177" s="42">
        <v>4550</v>
      </c>
      <c r="E177" s="18" t="s">
        <v>95</v>
      </c>
      <c r="F177" s="42">
        <v>10</v>
      </c>
      <c r="G177" s="42">
        <v>1</v>
      </c>
      <c r="H177" s="42">
        <v>45500</v>
      </c>
      <c r="I177" s="42">
        <v>4550</v>
      </c>
      <c r="J177" s="43">
        <v>45078</v>
      </c>
      <c r="K177" s="42" t="s">
        <v>88</v>
      </c>
      <c r="L177" s="42" t="s">
        <v>96</v>
      </c>
    </row>
    <row r="178" spans="2:12" ht="15.6" outlineLevel="1" x14ac:dyDescent="0.3">
      <c r="B178" s="18"/>
      <c r="C178" s="94" t="s">
        <v>178</v>
      </c>
      <c r="D178" s="42"/>
      <c r="E178" s="18"/>
      <c r="F178" s="42">
        <f>SUBTOTAL(9,F177:F177)</f>
        <v>10</v>
      </c>
      <c r="G178" s="42"/>
      <c r="H178" s="42">
        <f>SUBTOTAL(9,H177:H177)</f>
        <v>45500</v>
      </c>
      <c r="I178" s="42"/>
      <c r="J178" s="43"/>
      <c r="K178" s="42"/>
      <c r="L178" s="42"/>
    </row>
    <row r="179" spans="2:12" ht="15.6" outlineLevel="2" x14ac:dyDescent="0.3">
      <c r="B179" s="19" t="s">
        <v>94</v>
      </c>
      <c r="C179" s="42" t="s">
        <v>137</v>
      </c>
      <c r="D179" s="42">
        <v>2870</v>
      </c>
      <c r="E179" s="18" t="s">
        <v>87</v>
      </c>
      <c r="F179" s="42">
        <v>16</v>
      </c>
      <c r="G179" s="42">
        <v>0</v>
      </c>
      <c r="H179" s="42">
        <v>45920</v>
      </c>
      <c r="I179" s="42">
        <v>0</v>
      </c>
      <c r="J179" s="43">
        <v>45150</v>
      </c>
      <c r="K179" s="42" t="s">
        <v>91</v>
      </c>
      <c r="L179" s="35" t="s">
        <v>111</v>
      </c>
    </row>
    <row r="180" spans="2:12" ht="15.6" outlineLevel="1" x14ac:dyDescent="0.3">
      <c r="B180" s="19"/>
      <c r="C180" s="94" t="s">
        <v>175</v>
      </c>
      <c r="D180" s="42"/>
      <c r="E180" s="18"/>
      <c r="F180" s="42">
        <f>SUBTOTAL(9,F179:F179)</f>
        <v>16</v>
      </c>
      <c r="G180" s="42"/>
      <c r="H180" s="42">
        <f>SUBTOTAL(9,H179:H179)</f>
        <v>45920</v>
      </c>
      <c r="I180" s="42"/>
      <c r="J180" s="43"/>
      <c r="K180" s="42"/>
      <c r="L180" s="35"/>
    </row>
    <row r="181" spans="2:12" ht="15.6" outlineLevel="2" x14ac:dyDescent="0.3">
      <c r="B181" s="19" t="s">
        <v>94</v>
      </c>
      <c r="C181" s="35" t="s">
        <v>135</v>
      </c>
      <c r="D181" s="35">
        <v>1650</v>
      </c>
      <c r="E181" s="19" t="s">
        <v>106</v>
      </c>
      <c r="F181" s="35">
        <v>28</v>
      </c>
      <c r="G181" s="35">
        <v>0</v>
      </c>
      <c r="H181" s="35">
        <v>46200</v>
      </c>
      <c r="I181" s="35">
        <v>0</v>
      </c>
      <c r="J181" s="41">
        <v>44987</v>
      </c>
      <c r="K181" s="35" t="s">
        <v>91</v>
      </c>
      <c r="L181" s="35" t="s">
        <v>91</v>
      </c>
    </row>
    <row r="182" spans="2:12" ht="15.6" outlineLevel="2" x14ac:dyDescent="0.3">
      <c r="B182" s="19" t="s">
        <v>94</v>
      </c>
      <c r="C182" s="35" t="s">
        <v>135</v>
      </c>
      <c r="D182" s="35">
        <v>1650</v>
      </c>
      <c r="E182" s="19" t="s">
        <v>106</v>
      </c>
      <c r="F182" s="35">
        <v>28</v>
      </c>
      <c r="G182" s="35">
        <v>0</v>
      </c>
      <c r="H182" s="35">
        <v>46200</v>
      </c>
      <c r="I182" s="35">
        <v>0</v>
      </c>
      <c r="J182" s="41">
        <v>44987</v>
      </c>
      <c r="K182" s="35" t="s">
        <v>91</v>
      </c>
      <c r="L182" s="35" t="s">
        <v>88</v>
      </c>
    </row>
    <row r="183" spans="2:12" ht="15.6" outlineLevel="1" x14ac:dyDescent="0.3">
      <c r="B183" s="19"/>
      <c r="C183" s="93" t="s">
        <v>177</v>
      </c>
      <c r="D183" s="35"/>
      <c r="E183" s="19"/>
      <c r="F183" s="35">
        <f>SUBTOTAL(9,F181:F182)</f>
        <v>56</v>
      </c>
      <c r="G183" s="35"/>
      <c r="H183" s="35">
        <f>SUBTOTAL(9,H181:H182)</f>
        <v>92400</v>
      </c>
      <c r="I183" s="35"/>
      <c r="J183" s="41"/>
      <c r="K183" s="35"/>
      <c r="L183" s="35"/>
    </row>
    <row r="184" spans="2:12" ht="15.6" outlineLevel="2" x14ac:dyDescent="0.3">
      <c r="B184" s="19" t="s">
        <v>94</v>
      </c>
      <c r="C184" s="42" t="s">
        <v>137</v>
      </c>
      <c r="D184" s="42">
        <v>1080</v>
      </c>
      <c r="E184" s="18" t="s">
        <v>87</v>
      </c>
      <c r="F184" s="42">
        <v>43</v>
      </c>
      <c r="G184" s="42">
        <v>4</v>
      </c>
      <c r="H184" s="42">
        <v>46440</v>
      </c>
      <c r="I184" s="42">
        <v>4320</v>
      </c>
      <c r="J184" s="43">
        <v>45287</v>
      </c>
      <c r="K184" s="42" t="s">
        <v>96</v>
      </c>
      <c r="L184" s="35" t="s">
        <v>91</v>
      </c>
    </row>
    <row r="185" spans="2:12" ht="15.6" outlineLevel="1" x14ac:dyDescent="0.3">
      <c r="B185" s="19"/>
      <c r="C185" s="94" t="s">
        <v>175</v>
      </c>
      <c r="D185" s="42"/>
      <c r="E185" s="18"/>
      <c r="F185" s="42">
        <f>SUBTOTAL(9,F184:F184)</f>
        <v>43</v>
      </c>
      <c r="G185" s="42"/>
      <c r="H185" s="42">
        <f>SUBTOTAL(9,H184:H184)</f>
        <v>46440</v>
      </c>
      <c r="I185" s="42"/>
      <c r="J185" s="43"/>
      <c r="K185" s="42"/>
      <c r="L185" s="35"/>
    </row>
    <row r="186" spans="2:12" ht="15.6" outlineLevel="2" x14ac:dyDescent="0.3">
      <c r="B186" s="18" t="s">
        <v>94</v>
      </c>
      <c r="C186" s="42" t="s">
        <v>132</v>
      </c>
      <c r="D186" s="42">
        <v>3880</v>
      </c>
      <c r="E186" s="18" t="s">
        <v>101</v>
      </c>
      <c r="F186" s="42">
        <v>12</v>
      </c>
      <c r="G186" s="42">
        <v>4</v>
      </c>
      <c r="H186" s="42">
        <v>46560</v>
      </c>
      <c r="I186" s="42">
        <v>15520</v>
      </c>
      <c r="J186" s="43">
        <v>45225</v>
      </c>
      <c r="K186" s="42" t="s">
        <v>91</v>
      </c>
      <c r="L186" s="42" t="s">
        <v>91</v>
      </c>
    </row>
    <row r="187" spans="2:12" ht="15.6" outlineLevel="1" x14ac:dyDescent="0.3">
      <c r="B187" s="18"/>
      <c r="C187" s="94" t="s">
        <v>176</v>
      </c>
      <c r="D187" s="42"/>
      <c r="E187" s="18"/>
      <c r="F187" s="42">
        <f>SUBTOTAL(9,F186:F186)</f>
        <v>12</v>
      </c>
      <c r="G187" s="42"/>
      <c r="H187" s="42">
        <f>SUBTOTAL(9,H186:H186)</f>
        <v>46560</v>
      </c>
      <c r="I187" s="42"/>
      <c r="J187" s="43"/>
      <c r="K187" s="42"/>
      <c r="L187" s="42"/>
    </row>
    <row r="188" spans="2:12" ht="15.6" outlineLevel="2" x14ac:dyDescent="0.3">
      <c r="B188" s="19" t="s">
        <v>94</v>
      </c>
      <c r="C188" s="35" t="s">
        <v>138</v>
      </c>
      <c r="D188" s="35">
        <v>1200</v>
      </c>
      <c r="E188" s="19" t="s">
        <v>90</v>
      </c>
      <c r="F188" s="35">
        <v>39</v>
      </c>
      <c r="G188" s="35">
        <v>4</v>
      </c>
      <c r="H188" s="35">
        <v>46800</v>
      </c>
      <c r="I188" s="35">
        <v>4800</v>
      </c>
      <c r="J188" s="41">
        <v>45181</v>
      </c>
      <c r="K188" s="35" t="s">
        <v>96</v>
      </c>
      <c r="L188" s="18" t="s">
        <v>88</v>
      </c>
    </row>
    <row r="189" spans="2:12" ht="15.6" outlineLevel="2" x14ac:dyDescent="0.3">
      <c r="B189" s="19" t="s">
        <v>94</v>
      </c>
      <c r="C189" s="42" t="s">
        <v>138</v>
      </c>
      <c r="D189" s="42">
        <v>1200</v>
      </c>
      <c r="E189" s="18" t="s">
        <v>106</v>
      </c>
      <c r="F189" s="42">
        <v>39</v>
      </c>
      <c r="G189" s="42">
        <v>0</v>
      </c>
      <c r="H189" s="42">
        <v>46800</v>
      </c>
      <c r="I189" s="42">
        <v>0</v>
      </c>
      <c r="J189" s="43">
        <v>45265</v>
      </c>
      <c r="K189" s="42" t="s">
        <v>96</v>
      </c>
      <c r="L189" s="42" t="s">
        <v>96</v>
      </c>
    </row>
    <row r="190" spans="2:12" ht="15.6" outlineLevel="1" x14ac:dyDescent="0.3">
      <c r="B190" s="19"/>
      <c r="C190" s="94" t="s">
        <v>182</v>
      </c>
      <c r="D190" s="42"/>
      <c r="E190" s="18"/>
      <c r="F190" s="42">
        <f>SUBTOTAL(9,F188:F189)</f>
        <v>78</v>
      </c>
      <c r="G190" s="42"/>
      <c r="H190" s="42">
        <f>SUBTOTAL(9,H188:H189)</f>
        <v>93600</v>
      </c>
      <c r="I190" s="42"/>
      <c r="J190" s="43"/>
      <c r="K190" s="42"/>
      <c r="L190" s="42"/>
    </row>
    <row r="191" spans="2:12" ht="15.6" outlineLevel="2" x14ac:dyDescent="0.3">
      <c r="B191" s="18" t="s">
        <v>94</v>
      </c>
      <c r="C191" s="42" t="s">
        <v>136</v>
      </c>
      <c r="D191" s="42">
        <v>1560</v>
      </c>
      <c r="E191" s="18" t="s">
        <v>101</v>
      </c>
      <c r="F191" s="42">
        <v>30</v>
      </c>
      <c r="G191" s="42">
        <v>2</v>
      </c>
      <c r="H191" s="42">
        <v>46800</v>
      </c>
      <c r="I191" s="42">
        <v>3120</v>
      </c>
      <c r="J191" s="43">
        <v>45238</v>
      </c>
      <c r="K191" s="42" t="s">
        <v>91</v>
      </c>
      <c r="L191" s="35" t="s">
        <v>91</v>
      </c>
    </row>
    <row r="192" spans="2:12" ht="15.6" outlineLevel="1" x14ac:dyDescent="0.3">
      <c r="B192" s="18"/>
      <c r="C192" s="94" t="s">
        <v>179</v>
      </c>
      <c r="D192" s="42"/>
      <c r="E192" s="18"/>
      <c r="F192" s="42">
        <f>SUBTOTAL(9,F191:F191)</f>
        <v>30</v>
      </c>
      <c r="G192" s="42"/>
      <c r="H192" s="42">
        <f>SUBTOTAL(9,H191:H191)</f>
        <v>46800</v>
      </c>
      <c r="I192" s="42"/>
      <c r="J192" s="43"/>
      <c r="K192" s="42"/>
      <c r="L192" s="35"/>
    </row>
    <row r="193" spans="2:12" ht="15.6" outlineLevel="2" x14ac:dyDescent="0.3">
      <c r="B193" s="18" t="s">
        <v>94</v>
      </c>
      <c r="C193" s="42" t="s">
        <v>137</v>
      </c>
      <c r="D193" s="42">
        <v>1950</v>
      </c>
      <c r="E193" s="18" t="s">
        <v>101</v>
      </c>
      <c r="F193" s="42">
        <v>24</v>
      </c>
      <c r="G193" s="42">
        <v>0</v>
      </c>
      <c r="H193" s="42">
        <v>46800</v>
      </c>
      <c r="I193" s="42">
        <v>0</v>
      </c>
      <c r="J193" s="43">
        <v>45215</v>
      </c>
      <c r="K193" s="42" t="s">
        <v>102</v>
      </c>
      <c r="L193" s="42" t="s">
        <v>102</v>
      </c>
    </row>
    <row r="194" spans="2:12" ht="15.6" outlineLevel="1" x14ac:dyDescent="0.3">
      <c r="B194" s="18"/>
      <c r="C194" s="94" t="s">
        <v>175</v>
      </c>
      <c r="D194" s="42"/>
      <c r="E194" s="18"/>
      <c r="F194" s="42">
        <f>SUBTOTAL(9,F193:F193)</f>
        <v>24</v>
      </c>
      <c r="G194" s="42"/>
      <c r="H194" s="42">
        <f>SUBTOTAL(9,H193:H193)</f>
        <v>46800</v>
      </c>
      <c r="I194" s="42"/>
      <c r="J194" s="43"/>
      <c r="K194" s="42"/>
      <c r="L194" s="42"/>
    </row>
    <row r="195" spans="2:12" ht="15.6" outlineLevel="2" x14ac:dyDescent="0.3">
      <c r="B195" s="18" t="s">
        <v>94</v>
      </c>
      <c r="C195" s="35" t="s">
        <v>136</v>
      </c>
      <c r="D195" s="35">
        <v>2360</v>
      </c>
      <c r="E195" s="19" t="s">
        <v>87</v>
      </c>
      <c r="F195" s="35">
        <v>20</v>
      </c>
      <c r="G195" s="35">
        <v>3</v>
      </c>
      <c r="H195" s="35">
        <v>47200</v>
      </c>
      <c r="I195" s="35">
        <v>7080</v>
      </c>
      <c r="J195" s="41">
        <v>44939</v>
      </c>
      <c r="K195" s="35" t="s">
        <v>88</v>
      </c>
      <c r="L195" s="35" t="s">
        <v>102</v>
      </c>
    </row>
    <row r="196" spans="2:12" ht="15.6" outlineLevel="1" x14ac:dyDescent="0.3">
      <c r="B196" s="18"/>
      <c r="C196" s="93" t="s">
        <v>179</v>
      </c>
      <c r="D196" s="35"/>
      <c r="E196" s="19"/>
      <c r="F196" s="35">
        <f>SUBTOTAL(9,F195:F195)</f>
        <v>20</v>
      </c>
      <c r="G196" s="35"/>
      <c r="H196" s="35">
        <f>SUBTOTAL(9,H195:H195)</f>
        <v>47200</v>
      </c>
      <c r="I196" s="35"/>
      <c r="J196" s="41"/>
      <c r="K196" s="35"/>
      <c r="L196" s="35"/>
    </row>
    <row r="197" spans="2:12" ht="15.6" outlineLevel="2" x14ac:dyDescent="0.3">
      <c r="B197" s="19" t="s">
        <v>94</v>
      </c>
      <c r="C197" s="35" t="s">
        <v>132</v>
      </c>
      <c r="D197" s="35">
        <v>4750</v>
      </c>
      <c r="E197" s="19" t="s">
        <v>105</v>
      </c>
      <c r="F197" s="35">
        <v>10</v>
      </c>
      <c r="G197" s="35">
        <v>3</v>
      </c>
      <c r="H197" s="35">
        <v>47500</v>
      </c>
      <c r="I197" s="35">
        <v>14250</v>
      </c>
      <c r="J197" s="41">
        <v>45256</v>
      </c>
      <c r="K197" s="35" t="s">
        <v>88</v>
      </c>
      <c r="L197" s="35" t="s">
        <v>102</v>
      </c>
    </row>
    <row r="198" spans="2:12" ht="15.6" outlineLevel="1" x14ac:dyDescent="0.3">
      <c r="B198" s="19"/>
      <c r="C198" s="93" t="s">
        <v>176</v>
      </c>
      <c r="D198" s="35"/>
      <c r="E198" s="19"/>
      <c r="F198" s="35">
        <f>SUBTOTAL(9,F197:F197)</f>
        <v>10</v>
      </c>
      <c r="G198" s="35"/>
      <c r="H198" s="35">
        <f>SUBTOTAL(9,H197:H197)</f>
        <v>47500</v>
      </c>
      <c r="I198" s="35"/>
      <c r="J198" s="41"/>
      <c r="K198" s="35"/>
      <c r="L198" s="35"/>
    </row>
    <row r="199" spans="2:12" ht="15.6" outlineLevel="2" x14ac:dyDescent="0.3">
      <c r="B199" s="18" t="s">
        <v>94</v>
      </c>
      <c r="C199" s="35" t="s">
        <v>135</v>
      </c>
      <c r="D199" s="35">
        <v>2500</v>
      </c>
      <c r="E199" s="19" t="s">
        <v>101</v>
      </c>
      <c r="F199" s="35">
        <v>19</v>
      </c>
      <c r="G199" s="35">
        <v>2</v>
      </c>
      <c r="H199" s="35">
        <v>47500</v>
      </c>
      <c r="I199" s="35">
        <v>5000</v>
      </c>
      <c r="J199" s="41">
        <v>45209</v>
      </c>
      <c r="K199" s="35" t="s">
        <v>102</v>
      </c>
      <c r="L199" s="42" t="s">
        <v>91</v>
      </c>
    </row>
    <row r="200" spans="2:12" ht="15.6" outlineLevel="1" x14ac:dyDescent="0.3">
      <c r="B200" s="18"/>
      <c r="C200" s="93" t="s">
        <v>177</v>
      </c>
      <c r="D200" s="35"/>
      <c r="E200" s="19"/>
      <c r="F200" s="35">
        <f>SUBTOTAL(9,F199:F199)</f>
        <v>19</v>
      </c>
      <c r="G200" s="35"/>
      <c r="H200" s="35">
        <f>SUBTOTAL(9,H199:H199)</f>
        <v>47500</v>
      </c>
      <c r="I200" s="35"/>
      <c r="J200" s="41"/>
      <c r="K200" s="35"/>
      <c r="L200" s="42"/>
    </row>
    <row r="201" spans="2:12" ht="15.6" outlineLevel="2" x14ac:dyDescent="0.3">
      <c r="B201" s="18" t="s">
        <v>94</v>
      </c>
      <c r="C201" s="42" t="s">
        <v>139</v>
      </c>
      <c r="D201" s="42">
        <v>2000</v>
      </c>
      <c r="E201" s="18" t="s">
        <v>90</v>
      </c>
      <c r="F201" s="42">
        <v>24</v>
      </c>
      <c r="G201" s="42">
        <v>3</v>
      </c>
      <c r="H201" s="42">
        <v>48000</v>
      </c>
      <c r="I201" s="42">
        <v>6000</v>
      </c>
      <c r="J201" s="43">
        <v>44980</v>
      </c>
      <c r="K201" s="42" t="s">
        <v>111</v>
      </c>
      <c r="L201" s="42" t="s">
        <v>96</v>
      </c>
    </row>
    <row r="202" spans="2:12" ht="15.6" outlineLevel="1" x14ac:dyDescent="0.3">
      <c r="B202" s="18"/>
      <c r="C202" s="94" t="s">
        <v>181</v>
      </c>
      <c r="D202" s="42"/>
      <c r="E202" s="18"/>
      <c r="F202" s="42">
        <f>SUBTOTAL(9,F201:F201)</f>
        <v>24</v>
      </c>
      <c r="G202" s="42"/>
      <c r="H202" s="42">
        <f>SUBTOTAL(9,H201:H201)</f>
        <v>48000</v>
      </c>
      <c r="I202" s="42"/>
      <c r="J202" s="43"/>
      <c r="K202" s="42"/>
      <c r="L202" s="42"/>
    </row>
    <row r="203" spans="2:12" ht="15.6" outlineLevel="2" x14ac:dyDescent="0.3">
      <c r="B203" s="18" t="s">
        <v>94</v>
      </c>
      <c r="C203" s="42" t="s">
        <v>136</v>
      </c>
      <c r="D203" s="42">
        <v>1350</v>
      </c>
      <c r="E203" s="18" t="s">
        <v>95</v>
      </c>
      <c r="F203" s="42">
        <v>36</v>
      </c>
      <c r="G203" s="42">
        <v>0</v>
      </c>
      <c r="H203" s="42">
        <v>48600</v>
      </c>
      <c r="I203" s="42">
        <v>0</v>
      </c>
      <c r="J203" s="43">
        <v>44993</v>
      </c>
      <c r="K203" s="42" t="s">
        <v>111</v>
      </c>
      <c r="L203" s="35" t="s">
        <v>91</v>
      </c>
    </row>
    <row r="204" spans="2:12" ht="15.6" outlineLevel="1" x14ac:dyDescent="0.3">
      <c r="B204" s="18"/>
      <c r="C204" s="94" t="s">
        <v>179</v>
      </c>
      <c r="D204" s="42"/>
      <c r="E204" s="18"/>
      <c r="F204" s="42">
        <f>SUBTOTAL(9,F203:F203)</f>
        <v>36</v>
      </c>
      <c r="G204" s="42"/>
      <c r="H204" s="42">
        <f>SUBTOTAL(9,H203:H203)</f>
        <v>48600</v>
      </c>
      <c r="I204" s="42"/>
      <c r="J204" s="43"/>
      <c r="K204" s="42"/>
      <c r="L204" s="35"/>
    </row>
    <row r="205" spans="2:12" ht="15.6" outlineLevel="2" x14ac:dyDescent="0.3">
      <c r="B205" s="18" t="s">
        <v>94</v>
      </c>
      <c r="C205" s="35" t="s">
        <v>135</v>
      </c>
      <c r="D205" s="35">
        <v>1650</v>
      </c>
      <c r="E205" s="19" t="s">
        <v>87</v>
      </c>
      <c r="F205" s="35">
        <v>30</v>
      </c>
      <c r="G205" s="35">
        <v>1</v>
      </c>
      <c r="H205" s="35">
        <v>49500</v>
      </c>
      <c r="I205" s="35">
        <v>1650</v>
      </c>
      <c r="J205" s="41">
        <v>44981</v>
      </c>
      <c r="K205" s="35" t="s">
        <v>111</v>
      </c>
      <c r="L205" s="35" t="s">
        <v>111</v>
      </c>
    </row>
    <row r="206" spans="2:12" ht="15.6" outlineLevel="1" x14ac:dyDescent="0.3">
      <c r="B206" s="18"/>
      <c r="C206" s="93" t="s">
        <v>177</v>
      </c>
      <c r="D206" s="35"/>
      <c r="E206" s="19"/>
      <c r="F206" s="35">
        <f>SUBTOTAL(9,F205:F205)</f>
        <v>30</v>
      </c>
      <c r="G206" s="35"/>
      <c r="H206" s="35">
        <f>SUBTOTAL(9,H205:H205)</f>
        <v>49500</v>
      </c>
      <c r="I206" s="35"/>
      <c r="J206" s="41"/>
      <c r="K206" s="35"/>
      <c r="L206" s="35"/>
    </row>
    <row r="207" spans="2:12" ht="15.6" outlineLevel="2" x14ac:dyDescent="0.3">
      <c r="B207" s="18" t="s">
        <v>94</v>
      </c>
      <c r="C207" s="42" t="s">
        <v>138</v>
      </c>
      <c r="D207" s="42">
        <v>1990</v>
      </c>
      <c r="E207" s="18" t="s">
        <v>90</v>
      </c>
      <c r="F207" s="42">
        <v>25</v>
      </c>
      <c r="G207" s="42">
        <v>3</v>
      </c>
      <c r="H207" s="42">
        <v>49750</v>
      </c>
      <c r="I207" s="42">
        <v>5970</v>
      </c>
      <c r="J207" s="43">
        <v>45278</v>
      </c>
      <c r="K207" s="42" t="s">
        <v>102</v>
      </c>
      <c r="L207" s="35" t="s">
        <v>96</v>
      </c>
    </row>
    <row r="208" spans="2:12" ht="15.6" outlineLevel="1" x14ac:dyDescent="0.3">
      <c r="B208" s="18"/>
      <c r="C208" s="94" t="s">
        <v>182</v>
      </c>
      <c r="D208" s="42"/>
      <c r="E208" s="18"/>
      <c r="F208" s="42">
        <f>SUBTOTAL(9,F207:F207)</f>
        <v>25</v>
      </c>
      <c r="G208" s="42"/>
      <c r="H208" s="42">
        <f>SUBTOTAL(9,H207:H207)</f>
        <v>49750</v>
      </c>
      <c r="I208" s="42"/>
      <c r="J208" s="43"/>
      <c r="K208" s="42"/>
      <c r="L208" s="35"/>
    </row>
    <row r="209" spans="2:12" ht="15.6" outlineLevel="2" x14ac:dyDescent="0.3">
      <c r="B209" s="18" t="s">
        <v>94</v>
      </c>
      <c r="C209" s="42" t="s">
        <v>136</v>
      </c>
      <c r="D209" s="42">
        <v>2090</v>
      </c>
      <c r="E209" s="18" t="s">
        <v>101</v>
      </c>
      <c r="F209" s="42">
        <v>24</v>
      </c>
      <c r="G209" s="42">
        <v>2</v>
      </c>
      <c r="H209" s="42">
        <v>50160</v>
      </c>
      <c r="I209" s="42">
        <v>4180</v>
      </c>
      <c r="J209" s="43">
        <v>45021</v>
      </c>
      <c r="K209" s="42" t="s">
        <v>91</v>
      </c>
      <c r="L209" s="35" t="s">
        <v>96</v>
      </c>
    </row>
    <row r="210" spans="2:12" ht="15.6" outlineLevel="1" x14ac:dyDescent="0.3">
      <c r="B210" s="18"/>
      <c r="C210" s="94" t="s">
        <v>179</v>
      </c>
      <c r="D210" s="42"/>
      <c r="E210" s="18"/>
      <c r="F210" s="42">
        <f>SUBTOTAL(9,F209:F209)</f>
        <v>24</v>
      </c>
      <c r="G210" s="42"/>
      <c r="H210" s="42">
        <f>SUBTOTAL(9,H209:H209)</f>
        <v>50160</v>
      </c>
      <c r="I210" s="42"/>
      <c r="J210" s="43"/>
      <c r="K210" s="42"/>
      <c r="L210" s="35"/>
    </row>
    <row r="211" spans="2:12" ht="15.6" outlineLevel="2" x14ac:dyDescent="0.3">
      <c r="B211" s="18" t="s">
        <v>94</v>
      </c>
      <c r="C211" s="42" t="s">
        <v>138</v>
      </c>
      <c r="D211" s="42">
        <v>1200</v>
      </c>
      <c r="E211" s="18" t="s">
        <v>87</v>
      </c>
      <c r="F211" s="42">
        <v>42</v>
      </c>
      <c r="G211" s="42">
        <v>2</v>
      </c>
      <c r="H211" s="42">
        <v>50400</v>
      </c>
      <c r="I211" s="42">
        <v>2400</v>
      </c>
      <c r="J211" s="43">
        <v>45067</v>
      </c>
      <c r="K211" s="42" t="s">
        <v>96</v>
      </c>
      <c r="L211" s="42" t="s">
        <v>111</v>
      </c>
    </row>
    <row r="212" spans="2:12" ht="15.6" outlineLevel="1" x14ac:dyDescent="0.3">
      <c r="B212" s="18"/>
      <c r="C212" s="94" t="s">
        <v>182</v>
      </c>
      <c r="D212" s="42"/>
      <c r="E212" s="18"/>
      <c r="F212" s="42">
        <f>SUBTOTAL(9,F211:F211)</f>
        <v>42</v>
      </c>
      <c r="G212" s="42"/>
      <c r="H212" s="42">
        <f>SUBTOTAL(9,H211:H211)</f>
        <v>50400</v>
      </c>
      <c r="I212" s="42"/>
      <c r="J212" s="43"/>
      <c r="K212" s="42"/>
      <c r="L212" s="42"/>
    </row>
    <row r="213" spans="2:12" ht="15.6" outlineLevel="2" x14ac:dyDescent="0.3">
      <c r="B213" s="18" t="s">
        <v>94</v>
      </c>
      <c r="C213" s="35" t="s">
        <v>133</v>
      </c>
      <c r="D213" s="35">
        <v>1200</v>
      </c>
      <c r="E213" s="19" t="s">
        <v>95</v>
      </c>
      <c r="F213" s="35">
        <v>43</v>
      </c>
      <c r="G213" s="35">
        <v>0</v>
      </c>
      <c r="H213" s="35">
        <v>51600</v>
      </c>
      <c r="I213" s="35">
        <v>0</v>
      </c>
      <c r="J213" s="41">
        <v>44990</v>
      </c>
      <c r="K213" s="35" t="s">
        <v>96</v>
      </c>
      <c r="L213" s="42" t="s">
        <v>104</v>
      </c>
    </row>
    <row r="214" spans="2:12" ht="15.6" outlineLevel="1" x14ac:dyDescent="0.3">
      <c r="B214" s="18"/>
      <c r="C214" s="93" t="s">
        <v>180</v>
      </c>
      <c r="D214" s="35"/>
      <c r="E214" s="19"/>
      <c r="F214" s="35">
        <f>SUBTOTAL(9,F213:F213)</f>
        <v>43</v>
      </c>
      <c r="G214" s="35"/>
      <c r="H214" s="35">
        <f>SUBTOTAL(9,H213:H213)</f>
        <v>51600</v>
      </c>
      <c r="I214" s="35"/>
      <c r="J214" s="41"/>
      <c r="K214" s="35"/>
      <c r="L214" s="42"/>
    </row>
    <row r="215" spans="2:12" ht="15.6" outlineLevel="2" x14ac:dyDescent="0.3">
      <c r="B215" s="19" t="s">
        <v>89</v>
      </c>
      <c r="C215" s="35" t="s">
        <v>138</v>
      </c>
      <c r="D215" s="35">
        <v>2000</v>
      </c>
      <c r="E215" s="19" t="s">
        <v>105</v>
      </c>
      <c r="F215" s="35">
        <v>26</v>
      </c>
      <c r="G215" s="35">
        <v>4</v>
      </c>
      <c r="H215" s="35">
        <v>52000</v>
      </c>
      <c r="I215" s="35">
        <v>8000</v>
      </c>
      <c r="J215" s="41">
        <v>45210</v>
      </c>
      <c r="K215" s="35" t="s">
        <v>91</v>
      </c>
      <c r="L215" s="35" t="s">
        <v>91</v>
      </c>
    </row>
    <row r="216" spans="2:12" ht="15.6" outlineLevel="1" x14ac:dyDescent="0.3">
      <c r="B216" s="19"/>
      <c r="C216" s="93" t="s">
        <v>182</v>
      </c>
      <c r="D216" s="35"/>
      <c r="E216" s="19"/>
      <c r="F216" s="35">
        <f>SUBTOTAL(9,F215:F215)</f>
        <v>26</v>
      </c>
      <c r="G216" s="35"/>
      <c r="H216" s="35">
        <f>SUBTOTAL(9,H215:H215)</f>
        <v>52000</v>
      </c>
      <c r="I216" s="35"/>
      <c r="J216" s="41"/>
      <c r="K216" s="35"/>
      <c r="L216" s="35"/>
    </row>
    <row r="217" spans="2:12" ht="15.6" outlineLevel="2" x14ac:dyDescent="0.3">
      <c r="B217" s="18" t="s">
        <v>89</v>
      </c>
      <c r="C217" s="42" t="s">
        <v>133</v>
      </c>
      <c r="D217" s="42">
        <v>1370</v>
      </c>
      <c r="E217" s="18" t="s">
        <v>90</v>
      </c>
      <c r="F217" s="42">
        <v>38</v>
      </c>
      <c r="G217" s="42">
        <v>4</v>
      </c>
      <c r="H217" s="42">
        <v>52060</v>
      </c>
      <c r="I217" s="42">
        <v>5480</v>
      </c>
      <c r="J217" s="43">
        <v>45255</v>
      </c>
      <c r="K217" s="42" t="s">
        <v>102</v>
      </c>
      <c r="L217" s="42" t="s">
        <v>111</v>
      </c>
    </row>
    <row r="218" spans="2:12" ht="15.6" outlineLevel="1" x14ac:dyDescent="0.3">
      <c r="B218" s="18"/>
      <c r="C218" s="94" t="s">
        <v>180</v>
      </c>
      <c r="D218" s="42"/>
      <c r="E218" s="18"/>
      <c r="F218" s="42">
        <f>SUBTOTAL(9,F217:F217)</f>
        <v>38</v>
      </c>
      <c r="G218" s="42"/>
      <c r="H218" s="42">
        <f>SUBTOTAL(9,H217:H217)</f>
        <v>52060</v>
      </c>
      <c r="I218" s="42"/>
      <c r="J218" s="43"/>
      <c r="K218" s="42"/>
      <c r="L218" s="42"/>
    </row>
    <row r="219" spans="2:12" ht="15.6" outlineLevel="2" x14ac:dyDescent="0.3">
      <c r="B219" s="18" t="s">
        <v>89</v>
      </c>
      <c r="C219" s="35" t="s">
        <v>136</v>
      </c>
      <c r="D219" s="35">
        <v>1680</v>
      </c>
      <c r="E219" s="19" t="s">
        <v>95</v>
      </c>
      <c r="F219" s="35">
        <v>31</v>
      </c>
      <c r="G219" s="35">
        <v>3</v>
      </c>
      <c r="H219" s="35">
        <v>52080</v>
      </c>
      <c r="I219" s="35">
        <v>5040</v>
      </c>
      <c r="J219" s="41">
        <v>45228</v>
      </c>
      <c r="K219" s="35" t="s">
        <v>91</v>
      </c>
      <c r="L219" s="35" t="s">
        <v>91</v>
      </c>
    </row>
    <row r="220" spans="2:12" ht="15.6" outlineLevel="1" x14ac:dyDescent="0.3">
      <c r="B220" s="18"/>
      <c r="C220" s="93" t="s">
        <v>179</v>
      </c>
      <c r="D220" s="35"/>
      <c r="E220" s="19"/>
      <c r="F220" s="35">
        <f>SUBTOTAL(9,F219:F219)</f>
        <v>31</v>
      </c>
      <c r="G220" s="35"/>
      <c r="H220" s="35">
        <f>SUBTOTAL(9,H219:H219)</f>
        <v>52080</v>
      </c>
      <c r="I220" s="35"/>
      <c r="J220" s="41"/>
      <c r="K220" s="35"/>
      <c r="L220" s="35"/>
    </row>
    <row r="221" spans="2:12" ht="15.6" outlineLevel="2" x14ac:dyDescent="0.3">
      <c r="B221" s="18" t="s">
        <v>89</v>
      </c>
      <c r="C221" s="42" t="s">
        <v>139</v>
      </c>
      <c r="D221" s="42">
        <v>2620</v>
      </c>
      <c r="E221" s="18" t="s">
        <v>87</v>
      </c>
      <c r="F221" s="42">
        <v>20</v>
      </c>
      <c r="G221" s="42">
        <v>2</v>
      </c>
      <c r="H221" s="42">
        <v>52400</v>
      </c>
      <c r="I221" s="42">
        <v>5240</v>
      </c>
      <c r="J221" s="43">
        <v>45195</v>
      </c>
      <c r="K221" s="42" t="s">
        <v>88</v>
      </c>
      <c r="L221" s="35" t="s">
        <v>102</v>
      </c>
    </row>
    <row r="222" spans="2:12" ht="15.6" outlineLevel="1" x14ac:dyDescent="0.3">
      <c r="B222" s="18"/>
      <c r="C222" s="94" t="s">
        <v>181</v>
      </c>
      <c r="D222" s="42"/>
      <c r="E222" s="18"/>
      <c r="F222" s="42">
        <f>SUBTOTAL(9,F221:F221)</f>
        <v>20</v>
      </c>
      <c r="G222" s="42"/>
      <c r="H222" s="42">
        <f>SUBTOTAL(9,H221:H221)</f>
        <v>52400</v>
      </c>
      <c r="I222" s="42"/>
      <c r="J222" s="43"/>
      <c r="K222" s="42"/>
      <c r="L222" s="35"/>
    </row>
    <row r="223" spans="2:12" ht="15.6" outlineLevel="2" x14ac:dyDescent="0.3">
      <c r="B223" s="18" t="s">
        <v>89</v>
      </c>
      <c r="C223" s="35" t="s">
        <v>138</v>
      </c>
      <c r="D223" s="35">
        <v>1200</v>
      </c>
      <c r="E223" s="19" t="s">
        <v>101</v>
      </c>
      <c r="F223" s="35">
        <v>44</v>
      </c>
      <c r="G223" s="35">
        <v>3</v>
      </c>
      <c r="H223" s="35">
        <v>52800</v>
      </c>
      <c r="I223" s="35">
        <v>3600</v>
      </c>
      <c r="J223" s="41">
        <v>45030</v>
      </c>
      <c r="K223" s="35" t="s">
        <v>96</v>
      </c>
      <c r="L223" s="35" t="s">
        <v>102</v>
      </c>
    </row>
    <row r="224" spans="2:12" ht="15.6" outlineLevel="1" x14ac:dyDescent="0.3">
      <c r="B224" s="18"/>
      <c r="C224" s="93" t="s">
        <v>182</v>
      </c>
      <c r="D224" s="35"/>
      <c r="E224" s="19"/>
      <c r="F224" s="35">
        <f>SUBTOTAL(9,F223:F223)</f>
        <v>44</v>
      </c>
      <c r="G224" s="35"/>
      <c r="H224" s="35">
        <f>SUBTOTAL(9,H223:H223)</f>
        <v>52800</v>
      </c>
      <c r="I224" s="35"/>
      <c r="J224" s="41"/>
      <c r="K224" s="35"/>
      <c r="L224" s="35"/>
    </row>
    <row r="225" spans="2:12" ht="15.6" outlineLevel="2" x14ac:dyDescent="0.3">
      <c r="B225" s="18" t="s">
        <v>89</v>
      </c>
      <c r="C225" s="42" t="s">
        <v>139</v>
      </c>
      <c r="D225" s="42">
        <v>1200</v>
      </c>
      <c r="E225" s="18" t="s">
        <v>90</v>
      </c>
      <c r="F225" s="42">
        <v>44</v>
      </c>
      <c r="G225" s="42">
        <v>2</v>
      </c>
      <c r="H225" s="42">
        <v>52800</v>
      </c>
      <c r="I225" s="42">
        <v>2400</v>
      </c>
      <c r="J225" s="43">
        <v>45028</v>
      </c>
      <c r="K225" s="42" t="s">
        <v>91</v>
      </c>
      <c r="L225" s="42" t="s">
        <v>88</v>
      </c>
    </row>
    <row r="226" spans="2:12" ht="15.6" outlineLevel="1" x14ac:dyDescent="0.3">
      <c r="B226" s="18"/>
      <c r="C226" s="94" t="s">
        <v>181</v>
      </c>
      <c r="D226" s="42"/>
      <c r="E226" s="18"/>
      <c r="F226" s="42">
        <f>SUBTOTAL(9,F225:F225)</f>
        <v>44</v>
      </c>
      <c r="G226" s="42"/>
      <c r="H226" s="42">
        <f>SUBTOTAL(9,H225:H225)</f>
        <v>52800</v>
      </c>
      <c r="I226" s="42"/>
      <c r="J226" s="43"/>
      <c r="K226" s="42"/>
      <c r="L226" s="42"/>
    </row>
    <row r="227" spans="2:12" ht="15.6" outlineLevel="2" x14ac:dyDescent="0.3">
      <c r="B227" s="18" t="s">
        <v>89</v>
      </c>
      <c r="C227" s="35" t="s">
        <v>136</v>
      </c>
      <c r="D227" s="35">
        <v>2400</v>
      </c>
      <c r="E227" s="19" t="s">
        <v>105</v>
      </c>
      <c r="F227" s="35">
        <v>22</v>
      </c>
      <c r="G227" s="35">
        <v>2</v>
      </c>
      <c r="H227" s="35">
        <v>52800</v>
      </c>
      <c r="I227" s="35">
        <v>4800</v>
      </c>
      <c r="J227" s="41">
        <v>45096</v>
      </c>
      <c r="K227" s="35" t="s">
        <v>104</v>
      </c>
      <c r="L227" s="35" t="s">
        <v>91</v>
      </c>
    </row>
    <row r="228" spans="2:12" ht="15.6" outlineLevel="1" x14ac:dyDescent="0.3">
      <c r="B228" s="18"/>
      <c r="C228" s="93" t="s">
        <v>179</v>
      </c>
      <c r="D228" s="35"/>
      <c r="E228" s="19"/>
      <c r="F228" s="35">
        <f>SUBTOTAL(9,F227:F227)</f>
        <v>22</v>
      </c>
      <c r="G228" s="35"/>
      <c r="H228" s="35">
        <f>SUBTOTAL(9,H227:H227)</f>
        <v>52800</v>
      </c>
      <c r="I228" s="35"/>
      <c r="J228" s="41"/>
      <c r="K228" s="35"/>
      <c r="L228" s="35"/>
    </row>
    <row r="229" spans="2:12" ht="15.6" outlineLevel="2" x14ac:dyDescent="0.3">
      <c r="B229" s="19" t="s">
        <v>89</v>
      </c>
      <c r="C229" s="42" t="s">
        <v>133</v>
      </c>
      <c r="D229" s="42">
        <v>1150</v>
      </c>
      <c r="E229" s="18" t="s">
        <v>101</v>
      </c>
      <c r="F229" s="42">
        <v>46</v>
      </c>
      <c r="G229" s="42">
        <v>4</v>
      </c>
      <c r="H229" s="42">
        <v>52900</v>
      </c>
      <c r="I229" s="42">
        <v>4600</v>
      </c>
      <c r="J229" s="43">
        <v>45210</v>
      </c>
      <c r="K229" s="42" t="s">
        <v>96</v>
      </c>
      <c r="L229" s="42" t="s">
        <v>88</v>
      </c>
    </row>
    <row r="230" spans="2:12" ht="15.6" outlineLevel="1" x14ac:dyDescent="0.3">
      <c r="B230" s="19"/>
      <c r="C230" s="94" t="s">
        <v>180</v>
      </c>
      <c r="D230" s="42"/>
      <c r="E230" s="18"/>
      <c r="F230" s="42">
        <f>SUBTOTAL(9,F229:F229)</f>
        <v>46</v>
      </c>
      <c r="G230" s="42"/>
      <c r="H230" s="42">
        <f>SUBTOTAL(9,H229:H229)</f>
        <v>52900</v>
      </c>
      <c r="I230" s="42"/>
      <c r="J230" s="43"/>
      <c r="K230" s="42"/>
      <c r="L230" s="42"/>
    </row>
    <row r="231" spans="2:12" ht="15.6" outlineLevel="2" x14ac:dyDescent="0.3">
      <c r="B231" s="18" t="s">
        <v>89</v>
      </c>
      <c r="C231" s="35" t="s">
        <v>135</v>
      </c>
      <c r="D231" s="35">
        <v>2550</v>
      </c>
      <c r="E231" s="19" t="s">
        <v>90</v>
      </c>
      <c r="F231" s="35">
        <v>21</v>
      </c>
      <c r="G231" s="35">
        <v>3</v>
      </c>
      <c r="H231" s="35">
        <v>53550</v>
      </c>
      <c r="I231" s="35">
        <v>7650</v>
      </c>
      <c r="J231" s="41">
        <v>45056</v>
      </c>
      <c r="K231" s="35" t="s">
        <v>104</v>
      </c>
      <c r="L231" s="35" t="s">
        <v>91</v>
      </c>
    </row>
    <row r="232" spans="2:12" ht="15.6" outlineLevel="1" x14ac:dyDescent="0.3">
      <c r="B232" s="18"/>
      <c r="C232" s="93" t="s">
        <v>177</v>
      </c>
      <c r="D232" s="35"/>
      <c r="E232" s="19"/>
      <c r="F232" s="35">
        <f>SUBTOTAL(9,F231:F231)</f>
        <v>21</v>
      </c>
      <c r="G232" s="35"/>
      <c r="H232" s="35">
        <f>SUBTOTAL(9,H231:H231)</f>
        <v>53550</v>
      </c>
      <c r="I232" s="35"/>
      <c r="J232" s="41"/>
      <c r="K232" s="35"/>
      <c r="L232" s="35"/>
    </row>
    <row r="233" spans="2:12" ht="15.6" outlineLevel="2" x14ac:dyDescent="0.3">
      <c r="B233" s="18" t="s">
        <v>89</v>
      </c>
      <c r="C233" s="42" t="s">
        <v>134</v>
      </c>
      <c r="D233" s="42">
        <v>1280</v>
      </c>
      <c r="E233" s="18" t="s">
        <v>106</v>
      </c>
      <c r="F233" s="42">
        <v>42</v>
      </c>
      <c r="G233" s="42">
        <v>0</v>
      </c>
      <c r="H233" s="42">
        <v>53760</v>
      </c>
      <c r="I233" s="42">
        <v>0</v>
      </c>
      <c r="J233" s="43">
        <v>45037</v>
      </c>
      <c r="K233" s="42" t="s">
        <v>111</v>
      </c>
      <c r="L233" s="42" t="s">
        <v>91</v>
      </c>
    </row>
    <row r="234" spans="2:12" ht="15.6" outlineLevel="2" x14ac:dyDescent="0.3">
      <c r="B234" s="18" t="s">
        <v>89</v>
      </c>
      <c r="C234" s="42" t="s">
        <v>134</v>
      </c>
      <c r="D234" s="42">
        <v>1280</v>
      </c>
      <c r="E234" s="18" t="s">
        <v>106</v>
      </c>
      <c r="F234" s="42">
        <v>42</v>
      </c>
      <c r="G234" s="42">
        <v>0</v>
      </c>
      <c r="H234" s="42">
        <v>53760</v>
      </c>
      <c r="I234" s="42">
        <v>0</v>
      </c>
      <c r="J234" s="43">
        <v>45037</v>
      </c>
      <c r="K234" s="42" t="s">
        <v>111</v>
      </c>
      <c r="L234" s="42" t="s">
        <v>104</v>
      </c>
    </row>
    <row r="235" spans="2:12" ht="15.6" outlineLevel="1" x14ac:dyDescent="0.3">
      <c r="B235" s="18"/>
      <c r="C235" s="94" t="s">
        <v>174</v>
      </c>
      <c r="D235" s="42"/>
      <c r="E235" s="18"/>
      <c r="F235" s="42">
        <f>SUBTOTAL(9,F233:F234)</f>
        <v>84</v>
      </c>
      <c r="G235" s="42"/>
      <c r="H235" s="42">
        <f>SUBTOTAL(9,H233:H234)</f>
        <v>107520</v>
      </c>
      <c r="I235" s="42"/>
      <c r="J235" s="43"/>
      <c r="K235" s="42"/>
      <c r="L235" s="42"/>
    </row>
    <row r="236" spans="2:12" ht="15.6" outlineLevel="2" x14ac:dyDescent="0.3">
      <c r="B236" s="18" t="s">
        <v>89</v>
      </c>
      <c r="C236" s="42" t="s">
        <v>137</v>
      </c>
      <c r="D236" s="42">
        <v>1080</v>
      </c>
      <c r="E236" s="18" t="s">
        <v>101</v>
      </c>
      <c r="F236" s="42">
        <v>50</v>
      </c>
      <c r="G236" s="42">
        <v>3</v>
      </c>
      <c r="H236" s="42">
        <v>54000</v>
      </c>
      <c r="I236" s="42">
        <v>3240</v>
      </c>
      <c r="J236" s="43">
        <v>44951</v>
      </c>
      <c r="K236" s="42" t="s">
        <v>96</v>
      </c>
      <c r="L236" s="35" t="s">
        <v>102</v>
      </c>
    </row>
    <row r="237" spans="2:12" ht="15.6" outlineLevel="1" x14ac:dyDescent="0.3">
      <c r="B237" s="18"/>
      <c r="C237" s="94" t="s">
        <v>175</v>
      </c>
      <c r="D237" s="42"/>
      <c r="E237" s="18"/>
      <c r="F237" s="42">
        <f>SUBTOTAL(9,F236:F236)</f>
        <v>50</v>
      </c>
      <c r="G237" s="42"/>
      <c r="H237" s="42">
        <f>SUBTOTAL(9,H236:H236)</f>
        <v>54000</v>
      </c>
      <c r="I237" s="42"/>
      <c r="J237" s="43"/>
      <c r="K237" s="42"/>
      <c r="L237" s="35"/>
    </row>
    <row r="238" spans="2:12" ht="15.6" outlineLevel="2" x14ac:dyDescent="0.3">
      <c r="B238" s="19" t="s">
        <v>89</v>
      </c>
      <c r="C238" s="42" t="s">
        <v>139</v>
      </c>
      <c r="D238" s="42">
        <v>1150</v>
      </c>
      <c r="E238" s="18" t="s">
        <v>101</v>
      </c>
      <c r="F238" s="42">
        <v>47</v>
      </c>
      <c r="G238" s="42">
        <v>2</v>
      </c>
      <c r="H238" s="42">
        <v>54050</v>
      </c>
      <c r="I238" s="42">
        <v>2300</v>
      </c>
      <c r="J238" s="43">
        <v>45281</v>
      </c>
      <c r="K238" s="42" t="s">
        <v>91</v>
      </c>
      <c r="L238" s="42" t="s">
        <v>102</v>
      </c>
    </row>
    <row r="239" spans="2:12" ht="15.6" outlineLevel="1" x14ac:dyDescent="0.3">
      <c r="B239" s="19"/>
      <c r="C239" s="94" t="s">
        <v>181</v>
      </c>
      <c r="D239" s="42"/>
      <c r="E239" s="18"/>
      <c r="F239" s="42">
        <f>SUBTOTAL(9,F238:F238)</f>
        <v>47</v>
      </c>
      <c r="G239" s="42"/>
      <c r="H239" s="42">
        <f>SUBTOTAL(9,H238:H238)</f>
        <v>54050</v>
      </c>
      <c r="I239" s="42"/>
      <c r="J239" s="43"/>
      <c r="K239" s="42"/>
      <c r="L239" s="42"/>
    </row>
    <row r="240" spans="2:12" ht="15.6" outlineLevel="2" x14ac:dyDescent="0.3">
      <c r="B240" s="19" t="s">
        <v>89</v>
      </c>
      <c r="C240" s="42" t="s">
        <v>135</v>
      </c>
      <c r="D240" s="42">
        <v>2850</v>
      </c>
      <c r="E240" s="18" t="s">
        <v>95</v>
      </c>
      <c r="F240" s="42">
        <v>19</v>
      </c>
      <c r="G240" s="42">
        <v>1</v>
      </c>
      <c r="H240" s="42">
        <v>54150</v>
      </c>
      <c r="I240" s="42">
        <v>2850</v>
      </c>
      <c r="J240" s="43">
        <v>45120</v>
      </c>
      <c r="K240" s="42" t="s">
        <v>91</v>
      </c>
      <c r="L240" s="42" t="s">
        <v>102</v>
      </c>
    </row>
    <row r="241" spans="2:12" ht="15.6" outlineLevel="1" x14ac:dyDescent="0.3">
      <c r="B241" s="19"/>
      <c r="C241" s="94" t="s">
        <v>177</v>
      </c>
      <c r="D241" s="42"/>
      <c r="E241" s="18"/>
      <c r="F241" s="42">
        <f>SUBTOTAL(9,F240:F240)</f>
        <v>19</v>
      </c>
      <c r="G241" s="42"/>
      <c r="H241" s="42">
        <f>SUBTOTAL(9,H240:H240)</f>
        <v>54150</v>
      </c>
      <c r="I241" s="42"/>
      <c r="J241" s="43"/>
      <c r="K241" s="42"/>
      <c r="L241" s="42"/>
    </row>
    <row r="242" spans="2:12" ht="15.6" outlineLevel="2" x14ac:dyDescent="0.3">
      <c r="B242" s="19" t="s">
        <v>89</v>
      </c>
      <c r="C242" s="42" t="s">
        <v>136</v>
      </c>
      <c r="D242" s="42">
        <v>1400</v>
      </c>
      <c r="E242" s="18" t="s">
        <v>90</v>
      </c>
      <c r="F242" s="42">
        <v>39</v>
      </c>
      <c r="G242" s="42">
        <v>1</v>
      </c>
      <c r="H242" s="42">
        <v>54600</v>
      </c>
      <c r="I242" s="42">
        <v>1400</v>
      </c>
      <c r="J242" s="43">
        <v>45082</v>
      </c>
      <c r="K242" s="42" t="s">
        <v>111</v>
      </c>
      <c r="L242" s="35" t="s">
        <v>88</v>
      </c>
    </row>
    <row r="243" spans="2:12" ht="15.6" outlineLevel="1" x14ac:dyDescent="0.3">
      <c r="B243" s="19"/>
      <c r="C243" s="94" t="s">
        <v>179</v>
      </c>
      <c r="D243" s="42"/>
      <c r="E243" s="18"/>
      <c r="F243" s="42">
        <f>SUBTOTAL(9,F242:F242)</f>
        <v>39</v>
      </c>
      <c r="G243" s="42"/>
      <c r="H243" s="42">
        <f>SUBTOTAL(9,H242:H242)</f>
        <v>54600</v>
      </c>
      <c r="I243" s="42"/>
      <c r="J243" s="43"/>
      <c r="K243" s="42"/>
      <c r="L243" s="35"/>
    </row>
    <row r="244" spans="2:12" ht="15.6" outlineLevel="2" x14ac:dyDescent="0.3">
      <c r="B244" s="19" t="s">
        <v>89</v>
      </c>
      <c r="C244" s="42" t="s">
        <v>137</v>
      </c>
      <c r="D244" s="42">
        <v>1100</v>
      </c>
      <c r="E244" s="18" t="s">
        <v>90</v>
      </c>
      <c r="F244" s="42">
        <v>50</v>
      </c>
      <c r="G244" s="42">
        <v>3</v>
      </c>
      <c r="H244" s="42">
        <v>55000</v>
      </c>
      <c r="I244" s="42">
        <v>3300</v>
      </c>
      <c r="J244" s="43">
        <v>44992</v>
      </c>
      <c r="K244" s="42" t="s">
        <v>96</v>
      </c>
      <c r="L244" s="42" t="s">
        <v>111</v>
      </c>
    </row>
    <row r="245" spans="2:12" ht="15.6" outlineLevel="1" x14ac:dyDescent="0.3">
      <c r="B245" s="19"/>
      <c r="C245" s="94" t="s">
        <v>175</v>
      </c>
      <c r="D245" s="42"/>
      <c r="E245" s="18"/>
      <c r="F245" s="42">
        <f>SUBTOTAL(9,F244:F244)</f>
        <v>50</v>
      </c>
      <c r="G245" s="42"/>
      <c r="H245" s="42">
        <f>SUBTOTAL(9,H244:H244)</f>
        <v>55000</v>
      </c>
      <c r="I245" s="42"/>
      <c r="J245" s="43"/>
      <c r="K245" s="42"/>
      <c r="L245" s="42"/>
    </row>
    <row r="246" spans="2:12" ht="15.6" outlineLevel="2" x14ac:dyDescent="0.3">
      <c r="B246" s="18" t="s">
        <v>89</v>
      </c>
      <c r="C246" s="35" t="s">
        <v>136</v>
      </c>
      <c r="D246" s="35">
        <v>2200</v>
      </c>
      <c r="E246" s="19" t="s">
        <v>95</v>
      </c>
      <c r="F246" s="35">
        <v>25</v>
      </c>
      <c r="G246" s="35">
        <v>4</v>
      </c>
      <c r="H246" s="35">
        <v>55000</v>
      </c>
      <c r="I246" s="35">
        <v>8800</v>
      </c>
      <c r="J246" s="41">
        <v>45286</v>
      </c>
      <c r="K246" s="35" t="s">
        <v>88</v>
      </c>
      <c r="L246" s="42" t="s">
        <v>91</v>
      </c>
    </row>
    <row r="247" spans="2:12" ht="15.6" outlineLevel="1" x14ac:dyDescent="0.3">
      <c r="B247" s="18"/>
      <c r="C247" s="93" t="s">
        <v>179</v>
      </c>
      <c r="D247" s="35"/>
      <c r="E247" s="19"/>
      <c r="F247" s="35">
        <f>SUBTOTAL(9,F246:F246)</f>
        <v>25</v>
      </c>
      <c r="G247" s="35"/>
      <c r="H247" s="35">
        <f>SUBTOTAL(9,H246:H246)</f>
        <v>55000</v>
      </c>
      <c r="I247" s="35"/>
      <c r="J247" s="41"/>
      <c r="K247" s="35"/>
      <c r="L247" s="42"/>
    </row>
    <row r="248" spans="2:12" ht="15.6" outlineLevel="2" x14ac:dyDescent="0.3">
      <c r="B248" s="19" t="s">
        <v>89</v>
      </c>
      <c r="C248" s="35" t="s">
        <v>133</v>
      </c>
      <c r="D248" s="35">
        <v>1150</v>
      </c>
      <c r="E248" s="19" t="s">
        <v>90</v>
      </c>
      <c r="F248" s="35">
        <v>48</v>
      </c>
      <c r="G248" s="35">
        <v>2</v>
      </c>
      <c r="H248" s="35">
        <v>55200</v>
      </c>
      <c r="I248" s="35">
        <v>2300</v>
      </c>
      <c r="J248" s="41">
        <v>45174</v>
      </c>
      <c r="K248" s="35" t="s">
        <v>96</v>
      </c>
      <c r="L248" s="42" t="s">
        <v>111</v>
      </c>
    </row>
    <row r="249" spans="2:12" ht="15.6" outlineLevel="1" x14ac:dyDescent="0.3">
      <c r="B249" s="19"/>
      <c r="C249" s="93" t="s">
        <v>180</v>
      </c>
      <c r="D249" s="35"/>
      <c r="E249" s="19"/>
      <c r="F249" s="35">
        <f>SUBTOTAL(9,F248:F248)</f>
        <v>48</v>
      </c>
      <c r="G249" s="35"/>
      <c r="H249" s="35">
        <f>SUBTOTAL(9,H248:H248)</f>
        <v>55200</v>
      </c>
      <c r="I249" s="35"/>
      <c r="J249" s="41"/>
      <c r="K249" s="35"/>
      <c r="L249" s="42"/>
    </row>
    <row r="250" spans="2:12" ht="15.6" outlineLevel="2" x14ac:dyDescent="0.3">
      <c r="B250" s="18" t="s">
        <v>89</v>
      </c>
      <c r="C250" s="35" t="s">
        <v>134</v>
      </c>
      <c r="D250" s="35">
        <v>1200</v>
      </c>
      <c r="E250" s="19" t="s">
        <v>95</v>
      </c>
      <c r="F250" s="35">
        <v>46</v>
      </c>
      <c r="G250" s="35">
        <v>2</v>
      </c>
      <c r="H250" s="35">
        <v>55200</v>
      </c>
      <c r="I250" s="35">
        <v>2400</v>
      </c>
      <c r="J250" s="41">
        <v>45091</v>
      </c>
      <c r="K250" s="35" t="s">
        <v>111</v>
      </c>
      <c r="L250" s="35" t="s">
        <v>88</v>
      </c>
    </row>
    <row r="251" spans="2:12" ht="15.6" outlineLevel="1" x14ac:dyDescent="0.3">
      <c r="B251" s="18"/>
      <c r="C251" s="93" t="s">
        <v>174</v>
      </c>
      <c r="D251" s="35"/>
      <c r="E251" s="19"/>
      <c r="F251" s="35">
        <f>SUBTOTAL(9,F250:F250)</f>
        <v>46</v>
      </c>
      <c r="G251" s="35"/>
      <c r="H251" s="35">
        <f>SUBTOTAL(9,H250:H250)</f>
        <v>55200</v>
      </c>
      <c r="I251" s="35"/>
      <c r="J251" s="41"/>
      <c r="K251" s="35"/>
      <c r="L251" s="35"/>
    </row>
    <row r="252" spans="2:12" ht="15.6" outlineLevel="2" x14ac:dyDescent="0.3">
      <c r="B252" s="19" t="s">
        <v>89</v>
      </c>
      <c r="C252" s="35" t="s">
        <v>136</v>
      </c>
      <c r="D252" s="35">
        <v>2400</v>
      </c>
      <c r="E252" s="19" t="s">
        <v>101</v>
      </c>
      <c r="F252" s="35">
        <v>23</v>
      </c>
      <c r="G252" s="35">
        <v>4</v>
      </c>
      <c r="H252" s="35">
        <v>55200</v>
      </c>
      <c r="I252" s="35">
        <v>9600</v>
      </c>
      <c r="J252" s="41">
        <v>44944</v>
      </c>
      <c r="K252" s="35" t="s">
        <v>104</v>
      </c>
      <c r="L252" s="35" t="s">
        <v>104</v>
      </c>
    </row>
    <row r="253" spans="2:12" ht="15.6" outlineLevel="1" x14ac:dyDescent="0.3">
      <c r="B253" s="19"/>
      <c r="C253" s="93" t="s">
        <v>179</v>
      </c>
      <c r="D253" s="35"/>
      <c r="E253" s="19"/>
      <c r="F253" s="35">
        <f>SUBTOTAL(9,F252:F252)</f>
        <v>23</v>
      </c>
      <c r="G253" s="35"/>
      <c r="H253" s="35">
        <f>SUBTOTAL(9,H252:H252)</f>
        <v>55200</v>
      </c>
      <c r="I253" s="35"/>
      <c r="J253" s="41"/>
      <c r="K253" s="35"/>
      <c r="L253" s="35"/>
    </row>
    <row r="254" spans="2:12" ht="15.6" outlineLevel="2" x14ac:dyDescent="0.3">
      <c r="B254" s="19" t="s">
        <v>89</v>
      </c>
      <c r="C254" s="35" t="s">
        <v>139</v>
      </c>
      <c r="D254" s="35">
        <v>3250</v>
      </c>
      <c r="E254" s="19" t="s">
        <v>101</v>
      </c>
      <c r="F254" s="35">
        <v>17</v>
      </c>
      <c r="G254" s="35">
        <v>2</v>
      </c>
      <c r="H254" s="35">
        <v>55250</v>
      </c>
      <c r="I254" s="35">
        <v>6500</v>
      </c>
      <c r="J254" s="41">
        <v>45239</v>
      </c>
      <c r="K254" s="35" t="s">
        <v>102</v>
      </c>
      <c r="L254" s="42" t="s">
        <v>91</v>
      </c>
    </row>
    <row r="255" spans="2:12" ht="15.6" outlineLevel="1" x14ac:dyDescent="0.3">
      <c r="B255" s="19"/>
      <c r="C255" s="93" t="s">
        <v>181</v>
      </c>
      <c r="D255" s="35"/>
      <c r="E255" s="19"/>
      <c r="F255" s="35">
        <f>SUBTOTAL(9,F254:F254)</f>
        <v>17</v>
      </c>
      <c r="G255" s="35"/>
      <c r="H255" s="35">
        <f>SUBTOTAL(9,H254:H254)</f>
        <v>55250</v>
      </c>
      <c r="I255" s="35"/>
      <c r="J255" s="41"/>
      <c r="K255" s="35"/>
      <c r="L255" s="42"/>
    </row>
    <row r="256" spans="2:12" ht="15.6" outlineLevel="2" x14ac:dyDescent="0.3">
      <c r="B256" s="19" t="s">
        <v>89</v>
      </c>
      <c r="C256" s="35" t="s">
        <v>138</v>
      </c>
      <c r="D256" s="35">
        <v>1790</v>
      </c>
      <c r="E256" s="19" t="s">
        <v>87</v>
      </c>
      <c r="F256" s="35">
        <v>31</v>
      </c>
      <c r="G256" s="35">
        <v>1</v>
      </c>
      <c r="H256" s="35">
        <v>55490</v>
      </c>
      <c r="I256" s="35">
        <v>1790</v>
      </c>
      <c r="J256" s="41">
        <v>45066</v>
      </c>
      <c r="K256" s="35" t="s">
        <v>88</v>
      </c>
      <c r="L256" s="35" t="s">
        <v>102</v>
      </c>
    </row>
    <row r="257" spans="2:12" ht="15.6" outlineLevel="1" x14ac:dyDescent="0.3">
      <c r="B257" s="19"/>
      <c r="C257" s="93" t="s">
        <v>182</v>
      </c>
      <c r="D257" s="35"/>
      <c r="E257" s="19"/>
      <c r="F257" s="35">
        <f>SUBTOTAL(9,F256:F256)</f>
        <v>31</v>
      </c>
      <c r="G257" s="35"/>
      <c r="H257" s="35">
        <f>SUBTOTAL(9,H256:H256)</f>
        <v>55490</v>
      </c>
      <c r="I257" s="35"/>
      <c r="J257" s="41"/>
      <c r="K257" s="35"/>
      <c r="L257" s="35"/>
    </row>
    <row r="258" spans="2:12" ht="15.6" outlineLevel="2" x14ac:dyDescent="0.3">
      <c r="B258" s="18" t="s">
        <v>89</v>
      </c>
      <c r="C258" s="42" t="s">
        <v>136</v>
      </c>
      <c r="D258" s="42">
        <v>1600</v>
      </c>
      <c r="E258" s="18" t="s">
        <v>105</v>
      </c>
      <c r="F258" s="42">
        <v>35</v>
      </c>
      <c r="G258" s="42">
        <v>1</v>
      </c>
      <c r="H258" s="42">
        <v>56000</v>
      </c>
      <c r="I258" s="42">
        <v>1600</v>
      </c>
      <c r="J258" s="43">
        <v>44971</v>
      </c>
      <c r="K258" s="42" t="s">
        <v>91</v>
      </c>
      <c r="L258" s="35" t="s">
        <v>104</v>
      </c>
    </row>
    <row r="259" spans="2:12" ht="15.6" outlineLevel="1" x14ac:dyDescent="0.3">
      <c r="B259" s="18"/>
      <c r="C259" s="94" t="s">
        <v>179</v>
      </c>
      <c r="D259" s="42"/>
      <c r="E259" s="18"/>
      <c r="F259" s="42">
        <f>SUBTOTAL(9,F258:F258)</f>
        <v>35</v>
      </c>
      <c r="G259" s="42"/>
      <c r="H259" s="42">
        <f>SUBTOTAL(9,H258:H258)</f>
        <v>56000</v>
      </c>
      <c r="I259" s="42"/>
      <c r="J259" s="43"/>
      <c r="K259" s="42"/>
      <c r="L259" s="35"/>
    </row>
    <row r="260" spans="2:12" ht="15.6" outlineLevel="2" x14ac:dyDescent="0.3">
      <c r="B260" s="19" t="s">
        <v>89</v>
      </c>
      <c r="C260" s="42" t="s">
        <v>139</v>
      </c>
      <c r="D260" s="42">
        <v>1750</v>
      </c>
      <c r="E260" s="18" t="s">
        <v>106</v>
      </c>
      <c r="F260" s="42">
        <v>32</v>
      </c>
      <c r="G260" s="42">
        <v>2</v>
      </c>
      <c r="H260" s="42">
        <v>56000</v>
      </c>
      <c r="I260" s="42">
        <v>3500</v>
      </c>
      <c r="J260" s="43">
        <v>45011</v>
      </c>
      <c r="K260" s="42" t="s">
        <v>102</v>
      </c>
      <c r="L260" s="42" t="s">
        <v>111</v>
      </c>
    </row>
    <row r="261" spans="2:12" ht="15.6" outlineLevel="1" x14ac:dyDescent="0.3">
      <c r="B261" s="19"/>
      <c r="C261" s="94" t="s">
        <v>181</v>
      </c>
      <c r="D261" s="42"/>
      <c r="E261" s="18"/>
      <c r="F261" s="42">
        <f>SUBTOTAL(9,F260:F260)</f>
        <v>32</v>
      </c>
      <c r="G261" s="42"/>
      <c r="H261" s="42">
        <f>SUBTOTAL(9,H260:H260)</f>
        <v>56000</v>
      </c>
      <c r="I261" s="42"/>
      <c r="J261" s="43"/>
      <c r="K261" s="42"/>
      <c r="L261" s="42"/>
    </row>
    <row r="262" spans="2:12" ht="15.6" outlineLevel="2" x14ac:dyDescent="0.3">
      <c r="B262" s="19" t="s">
        <v>89</v>
      </c>
      <c r="C262" s="42" t="s">
        <v>135</v>
      </c>
      <c r="D262" s="42">
        <v>1500</v>
      </c>
      <c r="E262" s="18" t="s">
        <v>101</v>
      </c>
      <c r="F262" s="42">
        <v>38</v>
      </c>
      <c r="G262" s="42">
        <v>1</v>
      </c>
      <c r="H262" s="42">
        <v>57000</v>
      </c>
      <c r="I262" s="42">
        <v>1500</v>
      </c>
      <c r="J262" s="43">
        <v>45200</v>
      </c>
      <c r="K262" s="42" t="s">
        <v>96</v>
      </c>
      <c r="L262" s="35" t="s">
        <v>96</v>
      </c>
    </row>
    <row r="263" spans="2:12" ht="15.6" outlineLevel="1" x14ac:dyDescent="0.3">
      <c r="B263" s="19"/>
      <c r="C263" s="94" t="s">
        <v>177</v>
      </c>
      <c r="D263" s="42"/>
      <c r="E263" s="18"/>
      <c r="F263" s="42">
        <f>SUBTOTAL(9,F262:F262)</f>
        <v>38</v>
      </c>
      <c r="G263" s="42"/>
      <c r="H263" s="42">
        <f>SUBTOTAL(9,H262:H262)</f>
        <v>57000</v>
      </c>
      <c r="I263" s="42"/>
      <c r="J263" s="43"/>
      <c r="K263" s="42"/>
      <c r="L263" s="35"/>
    </row>
    <row r="264" spans="2:12" ht="15.6" outlineLevel="2" x14ac:dyDescent="0.3">
      <c r="B264" s="18" t="s">
        <v>89</v>
      </c>
      <c r="C264" s="35" t="s">
        <v>138</v>
      </c>
      <c r="D264" s="35">
        <v>1900</v>
      </c>
      <c r="E264" s="19" t="s">
        <v>95</v>
      </c>
      <c r="F264" s="35">
        <v>30</v>
      </c>
      <c r="G264" s="35">
        <v>1</v>
      </c>
      <c r="H264" s="35">
        <v>57000</v>
      </c>
      <c r="I264" s="35">
        <v>1900</v>
      </c>
      <c r="J264" s="41">
        <v>45166</v>
      </c>
      <c r="K264" s="35" t="s">
        <v>102</v>
      </c>
      <c r="L264" s="35" t="s">
        <v>88</v>
      </c>
    </row>
    <row r="265" spans="2:12" ht="15.6" outlineLevel="1" x14ac:dyDescent="0.3">
      <c r="B265" s="18"/>
      <c r="C265" s="93" t="s">
        <v>182</v>
      </c>
      <c r="D265" s="35"/>
      <c r="E265" s="19"/>
      <c r="F265" s="35">
        <f>SUBTOTAL(9,F264:F264)</f>
        <v>30</v>
      </c>
      <c r="G265" s="35"/>
      <c r="H265" s="35">
        <f>SUBTOTAL(9,H264:H264)</f>
        <v>57000</v>
      </c>
      <c r="I265" s="35"/>
      <c r="J265" s="41"/>
      <c r="K265" s="35"/>
      <c r="L265" s="35"/>
    </row>
    <row r="266" spans="2:12" ht="15.6" outlineLevel="2" x14ac:dyDescent="0.3">
      <c r="B266" s="18" t="s">
        <v>89</v>
      </c>
      <c r="C266" s="42" t="s">
        <v>137</v>
      </c>
      <c r="D266" s="42">
        <v>3400</v>
      </c>
      <c r="E266" s="18" t="s">
        <v>105</v>
      </c>
      <c r="F266" s="42">
        <v>17</v>
      </c>
      <c r="G266" s="42">
        <v>2</v>
      </c>
      <c r="H266" s="42">
        <v>57800</v>
      </c>
      <c r="I266" s="42">
        <v>6800</v>
      </c>
      <c r="J266" s="43">
        <v>45041</v>
      </c>
      <c r="K266" s="42" t="s">
        <v>96</v>
      </c>
      <c r="L266" s="42" t="s">
        <v>111</v>
      </c>
    </row>
    <row r="267" spans="2:12" ht="15.6" outlineLevel="1" x14ac:dyDescent="0.3">
      <c r="B267" s="18"/>
      <c r="C267" s="94" t="s">
        <v>175</v>
      </c>
      <c r="D267" s="42"/>
      <c r="E267" s="18"/>
      <c r="F267" s="42">
        <f>SUBTOTAL(9,F266:F266)</f>
        <v>17</v>
      </c>
      <c r="G267" s="42"/>
      <c r="H267" s="42">
        <f>SUBTOTAL(9,H266:H266)</f>
        <v>57800</v>
      </c>
      <c r="I267" s="42"/>
      <c r="J267" s="43"/>
      <c r="K267" s="42"/>
      <c r="L267" s="42"/>
    </row>
    <row r="268" spans="2:12" ht="15.6" outlineLevel="2" x14ac:dyDescent="0.3">
      <c r="B268" s="19" t="s">
        <v>89</v>
      </c>
      <c r="C268" s="42" t="s">
        <v>132</v>
      </c>
      <c r="D268" s="42">
        <v>3880</v>
      </c>
      <c r="E268" s="18" t="s">
        <v>87</v>
      </c>
      <c r="F268" s="42">
        <v>15</v>
      </c>
      <c r="G268" s="42">
        <v>1</v>
      </c>
      <c r="H268" s="42">
        <v>58200</v>
      </c>
      <c r="I268" s="42">
        <v>3880</v>
      </c>
      <c r="J268" s="43">
        <v>45277</v>
      </c>
      <c r="K268" s="42" t="s">
        <v>91</v>
      </c>
      <c r="L268" s="42" t="s">
        <v>111</v>
      </c>
    </row>
    <row r="269" spans="2:12" ht="15.6" outlineLevel="1" x14ac:dyDescent="0.3">
      <c r="B269" s="19"/>
      <c r="C269" s="94" t="s">
        <v>176</v>
      </c>
      <c r="D269" s="42"/>
      <c r="E269" s="18"/>
      <c r="F269" s="42">
        <f>SUBTOTAL(9,F268:F268)</f>
        <v>15</v>
      </c>
      <c r="G269" s="42"/>
      <c r="H269" s="42">
        <f>SUBTOTAL(9,H268:H268)</f>
        <v>58200</v>
      </c>
      <c r="I269" s="42"/>
      <c r="J269" s="43"/>
      <c r="K269" s="42"/>
      <c r="L269" s="42"/>
    </row>
    <row r="270" spans="2:12" ht="15.6" outlineLevel="2" x14ac:dyDescent="0.3">
      <c r="B270" s="19" t="s">
        <v>89</v>
      </c>
      <c r="C270" s="35" t="s">
        <v>134</v>
      </c>
      <c r="D270" s="35">
        <v>1250</v>
      </c>
      <c r="E270" s="19" t="s">
        <v>87</v>
      </c>
      <c r="F270" s="35">
        <v>47</v>
      </c>
      <c r="G270" s="35">
        <v>0</v>
      </c>
      <c r="H270" s="35">
        <v>58750</v>
      </c>
      <c r="I270" s="35">
        <v>0</v>
      </c>
      <c r="J270" s="41">
        <v>45234</v>
      </c>
      <c r="K270" s="35" t="s">
        <v>111</v>
      </c>
      <c r="L270" s="42" t="s">
        <v>91</v>
      </c>
    </row>
    <row r="271" spans="2:12" ht="15.6" outlineLevel="1" x14ac:dyDescent="0.3">
      <c r="B271" s="19"/>
      <c r="C271" s="93" t="s">
        <v>174</v>
      </c>
      <c r="D271" s="35"/>
      <c r="E271" s="19"/>
      <c r="F271" s="35">
        <f>SUBTOTAL(9,F270:F270)</f>
        <v>47</v>
      </c>
      <c r="G271" s="35"/>
      <c r="H271" s="35">
        <f>SUBTOTAL(9,H270:H270)</f>
        <v>58750</v>
      </c>
      <c r="I271" s="35"/>
      <c r="J271" s="41"/>
      <c r="K271" s="35"/>
      <c r="L271" s="42"/>
    </row>
    <row r="272" spans="2:12" ht="15.6" outlineLevel="2" x14ac:dyDescent="0.3">
      <c r="B272" s="18" t="s">
        <v>89</v>
      </c>
      <c r="C272" s="35" t="s">
        <v>136</v>
      </c>
      <c r="D272" s="35">
        <v>2360</v>
      </c>
      <c r="E272" s="19" t="s">
        <v>106</v>
      </c>
      <c r="F272" s="35">
        <v>25</v>
      </c>
      <c r="G272" s="35">
        <v>2</v>
      </c>
      <c r="H272" s="35">
        <v>59000</v>
      </c>
      <c r="I272" s="35">
        <v>4720</v>
      </c>
      <c r="J272" s="41">
        <v>45118</v>
      </c>
      <c r="K272" s="35" t="s">
        <v>104</v>
      </c>
      <c r="L272" s="35" t="s">
        <v>88</v>
      </c>
    </row>
    <row r="273" spans="2:12" ht="15.6" outlineLevel="1" x14ac:dyDescent="0.3">
      <c r="B273" s="18"/>
      <c r="C273" s="93" t="s">
        <v>179</v>
      </c>
      <c r="D273" s="35"/>
      <c r="E273" s="19"/>
      <c r="F273" s="35">
        <f>SUBTOTAL(9,F272:F272)</f>
        <v>25</v>
      </c>
      <c r="G273" s="35"/>
      <c r="H273" s="35">
        <f>SUBTOTAL(9,H272:H272)</f>
        <v>59000</v>
      </c>
      <c r="I273" s="35"/>
      <c r="J273" s="41"/>
      <c r="K273" s="35"/>
      <c r="L273" s="35"/>
    </row>
    <row r="274" spans="2:12" ht="15.6" outlineLevel="2" x14ac:dyDescent="0.3">
      <c r="B274" s="19" t="s">
        <v>89</v>
      </c>
      <c r="C274" s="42" t="s">
        <v>135</v>
      </c>
      <c r="D274" s="42">
        <v>2570</v>
      </c>
      <c r="E274" s="18" t="s">
        <v>87</v>
      </c>
      <c r="F274" s="42">
        <v>23</v>
      </c>
      <c r="G274" s="42">
        <v>3</v>
      </c>
      <c r="H274" s="42">
        <v>59110</v>
      </c>
      <c r="I274" s="42">
        <v>7710</v>
      </c>
      <c r="J274" s="43">
        <v>45095</v>
      </c>
      <c r="K274" s="42" t="s">
        <v>104</v>
      </c>
      <c r="L274" s="35" t="s">
        <v>96</v>
      </c>
    </row>
    <row r="275" spans="2:12" ht="15.6" outlineLevel="1" x14ac:dyDescent="0.3">
      <c r="B275" s="19"/>
      <c r="C275" s="94" t="s">
        <v>177</v>
      </c>
      <c r="D275" s="42"/>
      <c r="E275" s="18"/>
      <c r="F275" s="42">
        <f>SUBTOTAL(9,F274:F274)</f>
        <v>23</v>
      </c>
      <c r="G275" s="42"/>
      <c r="H275" s="42">
        <f>SUBTOTAL(9,H274:H274)</f>
        <v>59110</v>
      </c>
      <c r="I275" s="42"/>
      <c r="J275" s="43"/>
      <c r="K275" s="42"/>
      <c r="L275" s="35"/>
    </row>
    <row r="276" spans="2:12" ht="15.6" outlineLevel="2" x14ac:dyDescent="0.3">
      <c r="B276" s="19" t="s">
        <v>89</v>
      </c>
      <c r="C276" s="42" t="s">
        <v>134</v>
      </c>
      <c r="D276" s="42">
        <v>2850</v>
      </c>
      <c r="E276" s="18" t="s">
        <v>105</v>
      </c>
      <c r="F276" s="42">
        <v>21</v>
      </c>
      <c r="G276" s="42">
        <v>3</v>
      </c>
      <c r="H276" s="42">
        <v>59850</v>
      </c>
      <c r="I276" s="42">
        <v>8550</v>
      </c>
      <c r="J276" s="43">
        <v>45094</v>
      </c>
      <c r="K276" s="42" t="s">
        <v>96</v>
      </c>
      <c r="L276" s="35" t="s">
        <v>102</v>
      </c>
    </row>
    <row r="277" spans="2:12" ht="15.6" outlineLevel="2" x14ac:dyDescent="0.3">
      <c r="B277" s="18" t="s">
        <v>89</v>
      </c>
      <c r="C277" s="35" t="s">
        <v>134</v>
      </c>
      <c r="D277" s="35">
        <v>2920</v>
      </c>
      <c r="E277" s="19" t="s">
        <v>101</v>
      </c>
      <c r="F277" s="35">
        <v>21</v>
      </c>
      <c r="G277" s="35">
        <v>1</v>
      </c>
      <c r="H277" s="35">
        <v>61320</v>
      </c>
      <c r="I277" s="35">
        <v>2920</v>
      </c>
      <c r="J277" s="41">
        <v>45077</v>
      </c>
      <c r="K277" s="35" t="s">
        <v>96</v>
      </c>
      <c r="L277" s="42" t="s">
        <v>91</v>
      </c>
    </row>
    <row r="278" spans="2:12" ht="15.6" outlineLevel="1" x14ac:dyDescent="0.3">
      <c r="B278" s="18"/>
      <c r="C278" s="93" t="s">
        <v>174</v>
      </c>
      <c r="D278" s="35"/>
      <c r="E278" s="19"/>
      <c r="F278" s="35">
        <f>SUBTOTAL(9,F276:F277)</f>
        <v>42</v>
      </c>
      <c r="G278" s="35"/>
      <c r="H278" s="35">
        <f>SUBTOTAL(9,H276:H277)</f>
        <v>121170</v>
      </c>
      <c r="I278" s="35"/>
      <c r="J278" s="41"/>
      <c r="K278" s="35"/>
      <c r="L278" s="42"/>
    </row>
    <row r="279" spans="2:12" ht="15.6" outlineLevel="2" x14ac:dyDescent="0.3">
      <c r="B279" s="18" t="s">
        <v>89</v>
      </c>
      <c r="C279" s="35" t="s">
        <v>136</v>
      </c>
      <c r="D279" s="35">
        <v>1560</v>
      </c>
      <c r="E279" s="19" t="s">
        <v>90</v>
      </c>
      <c r="F279" s="35">
        <v>40</v>
      </c>
      <c r="G279" s="35">
        <v>4</v>
      </c>
      <c r="H279" s="35">
        <v>62400</v>
      </c>
      <c r="I279" s="35">
        <v>6240</v>
      </c>
      <c r="J279" s="41">
        <v>45132</v>
      </c>
      <c r="K279" s="35" t="s">
        <v>91</v>
      </c>
      <c r="L279" s="35" t="s">
        <v>91</v>
      </c>
    </row>
    <row r="280" spans="2:12" ht="15.6" outlineLevel="1" x14ac:dyDescent="0.3">
      <c r="B280" s="18"/>
      <c r="C280" s="93" t="s">
        <v>179</v>
      </c>
      <c r="D280" s="35"/>
      <c r="E280" s="19"/>
      <c r="F280" s="35">
        <f>SUBTOTAL(9,F279:F279)</f>
        <v>40</v>
      </c>
      <c r="G280" s="35"/>
      <c r="H280" s="35">
        <f>SUBTOTAL(9,H279:H279)</f>
        <v>62400</v>
      </c>
      <c r="I280" s="35"/>
      <c r="J280" s="41"/>
      <c r="K280" s="35"/>
      <c r="L280" s="35"/>
    </row>
    <row r="281" spans="2:12" ht="15.6" outlineLevel="2" x14ac:dyDescent="0.3">
      <c r="B281" s="19" t="s">
        <v>89</v>
      </c>
      <c r="C281" s="35" t="s">
        <v>137</v>
      </c>
      <c r="D281" s="35">
        <v>1950</v>
      </c>
      <c r="E281" s="19" t="s">
        <v>90</v>
      </c>
      <c r="F281" s="35">
        <v>32</v>
      </c>
      <c r="G281" s="35">
        <v>3</v>
      </c>
      <c r="H281" s="35">
        <v>62400</v>
      </c>
      <c r="I281" s="35">
        <v>5850</v>
      </c>
      <c r="J281" s="41">
        <v>45024</v>
      </c>
      <c r="K281" s="35" t="s">
        <v>102</v>
      </c>
      <c r="L281" s="35" t="s">
        <v>111</v>
      </c>
    </row>
    <row r="282" spans="2:12" ht="15.6" outlineLevel="1" x14ac:dyDescent="0.3">
      <c r="B282" s="19"/>
      <c r="C282" s="93" t="s">
        <v>175</v>
      </c>
      <c r="D282" s="35"/>
      <c r="E282" s="19"/>
      <c r="F282" s="35">
        <f>SUBTOTAL(9,F281:F281)</f>
        <v>32</v>
      </c>
      <c r="G282" s="35"/>
      <c r="H282" s="35">
        <f>SUBTOTAL(9,H281:H281)</f>
        <v>62400</v>
      </c>
      <c r="I282" s="35"/>
      <c r="J282" s="41"/>
      <c r="K282" s="35"/>
      <c r="L282" s="35"/>
    </row>
    <row r="283" spans="2:12" ht="15.6" outlineLevel="2" x14ac:dyDescent="0.3">
      <c r="B283" s="18" t="s">
        <v>89</v>
      </c>
      <c r="C283" s="42" t="s">
        <v>134</v>
      </c>
      <c r="D283" s="42">
        <v>2500</v>
      </c>
      <c r="E283" s="18" t="s">
        <v>95</v>
      </c>
      <c r="F283" s="42">
        <v>25</v>
      </c>
      <c r="G283" s="42">
        <v>0</v>
      </c>
      <c r="H283" s="42">
        <v>62500</v>
      </c>
      <c r="I283" s="42">
        <v>0</v>
      </c>
      <c r="J283" s="43">
        <v>45035</v>
      </c>
      <c r="K283" s="42" t="s">
        <v>91</v>
      </c>
      <c r="L283" s="35" t="s">
        <v>102</v>
      </c>
    </row>
    <row r="284" spans="2:12" ht="15.6" outlineLevel="2" x14ac:dyDescent="0.3">
      <c r="B284" s="19" t="s">
        <v>89</v>
      </c>
      <c r="C284" s="42" t="s">
        <v>134</v>
      </c>
      <c r="D284" s="42">
        <v>3300</v>
      </c>
      <c r="E284" s="18" t="s">
        <v>95</v>
      </c>
      <c r="F284" s="42">
        <v>19</v>
      </c>
      <c r="G284" s="42">
        <v>0</v>
      </c>
      <c r="H284" s="42">
        <v>62700</v>
      </c>
      <c r="I284" s="42">
        <v>0</v>
      </c>
      <c r="J284" s="43">
        <v>45220</v>
      </c>
      <c r="K284" s="42" t="s">
        <v>102</v>
      </c>
      <c r="L284" s="42" t="s">
        <v>91</v>
      </c>
    </row>
    <row r="285" spans="2:12" ht="15.6" outlineLevel="2" x14ac:dyDescent="0.3">
      <c r="B285" s="19" t="s">
        <v>89</v>
      </c>
      <c r="C285" s="35" t="s">
        <v>134</v>
      </c>
      <c r="D285" s="35">
        <v>3140</v>
      </c>
      <c r="E285" s="19" t="s">
        <v>106</v>
      </c>
      <c r="F285" s="35">
        <v>20</v>
      </c>
      <c r="G285" s="35">
        <v>0</v>
      </c>
      <c r="H285" s="35">
        <v>62800</v>
      </c>
      <c r="I285" s="35">
        <v>0</v>
      </c>
      <c r="J285" s="41">
        <v>45150</v>
      </c>
      <c r="K285" s="35" t="s">
        <v>102</v>
      </c>
      <c r="L285" s="42" t="s">
        <v>102</v>
      </c>
    </row>
    <row r="286" spans="2:12" ht="15.6" outlineLevel="1" x14ac:dyDescent="0.3">
      <c r="B286" s="19"/>
      <c r="C286" s="93" t="s">
        <v>174</v>
      </c>
      <c r="D286" s="35"/>
      <c r="E286" s="19"/>
      <c r="F286" s="35">
        <f>SUBTOTAL(9,F283:F285)</f>
        <v>64</v>
      </c>
      <c r="G286" s="35"/>
      <c r="H286" s="35">
        <f>SUBTOTAL(9,H283:H285)</f>
        <v>188000</v>
      </c>
      <c r="I286" s="35"/>
      <c r="J286" s="41"/>
      <c r="K286" s="35"/>
      <c r="L286" s="42"/>
    </row>
    <row r="287" spans="2:12" ht="15.6" outlineLevel="2" x14ac:dyDescent="0.3">
      <c r="B287" s="19" t="s">
        <v>89</v>
      </c>
      <c r="C287" s="42" t="s">
        <v>131</v>
      </c>
      <c r="D287" s="42">
        <v>2750</v>
      </c>
      <c r="E287" s="18" t="s">
        <v>95</v>
      </c>
      <c r="F287" s="42">
        <v>23</v>
      </c>
      <c r="G287" s="42">
        <v>0</v>
      </c>
      <c r="H287" s="42">
        <v>63250</v>
      </c>
      <c r="I287" s="42">
        <v>0</v>
      </c>
      <c r="J287" s="43">
        <v>44943</v>
      </c>
      <c r="K287" s="42" t="s">
        <v>88</v>
      </c>
      <c r="L287" s="42" t="s">
        <v>91</v>
      </c>
    </row>
    <row r="288" spans="2:12" ht="15.6" outlineLevel="1" x14ac:dyDescent="0.3">
      <c r="B288" s="19"/>
      <c r="C288" s="94" t="s">
        <v>184</v>
      </c>
      <c r="D288" s="42"/>
      <c r="E288" s="18"/>
      <c r="F288" s="42">
        <f>SUBTOTAL(9,F287:F287)</f>
        <v>23</v>
      </c>
      <c r="G288" s="42"/>
      <c r="H288" s="42">
        <f>SUBTOTAL(9,H287:H287)</f>
        <v>63250</v>
      </c>
      <c r="I288" s="42"/>
      <c r="J288" s="43"/>
      <c r="K288" s="42"/>
      <c r="L288" s="42"/>
    </row>
    <row r="289" spans="2:12" ht="15.6" outlineLevel="2" x14ac:dyDescent="0.3">
      <c r="B289" s="18" t="s">
        <v>89</v>
      </c>
      <c r="C289" s="42" t="s">
        <v>135</v>
      </c>
      <c r="D289" s="42">
        <v>1650</v>
      </c>
      <c r="E289" s="18" t="s">
        <v>87</v>
      </c>
      <c r="F289" s="42">
        <v>39</v>
      </c>
      <c r="G289" s="42">
        <v>3</v>
      </c>
      <c r="H289" s="42">
        <v>64350</v>
      </c>
      <c r="I289" s="42">
        <v>4950</v>
      </c>
      <c r="J289" s="43">
        <v>45243</v>
      </c>
      <c r="K289" s="42" t="s">
        <v>91</v>
      </c>
      <c r="L289" s="35" t="s">
        <v>111</v>
      </c>
    </row>
    <row r="290" spans="2:12" ht="15.6" outlineLevel="2" x14ac:dyDescent="0.3">
      <c r="B290" s="18" t="s">
        <v>89</v>
      </c>
      <c r="C290" s="35" t="s">
        <v>135</v>
      </c>
      <c r="D290" s="35">
        <v>1650</v>
      </c>
      <c r="E290" s="19" t="s">
        <v>90</v>
      </c>
      <c r="F290" s="35">
        <v>39</v>
      </c>
      <c r="G290" s="35">
        <v>4</v>
      </c>
      <c r="H290" s="35">
        <v>64350</v>
      </c>
      <c r="I290" s="35">
        <v>6600</v>
      </c>
      <c r="J290" s="41">
        <v>45265</v>
      </c>
      <c r="K290" s="35" t="s">
        <v>111</v>
      </c>
      <c r="L290" s="35" t="s">
        <v>96</v>
      </c>
    </row>
    <row r="291" spans="2:12" ht="15.6" outlineLevel="1" x14ac:dyDescent="0.3">
      <c r="B291" s="18"/>
      <c r="C291" s="93" t="s">
        <v>177</v>
      </c>
      <c r="D291" s="35"/>
      <c r="E291" s="19"/>
      <c r="F291" s="35">
        <f>SUBTOTAL(9,F289:F290)</f>
        <v>78</v>
      </c>
      <c r="G291" s="35"/>
      <c r="H291" s="35">
        <f>SUBTOTAL(9,H289:H290)</f>
        <v>128700</v>
      </c>
      <c r="I291" s="35"/>
      <c r="J291" s="41"/>
      <c r="K291" s="35"/>
      <c r="L291" s="35"/>
    </row>
    <row r="292" spans="2:12" ht="15.6" outlineLevel="2" x14ac:dyDescent="0.3">
      <c r="B292" s="18" t="s">
        <v>89</v>
      </c>
      <c r="C292" s="42" t="s">
        <v>138</v>
      </c>
      <c r="D292" s="42">
        <v>1950</v>
      </c>
      <c r="E292" s="18" t="s">
        <v>101</v>
      </c>
      <c r="F292" s="42">
        <v>33</v>
      </c>
      <c r="G292" s="42">
        <v>1</v>
      </c>
      <c r="H292" s="42">
        <v>64350</v>
      </c>
      <c r="I292" s="42">
        <v>1950</v>
      </c>
      <c r="J292" s="43">
        <v>45135</v>
      </c>
      <c r="K292" s="42" t="s">
        <v>102</v>
      </c>
      <c r="L292" s="35" t="s">
        <v>91</v>
      </c>
    </row>
    <row r="293" spans="2:12" ht="15.6" outlineLevel="1" x14ac:dyDescent="0.3">
      <c r="B293" s="18"/>
      <c r="C293" s="94" t="s">
        <v>182</v>
      </c>
      <c r="D293" s="42"/>
      <c r="E293" s="18"/>
      <c r="F293" s="42">
        <f>SUBTOTAL(9,F292:F292)</f>
        <v>33</v>
      </c>
      <c r="G293" s="42"/>
      <c r="H293" s="42">
        <f>SUBTOTAL(9,H292:H292)</f>
        <v>64350</v>
      </c>
      <c r="I293" s="42"/>
      <c r="J293" s="43"/>
      <c r="K293" s="42"/>
      <c r="L293" s="35"/>
    </row>
    <row r="294" spans="2:12" ht="15.6" outlineLevel="2" x14ac:dyDescent="0.3">
      <c r="B294" s="18" t="s">
        <v>99</v>
      </c>
      <c r="C294" s="35" t="s">
        <v>133</v>
      </c>
      <c r="D294" s="35">
        <v>1400</v>
      </c>
      <c r="E294" s="19" t="s">
        <v>105</v>
      </c>
      <c r="F294" s="35">
        <v>46</v>
      </c>
      <c r="G294" s="35">
        <v>4</v>
      </c>
      <c r="H294" s="35">
        <v>64400</v>
      </c>
      <c r="I294" s="35">
        <v>5600</v>
      </c>
      <c r="J294" s="41">
        <v>45071</v>
      </c>
      <c r="K294" s="35" t="s">
        <v>104</v>
      </c>
      <c r="L294" s="42" t="s">
        <v>96</v>
      </c>
    </row>
    <row r="295" spans="2:12" ht="15.6" outlineLevel="1" x14ac:dyDescent="0.3">
      <c r="B295" s="18"/>
      <c r="C295" s="93" t="s">
        <v>180</v>
      </c>
      <c r="D295" s="35"/>
      <c r="E295" s="19"/>
      <c r="F295" s="35">
        <f>SUBTOTAL(9,F294:F294)</f>
        <v>46</v>
      </c>
      <c r="G295" s="35"/>
      <c r="H295" s="35">
        <f>SUBTOTAL(9,H294:H294)</f>
        <v>64400</v>
      </c>
      <c r="I295" s="35"/>
      <c r="J295" s="41"/>
      <c r="K295" s="35"/>
      <c r="L295" s="42"/>
    </row>
    <row r="296" spans="2:12" ht="15.6" outlineLevel="2" x14ac:dyDescent="0.3">
      <c r="B296" s="19" t="s">
        <v>99</v>
      </c>
      <c r="C296" s="42" t="s">
        <v>137</v>
      </c>
      <c r="D296" s="42">
        <v>3390</v>
      </c>
      <c r="E296" s="18" t="s">
        <v>106</v>
      </c>
      <c r="F296" s="42">
        <v>19</v>
      </c>
      <c r="G296" s="42">
        <v>3</v>
      </c>
      <c r="H296" s="42">
        <v>64410</v>
      </c>
      <c r="I296" s="42">
        <v>10170</v>
      </c>
      <c r="J296" s="43">
        <v>45191</v>
      </c>
      <c r="K296" s="42" t="s">
        <v>96</v>
      </c>
      <c r="L296" s="42" t="s">
        <v>91</v>
      </c>
    </row>
    <row r="297" spans="2:12" ht="15.6" outlineLevel="1" x14ac:dyDescent="0.3">
      <c r="B297" s="19"/>
      <c r="C297" s="94" t="s">
        <v>175</v>
      </c>
      <c r="D297" s="42"/>
      <c r="E297" s="18"/>
      <c r="F297" s="42">
        <f>SUBTOTAL(9,F296:F296)</f>
        <v>19</v>
      </c>
      <c r="G297" s="42"/>
      <c r="H297" s="42">
        <f>SUBTOTAL(9,H296:H296)</f>
        <v>64410</v>
      </c>
      <c r="I297" s="42"/>
      <c r="J297" s="43"/>
      <c r="K297" s="42"/>
      <c r="L297" s="42"/>
    </row>
    <row r="298" spans="2:12" ht="15.6" outlineLevel="2" x14ac:dyDescent="0.3">
      <c r="B298" s="19" t="s">
        <v>99</v>
      </c>
      <c r="C298" s="42" t="s">
        <v>138</v>
      </c>
      <c r="D298" s="42">
        <v>1960</v>
      </c>
      <c r="E298" s="18" t="s">
        <v>106</v>
      </c>
      <c r="F298" s="42">
        <v>33</v>
      </c>
      <c r="G298" s="42">
        <v>0</v>
      </c>
      <c r="H298" s="42">
        <v>64680</v>
      </c>
      <c r="I298" s="42">
        <v>0</v>
      </c>
      <c r="J298" s="43">
        <v>44945</v>
      </c>
      <c r="K298" s="42" t="s">
        <v>91</v>
      </c>
      <c r="L298" s="42" t="s">
        <v>91</v>
      </c>
    </row>
    <row r="299" spans="2:12" ht="15.6" outlineLevel="2" x14ac:dyDescent="0.3">
      <c r="B299" s="19" t="s">
        <v>99</v>
      </c>
      <c r="C299" s="42" t="s">
        <v>138</v>
      </c>
      <c r="D299" s="42">
        <v>1960</v>
      </c>
      <c r="E299" s="18" t="s">
        <v>106</v>
      </c>
      <c r="F299" s="42">
        <v>33</v>
      </c>
      <c r="G299" s="42">
        <v>0</v>
      </c>
      <c r="H299" s="42">
        <v>64680</v>
      </c>
      <c r="I299" s="42">
        <v>0</v>
      </c>
      <c r="J299" s="43">
        <v>44945</v>
      </c>
      <c r="K299" s="42" t="s">
        <v>91</v>
      </c>
      <c r="L299" s="42" t="s">
        <v>91</v>
      </c>
    </row>
    <row r="300" spans="2:12" ht="15.6" outlineLevel="1" x14ac:dyDescent="0.3">
      <c r="B300" s="19"/>
      <c r="C300" s="94" t="s">
        <v>182</v>
      </c>
      <c r="D300" s="42"/>
      <c r="E300" s="18"/>
      <c r="F300" s="42">
        <f>SUBTOTAL(9,F298:F299)</f>
        <v>66</v>
      </c>
      <c r="G300" s="42"/>
      <c r="H300" s="42">
        <f>SUBTOTAL(9,H298:H299)</f>
        <v>129360</v>
      </c>
      <c r="I300" s="42"/>
      <c r="J300" s="43"/>
      <c r="K300" s="42"/>
      <c r="L300" s="42"/>
    </row>
    <row r="301" spans="2:12" ht="15.6" outlineLevel="2" x14ac:dyDescent="0.3">
      <c r="B301" s="18" t="s">
        <v>99</v>
      </c>
      <c r="C301" s="42" t="s">
        <v>134</v>
      </c>
      <c r="D301" s="42">
        <v>4050</v>
      </c>
      <c r="E301" s="18" t="s">
        <v>106</v>
      </c>
      <c r="F301" s="42">
        <v>16</v>
      </c>
      <c r="G301" s="42">
        <v>4</v>
      </c>
      <c r="H301" s="42">
        <v>64800</v>
      </c>
      <c r="I301" s="42">
        <v>16200</v>
      </c>
      <c r="J301" s="43">
        <v>44952</v>
      </c>
      <c r="K301" s="42" t="s">
        <v>91</v>
      </c>
      <c r="L301" s="42" t="s">
        <v>96</v>
      </c>
    </row>
    <row r="302" spans="2:12" ht="15.6" outlineLevel="2" x14ac:dyDescent="0.3">
      <c r="B302" s="18" t="s">
        <v>99</v>
      </c>
      <c r="C302" s="42" t="s">
        <v>134</v>
      </c>
      <c r="D302" s="42">
        <v>2500</v>
      </c>
      <c r="E302" s="18" t="s">
        <v>90</v>
      </c>
      <c r="F302" s="42">
        <v>26</v>
      </c>
      <c r="G302" s="42">
        <v>0</v>
      </c>
      <c r="H302" s="42">
        <v>65000</v>
      </c>
      <c r="I302" s="42">
        <v>0</v>
      </c>
      <c r="J302" s="43">
        <v>44934</v>
      </c>
      <c r="K302" s="42" t="s">
        <v>96</v>
      </c>
      <c r="L302" s="35" t="s">
        <v>104</v>
      </c>
    </row>
    <row r="303" spans="2:12" ht="15.6" outlineLevel="1" x14ac:dyDescent="0.3">
      <c r="B303" s="18"/>
      <c r="C303" s="94" t="s">
        <v>174</v>
      </c>
      <c r="D303" s="42"/>
      <c r="E303" s="18"/>
      <c r="F303" s="42">
        <f>SUBTOTAL(9,F301:F302)</f>
        <v>42</v>
      </c>
      <c r="G303" s="42"/>
      <c r="H303" s="42">
        <f>SUBTOTAL(9,H301:H302)</f>
        <v>129800</v>
      </c>
      <c r="I303" s="42"/>
      <c r="J303" s="43"/>
      <c r="K303" s="42"/>
      <c r="L303" s="35"/>
    </row>
    <row r="304" spans="2:12" ht="15.6" outlineLevel="2" x14ac:dyDescent="0.3">
      <c r="B304" s="19" t="s">
        <v>99</v>
      </c>
      <c r="C304" s="35" t="s">
        <v>139</v>
      </c>
      <c r="D304" s="35">
        <v>2620</v>
      </c>
      <c r="E304" s="19" t="s">
        <v>90</v>
      </c>
      <c r="F304" s="35">
        <v>25</v>
      </c>
      <c r="G304" s="35">
        <v>0</v>
      </c>
      <c r="H304" s="35">
        <v>65500</v>
      </c>
      <c r="I304" s="35">
        <v>0</v>
      </c>
      <c r="J304" s="41">
        <v>44990</v>
      </c>
      <c r="K304" s="35" t="s">
        <v>91</v>
      </c>
      <c r="L304" s="42" t="s">
        <v>91</v>
      </c>
    </row>
    <row r="305" spans="2:12" ht="15.6" outlineLevel="1" x14ac:dyDescent="0.3">
      <c r="B305" s="19"/>
      <c r="C305" s="93" t="s">
        <v>181</v>
      </c>
      <c r="D305" s="35"/>
      <c r="E305" s="19"/>
      <c r="F305" s="35">
        <f>SUBTOTAL(9,F304:F304)</f>
        <v>25</v>
      </c>
      <c r="G305" s="35"/>
      <c r="H305" s="35">
        <f>SUBTOTAL(9,H304:H304)</f>
        <v>65500</v>
      </c>
      <c r="I305" s="35"/>
      <c r="J305" s="41"/>
      <c r="K305" s="35"/>
      <c r="L305" s="42"/>
    </row>
    <row r="306" spans="2:12" ht="15.6" outlineLevel="2" x14ac:dyDescent="0.3">
      <c r="B306" s="19" t="s">
        <v>99</v>
      </c>
      <c r="C306" s="35" t="s">
        <v>134</v>
      </c>
      <c r="D306" s="35">
        <v>2850</v>
      </c>
      <c r="E306" s="19" t="s">
        <v>106</v>
      </c>
      <c r="F306" s="35">
        <v>23</v>
      </c>
      <c r="G306" s="35">
        <v>3</v>
      </c>
      <c r="H306" s="35">
        <v>65550</v>
      </c>
      <c r="I306" s="35">
        <v>8550</v>
      </c>
      <c r="J306" s="41">
        <v>44969</v>
      </c>
      <c r="K306" s="35" t="s">
        <v>96</v>
      </c>
      <c r="L306" s="35" t="s">
        <v>111</v>
      </c>
    </row>
    <row r="307" spans="2:12" ht="15.6" outlineLevel="1" x14ac:dyDescent="0.3">
      <c r="B307" s="19"/>
      <c r="C307" s="93" t="s">
        <v>174</v>
      </c>
      <c r="D307" s="35"/>
      <c r="E307" s="19"/>
      <c r="F307" s="35">
        <f>SUBTOTAL(9,F306:F306)</f>
        <v>23</v>
      </c>
      <c r="G307" s="35"/>
      <c r="H307" s="35">
        <f>SUBTOTAL(9,H306:H306)</f>
        <v>65550</v>
      </c>
      <c r="I307" s="35"/>
      <c r="J307" s="41"/>
      <c r="K307" s="35"/>
      <c r="L307" s="35"/>
    </row>
    <row r="308" spans="2:12" ht="15.6" outlineLevel="2" x14ac:dyDescent="0.3">
      <c r="B308" s="18" t="s">
        <v>99</v>
      </c>
      <c r="C308" s="35" t="s">
        <v>138</v>
      </c>
      <c r="D308" s="35">
        <v>1750</v>
      </c>
      <c r="E308" s="19" t="s">
        <v>101</v>
      </c>
      <c r="F308" s="35">
        <v>38</v>
      </c>
      <c r="G308" s="35">
        <v>0</v>
      </c>
      <c r="H308" s="35">
        <v>66500</v>
      </c>
      <c r="I308" s="35">
        <v>0</v>
      </c>
      <c r="J308" s="41">
        <v>44985</v>
      </c>
      <c r="K308" s="35" t="s">
        <v>111</v>
      </c>
      <c r="L308" s="42" t="s">
        <v>102</v>
      </c>
    </row>
    <row r="309" spans="2:12" ht="15.6" outlineLevel="1" x14ac:dyDescent="0.3">
      <c r="B309" s="18"/>
      <c r="C309" s="93" t="s">
        <v>182</v>
      </c>
      <c r="D309" s="35"/>
      <c r="E309" s="19"/>
      <c r="F309" s="35">
        <f>SUBTOTAL(9,F308:F308)</f>
        <v>38</v>
      </c>
      <c r="G309" s="35"/>
      <c r="H309" s="35">
        <f>SUBTOTAL(9,H308:H308)</f>
        <v>66500</v>
      </c>
      <c r="I309" s="35"/>
      <c r="J309" s="41"/>
      <c r="K309" s="35"/>
      <c r="L309" s="42"/>
    </row>
    <row r="310" spans="2:12" ht="15.6" outlineLevel="2" x14ac:dyDescent="0.3">
      <c r="B310" s="18" t="s">
        <v>99</v>
      </c>
      <c r="C310" s="42" t="s">
        <v>135</v>
      </c>
      <c r="D310" s="42">
        <v>1700</v>
      </c>
      <c r="E310" s="18" t="s">
        <v>95</v>
      </c>
      <c r="F310" s="42">
        <v>40</v>
      </c>
      <c r="G310" s="42">
        <v>2</v>
      </c>
      <c r="H310" s="42">
        <v>68000</v>
      </c>
      <c r="I310" s="42">
        <v>3400</v>
      </c>
      <c r="J310" s="43">
        <v>45009</v>
      </c>
      <c r="K310" s="42" t="s">
        <v>91</v>
      </c>
      <c r="L310" s="42" t="s">
        <v>88</v>
      </c>
    </row>
    <row r="311" spans="2:12" ht="15.6" outlineLevel="1" x14ac:dyDescent="0.3">
      <c r="B311" s="18"/>
      <c r="C311" s="94" t="s">
        <v>177</v>
      </c>
      <c r="D311" s="42"/>
      <c r="E311" s="18"/>
      <c r="F311" s="42">
        <f>SUBTOTAL(9,F310:F310)</f>
        <v>40</v>
      </c>
      <c r="G311" s="42"/>
      <c r="H311" s="42">
        <f>SUBTOTAL(9,H310:H310)</f>
        <v>68000</v>
      </c>
      <c r="I311" s="42"/>
      <c r="J311" s="43"/>
      <c r="K311" s="42"/>
      <c r="L311" s="42"/>
    </row>
    <row r="312" spans="2:12" ht="15.6" outlineLevel="2" x14ac:dyDescent="0.3">
      <c r="B312" s="18" t="s">
        <v>99</v>
      </c>
      <c r="C312" s="42" t="s">
        <v>137</v>
      </c>
      <c r="D312" s="42">
        <v>1950</v>
      </c>
      <c r="E312" s="18" t="s">
        <v>106</v>
      </c>
      <c r="F312" s="42">
        <v>35</v>
      </c>
      <c r="G312" s="42">
        <v>2</v>
      </c>
      <c r="H312" s="42">
        <v>68250</v>
      </c>
      <c r="I312" s="42">
        <v>3900</v>
      </c>
      <c r="J312" s="43">
        <v>45285</v>
      </c>
      <c r="K312" s="42" t="s">
        <v>102</v>
      </c>
      <c r="L312" s="35" t="s">
        <v>102</v>
      </c>
    </row>
    <row r="313" spans="2:12" ht="15.6" outlineLevel="1" x14ac:dyDescent="0.3">
      <c r="B313" s="18"/>
      <c r="C313" s="94" t="s">
        <v>175</v>
      </c>
      <c r="D313" s="42"/>
      <c r="E313" s="18"/>
      <c r="F313" s="42">
        <f>SUBTOTAL(9,F312:F312)</f>
        <v>35</v>
      </c>
      <c r="G313" s="42"/>
      <c r="H313" s="42">
        <f>SUBTOTAL(9,H312:H312)</f>
        <v>68250</v>
      </c>
      <c r="I313" s="42"/>
      <c r="J313" s="43"/>
      <c r="K313" s="42"/>
      <c r="L313" s="35"/>
    </row>
    <row r="314" spans="2:12" ht="15.6" outlineLevel="2" x14ac:dyDescent="0.3">
      <c r="B314" s="19" t="s">
        <v>99</v>
      </c>
      <c r="C314" s="42" t="s">
        <v>134</v>
      </c>
      <c r="D314" s="42">
        <v>4050</v>
      </c>
      <c r="E314" s="18" t="s">
        <v>101</v>
      </c>
      <c r="F314" s="42">
        <v>17</v>
      </c>
      <c r="G314" s="42">
        <v>0</v>
      </c>
      <c r="H314" s="42">
        <v>68850</v>
      </c>
      <c r="I314" s="42">
        <v>0</v>
      </c>
      <c r="J314" s="43">
        <v>45097</v>
      </c>
      <c r="K314" s="42" t="s">
        <v>91</v>
      </c>
      <c r="L314" s="42" t="s">
        <v>102</v>
      </c>
    </row>
    <row r="315" spans="2:12" ht="15.6" outlineLevel="1" x14ac:dyDescent="0.3">
      <c r="B315" s="19"/>
      <c r="C315" s="94" t="s">
        <v>174</v>
      </c>
      <c r="D315" s="42"/>
      <c r="E315" s="18"/>
      <c r="F315" s="42">
        <f>SUBTOTAL(9,F314:F314)</f>
        <v>17</v>
      </c>
      <c r="G315" s="42"/>
      <c r="H315" s="42">
        <f>SUBTOTAL(9,H314:H314)</f>
        <v>68850</v>
      </c>
      <c r="I315" s="42"/>
      <c r="J315" s="43"/>
      <c r="K315" s="42"/>
      <c r="L315" s="42"/>
    </row>
    <row r="316" spans="2:12" ht="15.6" outlineLevel="2" x14ac:dyDescent="0.3">
      <c r="B316" s="18" t="s">
        <v>99</v>
      </c>
      <c r="C316" s="35" t="s">
        <v>135</v>
      </c>
      <c r="D316" s="35">
        <v>1650</v>
      </c>
      <c r="E316" s="19" t="s">
        <v>106</v>
      </c>
      <c r="F316" s="35">
        <v>42</v>
      </c>
      <c r="G316" s="35">
        <v>2</v>
      </c>
      <c r="H316" s="35">
        <v>69300</v>
      </c>
      <c r="I316" s="35">
        <v>3300</v>
      </c>
      <c r="J316" s="41">
        <v>45017</v>
      </c>
      <c r="K316" s="35" t="s">
        <v>111</v>
      </c>
      <c r="L316" s="42" t="s">
        <v>91</v>
      </c>
    </row>
    <row r="317" spans="2:12" ht="15.6" outlineLevel="1" x14ac:dyDescent="0.3">
      <c r="B317" s="18"/>
      <c r="C317" s="93" t="s">
        <v>177</v>
      </c>
      <c r="D317" s="35"/>
      <c r="E317" s="19"/>
      <c r="F317" s="35">
        <f>SUBTOTAL(9,F316:F316)</f>
        <v>42</v>
      </c>
      <c r="G317" s="35"/>
      <c r="H317" s="35">
        <f>SUBTOTAL(9,H316:H316)</f>
        <v>69300</v>
      </c>
      <c r="I317" s="35"/>
      <c r="J317" s="41"/>
      <c r="K317" s="35"/>
      <c r="L317" s="42"/>
    </row>
    <row r="318" spans="2:12" ht="15.6" outlineLevel="2" x14ac:dyDescent="0.3">
      <c r="B318" s="18" t="s">
        <v>99</v>
      </c>
      <c r="C318" s="35" t="s">
        <v>137</v>
      </c>
      <c r="D318" s="35">
        <v>1980</v>
      </c>
      <c r="E318" s="19" t="s">
        <v>105</v>
      </c>
      <c r="F318" s="35">
        <v>35</v>
      </c>
      <c r="G318" s="35">
        <v>2</v>
      </c>
      <c r="H318" s="35">
        <v>69300</v>
      </c>
      <c r="I318" s="35">
        <v>3960</v>
      </c>
      <c r="J318" s="41">
        <v>45058</v>
      </c>
      <c r="K318" s="35" t="s">
        <v>102</v>
      </c>
      <c r="L318" s="35" t="s">
        <v>91</v>
      </c>
    </row>
    <row r="319" spans="2:12" ht="15.6" outlineLevel="1" x14ac:dyDescent="0.3">
      <c r="B319" s="18"/>
      <c r="C319" s="93" t="s">
        <v>175</v>
      </c>
      <c r="D319" s="35"/>
      <c r="E319" s="19"/>
      <c r="F319" s="35">
        <f>SUBTOTAL(9,F318:F318)</f>
        <v>35</v>
      </c>
      <c r="G319" s="35"/>
      <c r="H319" s="35">
        <f>SUBTOTAL(9,H318:H318)</f>
        <v>69300</v>
      </c>
      <c r="I319" s="35"/>
      <c r="J319" s="41"/>
      <c r="K319" s="35"/>
      <c r="L319" s="35"/>
    </row>
    <row r="320" spans="2:12" ht="15.6" outlineLevel="2" x14ac:dyDescent="0.3">
      <c r="B320" s="19" t="s">
        <v>99</v>
      </c>
      <c r="C320" s="35" t="s">
        <v>136</v>
      </c>
      <c r="D320" s="35">
        <v>4350</v>
      </c>
      <c r="E320" s="19" t="s">
        <v>106</v>
      </c>
      <c r="F320" s="35">
        <v>16</v>
      </c>
      <c r="G320" s="35">
        <v>4</v>
      </c>
      <c r="H320" s="35">
        <v>69600</v>
      </c>
      <c r="I320" s="35">
        <v>17400</v>
      </c>
      <c r="J320" s="41">
        <v>45107</v>
      </c>
      <c r="K320" s="35" t="s">
        <v>91</v>
      </c>
      <c r="L320" s="35" t="s">
        <v>102</v>
      </c>
    </row>
    <row r="321" spans="2:12" ht="15.6" outlineLevel="1" x14ac:dyDescent="0.3">
      <c r="B321" s="19"/>
      <c r="C321" s="93" t="s">
        <v>179</v>
      </c>
      <c r="D321" s="35"/>
      <c r="E321" s="19"/>
      <c r="F321" s="35">
        <f>SUBTOTAL(9,F320:F320)</f>
        <v>16</v>
      </c>
      <c r="G321" s="35"/>
      <c r="H321" s="35">
        <f>SUBTOTAL(9,H320:H320)</f>
        <v>69600</v>
      </c>
      <c r="I321" s="35"/>
      <c r="J321" s="41"/>
      <c r="K321" s="35"/>
      <c r="L321" s="35"/>
    </row>
    <row r="322" spans="2:12" ht="15.6" outlineLevel="2" x14ac:dyDescent="0.3">
      <c r="B322" s="19" t="s">
        <v>99</v>
      </c>
      <c r="C322" s="42" t="s">
        <v>138</v>
      </c>
      <c r="D322" s="42">
        <v>4100</v>
      </c>
      <c r="E322" s="18" t="s">
        <v>105</v>
      </c>
      <c r="F322" s="42">
        <v>17</v>
      </c>
      <c r="G322" s="42">
        <v>2</v>
      </c>
      <c r="H322" s="42">
        <v>69700</v>
      </c>
      <c r="I322" s="42">
        <v>8200</v>
      </c>
      <c r="J322" s="43">
        <v>45235</v>
      </c>
      <c r="K322" s="42" t="s">
        <v>91</v>
      </c>
      <c r="L322" s="35" t="s">
        <v>96</v>
      </c>
    </row>
    <row r="323" spans="2:12" ht="15.6" outlineLevel="1" x14ac:dyDescent="0.3">
      <c r="B323" s="19"/>
      <c r="C323" s="94" t="s">
        <v>182</v>
      </c>
      <c r="D323" s="42"/>
      <c r="E323" s="18"/>
      <c r="F323" s="42">
        <f>SUBTOTAL(9,F322:F322)</f>
        <v>17</v>
      </c>
      <c r="G323" s="42"/>
      <c r="H323" s="42">
        <f>SUBTOTAL(9,H322:H322)</f>
        <v>69700</v>
      </c>
      <c r="I323" s="42"/>
      <c r="J323" s="43"/>
      <c r="K323" s="42"/>
      <c r="L323" s="35"/>
    </row>
    <row r="324" spans="2:12" ht="15.6" outlineLevel="2" x14ac:dyDescent="0.3">
      <c r="B324" s="19" t="s">
        <v>99</v>
      </c>
      <c r="C324" s="35" t="s">
        <v>139</v>
      </c>
      <c r="D324" s="35">
        <v>1750</v>
      </c>
      <c r="E324" s="19" t="s">
        <v>87</v>
      </c>
      <c r="F324" s="35">
        <v>40</v>
      </c>
      <c r="G324" s="35">
        <v>0</v>
      </c>
      <c r="H324" s="35">
        <v>70000</v>
      </c>
      <c r="I324" s="35">
        <v>0</v>
      </c>
      <c r="J324" s="41">
        <v>45220</v>
      </c>
      <c r="K324" s="35" t="s">
        <v>102</v>
      </c>
      <c r="L324" s="42" t="s">
        <v>96</v>
      </c>
    </row>
    <row r="325" spans="2:12" ht="15.6" outlineLevel="1" x14ac:dyDescent="0.3">
      <c r="B325" s="19"/>
      <c r="C325" s="93" t="s">
        <v>181</v>
      </c>
      <c r="D325" s="35"/>
      <c r="E325" s="19"/>
      <c r="F325" s="35">
        <f>SUBTOTAL(9,F324:F324)</f>
        <v>40</v>
      </c>
      <c r="G325" s="35"/>
      <c r="H325" s="35">
        <f>SUBTOTAL(9,H324:H324)</f>
        <v>70000</v>
      </c>
      <c r="I325" s="35"/>
      <c r="J325" s="41"/>
      <c r="K325" s="35"/>
      <c r="L325" s="42"/>
    </row>
    <row r="326" spans="2:12" ht="15.6" outlineLevel="2" x14ac:dyDescent="0.3">
      <c r="B326" s="19" t="s">
        <v>99</v>
      </c>
      <c r="C326" s="35" t="s">
        <v>135</v>
      </c>
      <c r="D326" s="35">
        <v>1490</v>
      </c>
      <c r="E326" s="19" t="s">
        <v>87</v>
      </c>
      <c r="F326" s="35">
        <v>47</v>
      </c>
      <c r="G326" s="35">
        <v>0</v>
      </c>
      <c r="H326" s="35">
        <v>70030</v>
      </c>
      <c r="I326" s="35">
        <v>0</v>
      </c>
      <c r="J326" s="41">
        <v>45265</v>
      </c>
      <c r="K326" s="35" t="s">
        <v>96</v>
      </c>
      <c r="L326" s="42" t="s">
        <v>104</v>
      </c>
    </row>
    <row r="327" spans="2:12" ht="15.6" outlineLevel="1" x14ac:dyDescent="0.3">
      <c r="B327" s="19"/>
      <c r="C327" s="93" t="s">
        <v>177</v>
      </c>
      <c r="D327" s="35"/>
      <c r="E327" s="19"/>
      <c r="F327" s="35">
        <f>SUBTOTAL(9,F326:F326)</f>
        <v>47</v>
      </c>
      <c r="G327" s="35"/>
      <c r="H327" s="35">
        <f>SUBTOTAL(9,H326:H326)</f>
        <v>70030</v>
      </c>
      <c r="I327" s="35"/>
      <c r="J327" s="41"/>
      <c r="K327" s="35"/>
      <c r="L327" s="42"/>
    </row>
    <row r="328" spans="2:12" ht="15.6" outlineLevel="2" x14ac:dyDescent="0.3">
      <c r="B328" s="19" t="s">
        <v>99</v>
      </c>
      <c r="C328" s="35" t="s">
        <v>136</v>
      </c>
      <c r="D328" s="35">
        <v>2220</v>
      </c>
      <c r="E328" s="19" t="s">
        <v>105</v>
      </c>
      <c r="F328" s="35">
        <v>32</v>
      </c>
      <c r="G328" s="35">
        <v>3</v>
      </c>
      <c r="H328" s="35">
        <v>71040</v>
      </c>
      <c r="I328" s="35">
        <v>6660</v>
      </c>
      <c r="J328" s="41">
        <v>45061</v>
      </c>
      <c r="K328" s="35" t="s">
        <v>88</v>
      </c>
      <c r="L328" s="35" t="s">
        <v>104</v>
      </c>
    </row>
    <row r="329" spans="2:12" ht="15.6" outlineLevel="1" x14ac:dyDescent="0.3">
      <c r="B329" s="19"/>
      <c r="C329" s="93" t="s">
        <v>179</v>
      </c>
      <c r="D329" s="35"/>
      <c r="E329" s="19"/>
      <c r="F329" s="35">
        <f>SUBTOTAL(9,F328:F328)</f>
        <v>32</v>
      </c>
      <c r="G329" s="35"/>
      <c r="H329" s="35">
        <f>SUBTOTAL(9,H328:H328)</f>
        <v>71040</v>
      </c>
      <c r="I329" s="35"/>
      <c r="J329" s="41"/>
      <c r="K329" s="35"/>
      <c r="L329" s="35"/>
    </row>
    <row r="330" spans="2:12" ht="15.6" outlineLevel="2" x14ac:dyDescent="0.3">
      <c r="B330" s="19" t="s">
        <v>99</v>
      </c>
      <c r="C330" s="42" t="s">
        <v>135</v>
      </c>
      <c r="D330" s="42">
        <v>2850</v>
      </c>
      <c r="E330" s="18" t="s">
        <v>101</v>
      </c>
      <c r="F330" s="42">
        <v>25</v>
      </c>
      <c r="G330" s="42">
        <v>3</v>
      </c>
      <c r="H330" s="42">
        <v>71250</v>
      </c>
      <c r="I330" s="42">
        <v>8550</v>
      </c>
      <c r="J330" s="43">
        <v>45181</v>
      </c>
      <c r="K330" s="42" t="s">
        <v>91</v>
      </c>
      <c r="L330" s="35" t="s">
        <v>111</v>
      </c>
    </row>
    <row r="331" spans="2:12" ht="15.6" outlineLevel="2" x14ac:dyDescent="0.3">
      <c r="B331" s="18" t="s">
        <v>99</v>
      </c>
      <c r="C331" s="42" t="s">
        <v>135</v>
      </c>
      <c r="D331" s="42">
        <v>1700</v>
      </c>
      <c r="E331" s="18" t="s">
        <v>105</v>
      </c>
      <c r="F331" s="42">
        <v>42</v>
      </c>
      <c r="G331" s="42">
        <v>1</v>
      </c>
      <c r="H331" s="42">
        <v>71400</v>
      </c>
      <c r="I331" s="42">
        <v>1700</v>
      </c>
      <c r="J331" s="43">
        <v>44982</v>
      </c>
      <c r="K331" s="42" t="s">
        <v>111</v>
      </c>
      <c r="L331" s="42" t="s">
        <v>91</v>
      </c>
    </row>
    <row r="332" spans="2:12" ht="15.6" outlineLevel="1" x14ac:dyDescent="0.3">
      <c r="B332" s="18"/>
      <c r="C332" s="94" t="s">
        <v>177</v>
      </c>
      <c r="D332" s="42"/>
      <c r="E332" s="18"/>
      <c r="F332" s="42">
        <f>SUBTOTAL(9,F330:F331)</f>
        <v>67</v>
      </c>
      <c r="G332" s="42"/>
      <c r="H332" s="42">
        <f>SUBTOTAL(9,H330:H331)</f>
        <v>142650</v>
      </c>
      <c r="I332" s="42"/>
      <c r="J332" s="43"/>
      <c r="K332" s="42"/>
      <c r="L332" s="42"/>
    </row>
    <row r="333" spans="2:12" ht="15.6" outlineLevel="2" x14ac:dyDescent="0.3">
      <c r="B333" s="19" t="s">
        <v>99</v>
      </c>
      <c r="C333" s="42" t="s">
        <v>138</v>
      </c>
      <c r="D333" s="42">
        <v>1700</v>
      </c>
      <c r="E333" s="18" t="s">
        <v>106</v>
      </c>
      <c r="F333" s="42">
        <v>42</v>
      </c>
      <c r="G333" s="42">
        <v>3</v>
      </c>
      <c r="H333" s="42">
        <v>71400</v>
      </c>
      <c r="I333" s="42">
        <v>5100</v>
      </c>
      <c r="J333" s="43">
        <v>45144</v>
      </c>
      <c r="K333" s="42" t="s">
        <v>111</v>
      </c>
      <c r="L333" s="42" t="s">
        <v>96</v>
      </c>
    </row>
    <row r="334" spans="2:12" ht="15.6" outlineLevel="1" x14ac:dyDescent="0.3">
      <c r="B334" s="19"/>
      <c r="C334" s="94" t="s">
        <v>182</v>
      </c>
      <c r="D334" s="42"/>
      <c r="E334" s="18"/>
      <c r="F334" s="42">
        <f>SUBTOTAL(9,F333:F333)</f>
        <v>42</v>
      </c>
      <c r="G334" s="42"/>
      <c r="H334" s="42">
        <f>SUBTOTAL(9,H333:H333)</f>
        <v>71400</v>
      </c>
      <c r="I334" s="42"/>
      <c r="J334" s="43"/>
      <c r="K334" s="42"/>
      <c r="L334" s="42"/>
    </row>
    <row r="335" spans="2:12" ht="15.6" outlineLevel="2" x14ac:dyDescent="0.3">
      <c r="B335" s="18" t="s">
        <v>99</v>
      </c>
      <c r="C335" s="35" t="s">
        <v>134</v>
      </c>
      <c r="D335" s="35">
        <v>2560</v>
      </c>
      <c r="E335" s="19" t="s">
        <v>106</v>
      </c>
      <c r="F335" s="35">
        <v>28</v>
      </c>
      <c r="G335" s="35">
        <v>1</v>
      </c>
      <c r="H335" s="35">
        <v>71680</v>
      </c>
      <c r="I335" s="35">
        <v>2560</v>
      </c>
      <c r="J335" s="41">
        <v>45100</v>
      </c>
      <c r="K335" s="35" t="s">
        <v>88</v>
      </c>
      <c r="L335" s="42" t="s">
        <v>96</v>
      </c>
    </row>
    <row r="336" spans="2:12" ht="15.6" outlineLevel="1" x14ac:dyDescent="0.3">
      <c r="B336" s="18"/>
      <c r="C336" s="93" t="s">
        <v>174</v>
      </c>
      <c r="D336" s="35"/>
      <c r="E336" s="19"/>
      <c r="F336" s="35">
        <f>SUBTOTAL(9,F335:F335)</f>
        <v>28</v>
      </c>
      <c r="G336" s="35"/>
      <c r="H336" s="35">
        <f>SUBTOTAL(9,H335:H335)</f>
        <v>71680</v>
      </c>
      <c r="I336" s="35"/>
      <c r="J336" s="41"/>
      <c r="K336" s="35"/>
      <c r="L336" s="42"/>
    </row>
    <row r="337" spans="2:12" ht="15.6" outlineLevel="2" x14ac:dyDescent="0.3">
      <c r="B337" s="19" t="s">
        <v>99</v>
      </c>
      <c r="C337" s="35" t="s">
        <v>135</v>
      </c>
      <c r="D337" s="35">
        <v>1490</v>
      </c>
      <c r="E337" s="19" t="s">
        <v>90</v>
      </c>
      <c r="F337" s="35">
        <v>49</v>
      </c>
      <c r="G337" s="35">
        <v>1</v>
      </c>
      <c r="H337" s="35">
        <v>73010</v>
      </c>
      <c r="I337" s="35">
        <v>1490</v>
      </c>
      <c r="J337" s="41">
        <v>45136</v>
      </c>
      <c r="K337" s="35" t="s">
        <v>96</v>
      </c>
      <c r="L337" s="35" t="s">
        <v>102</v>
      </c>
    </row>
    <row r="338" spans="2:12" ht="15.6" outlineLevel="2" x14ac:dyDescent="0.3">
      <c r="B338" s="18" t="s">
        <v>99</v>
      </c>
      <c r="C338" s="42" t="s">
        <v>135</v>
      </c>
      <c r="D338" s="42">
        <v>1660</v>
      </c>
      <c r="E338" s="18" t="s">
        <v>95</v>
      </c>
      <c r="F338" s="42">
        <v>44</v>
      </c>
      <c r="G338" s="42">
        <v>3</v>
      </c>
      <c r="H338" s="42">
        <v>73040</v>
      </c>
      <c r="I338" s="42">
        <v>4980</v>
      </c>
      <c r="J338" s="43">
        <v>45268</v>
      </c>
      <c r="K338" s="42" t="s">
        <v>111</v>
      </c>
      <c r="L338" s="42" t="s">
        <v>91</v>
      </c>
    </row>
    <row r="339" spans="2:12" ht="15.6" outlineLevel="1" x14ac:dyDescent="0.3">
      <c r="B339" s="18"/>
      <c r="C339" s="94" t="s">
        <v>177</v>
      </c>
      <c r="D339" s="42"/>
      <c r="E339" s="18"/>
      <c r="F339" s="42">
        <f>SUBTOTAL(9,F337:F338)</f>
        <v>93</v>
      </c>
      <c r="G339" s="42"/>
      <c r="H339" s="42">
        <f>SUBTOTAL(9,H337:H338)</f>
        <v>146050</v>
      </c>
      <c r="I339" s="42"/>
      <c r="J339" s="43"/>
      <c r="K339" s="42"/>
      <c r="L339" s="42"/>
    </row>
    <row r="340" spans="2:12" ht="15.6" outlineLevel="2" x14ac:dyDescent="0.3">
      <c r="B340" s="19" t="s">
        <v>99</v>
      </c>
      <c r="C340" s="35" t="s">
        <v>133</v>
      </c>
      <c r="D340" s="35">
        <v>3190</v>
      </c>
      <c r="E340" s="19" t="s">
        <v>90</v>
      </c>
      <c r="F340" s="35">
        <v>23</v>
      </c>
      <c r="G340" s="35">
        <v>1</v>
      </c>
      <c r="H340" s="35">
        <v>73370</v>
      </c>
      <c r="I340" s="35">
        <v>3190</v>
      </c>
      <c r="J340" s="41">
        <v>45025</v>
      </c>
      <c r="K340" s="35" t="s">
        <v>104</v>
      </c>
      <c r="L340" s="42" t="s">
        <v>102</v>
      </c>
    </row>
    <row r="341" spans="2:12" ht="15.6" outlineLevel="1" x14ac:dyDescent="0.3">
      <c r="B341" s="19"/>
      <c r="C341" s="93" t="s">
        <v>180</v>
      </c>
      <c r="D341" s="35"/>
      <c r="E341" s="19"/>
      <c r="F341" s="35">
        <f>SUBTOTAL(9,F340:F340)</f>
        <v>23</v>
      </c>
      <c r="G341" s="35"/>
      <c r="H341" s="35">
        <f>SUBTOTAL(9,H340:H340)</f>
        <v>73370</v>
      </c>
      <c r="I341" s="35"/>
      <c r="J341" s="41"/>
      <c r="K341" s="35"/>
      <c r="L341" s="42"/>
    </row>
    <row r="342" spans="2:12" ht="15.6" outlineLevel="2" x14ac:dyDescent="0.3">
      <c r="B342" s="19" t="s">
        <v>99</v>
      </c>
      <c r="C342" s="35" t="s">
        <v>139</v>
      </c>
      <c r="D342" s="35">
        <v>1750</v>
      </c>
      <c r="E342" s="19" t="s">
        <v>90</v>
      </c>
      <c r="F342" s="35">
        <v>42</v>
      </c>
      <c r="G342" s="35">
        <v>0</v>
      </c>
      <c r="H342" s="35">
        <v>73500</v>
      </c>
      <c r="I342" s="35">
        <v>0</v>
      </c>
      <c r="J342" s="41">
        <v>45284</v>
      </c>
      <c r="K342" s="35" t="s">
        <v>102</v>
      </c>
      <c r="L342" s="35" t="s">
        <v>88</v>
      </c>
    </row>
    <row r="343" spans="2:12" ht="15.6" outlineLevel="1" x14ac:dyDescent="0.3">
      <c r="B343" s="19"/>
      <c r="C343" s="93" t="s">
        <v>181</v>
      </c>
      <c r="D343" s="35"/>
      <c r="E343" s="19"/>
      <c r="F343" s="35">
        <f>SUBTOTAL(9,F342:F342)</f>
        <v>42</v>
      </c>
      <c r="G343" s="35"/>
      <c r="H343" s="35">
        <f>SUBTOTAL(9,H342:H342)</f>
        <v>73500</v>
      </c>
      <c r="I343" s="35"/>
      <c r="J343" s="41"/>
      <c r="K343" s="35"/>
      <c r="L343" s="35"/>
    </row>
    <row r="344" spans="2:12" ht="15.6" outlineLevel="2" x14ac:dyDescent="0.3">
      <c r="B344" s="18" t="s">
        <v>99</v>
      </c>
      <c r="C344" s="42" t="s">
        <v>138</v>
      </c>
      <c r="D344" s="42">
        <v>4100</v>
      </c>
      <c r="E344" s="18" t="s">
        <v>95</v>
      </c>
      <c r="F344" s="42">
        <v>18</v>
      </c>
      <c r="G344" s="42">
        <v>1</v>
      </c>
      <c r="H344" s="42">
        <v>73800</v>
      </c>
      <c r="I344" s="42">
        <v>4100</v>
      </c>
      <c r="J344" s="43">
        <v>45258</v>
      </c>
      <c r="K344" s="42" t="s">
        <v>91</v>
      </c>
      <c r="L344" s="35" t="s">
        <v>102</v>
      </c>
    </row>
    <row r="345" spans="2:12" ht="15.6" outlineLevel="2" x14ac:dyDescent="0.3">
      <c r="B345" s="18" t="s">
        <v>99</v>
      </c>
      <c r="C345" s="35" t="s">
        <v>138</v>
      </c>
      <c r="D345" s="35">
        <v>1990</v>
      </c>
      <c r="E345" s="19" t="s">
        <v>106</v>
      </c>
      <c r="F345" s="35">
        <v>38</v>
      </c>
      <c r="G345" s="35">
        <v>3</v>
      </c>
      <c r="H345" s="35">
        <v>75620</v>
      </c>
      <c r="I345" s="35">
        <v>5970</v>
      </c>
      <c r="J345" s="41">
        <v>45115</v>
      </c>
      <c r="K345" s="35" t="s">
        <v>104</v>
      </c>
      <c r="L345" s="35" t="s">
        <v>96</v>
      </c>
    </row>
    <row r="346" spans="2:12" ht="15.6" outlineLevel="1" x14ac:dyDescent="0.3">
      <c r="B346" s="18"/>
      <c r="C346" s="93" t="s">
        <v>182</v>
      </c>
      <c r="D346" s="35"/>
      <c r="E346" s="19"/>
      <c r="F346" s="35">
        <f>SUBTOTAL(9,F344:F345)</f>
        <v>56</v>
      </c>
      <c r="G346" s="35"/>
      <c r="H346" s="35">
        <f>SUBTOTAL(9,H344:H345)</f>
        <v>149420</v>
      </c>
      <c r="I346" s="35"/>
      <c r="J346" s="41"/>
      <c r="K346" s="35"/>
      <c r="L346" s="35"/>
    </row>
    <row r="347" spans="2:12" ht="15.6" outlineLevel="2" x14ac:dyDescent="0.3">
      <c r="B347" s="18" t="s">
        <v>99</v>
      </c>
      <c r="C347" s="35" t="s">
        <v>140</v>
      </c>
      <c r="D347" s="35">
        <v>3820</v>
      </c>
      <c r="E347" s="19" t="s">
        <v>105</v>
      </c>
      <c r="F347" s="35">
        <v>20</v>
      </c>
      <c r="G347" s="35">
        <v>0</v>
      </c>
      <c r="H347" s="35">
        <v>76400</v>
      </c>
      <c r="I347" s="35">
        <v>0</v>
      </c>
      <c r="J347" s="41">
        <v>45022</v>
      </c>
      <c r="K347" s="35" t="s">
        <v>88</v>
      </c>
      <c r="L347" s="35" t="s">
        <v>111</v>
      </c>
    </row>
    <row r="348" spans="2:12" ht="15.6" outlineLevel="1" x14ac:dyDescent="0.3">
      <c r="B348" s="18"/>
      <c r="C348" s="93" t="s">
        <v>183</v>
      </c>
      <c r="D348" s="35"/>
      <c r="E348" s="19"/>
      <c r="F348" s="35">
        <f>SUBTOTAL(9,F347:F347)</f>
        <v>20</v>
      </c>
      <c r="G348" s="35"/>
      <c r="H348" s="35">
        <f>SUBTOTAL(9,H347:H347)</f>
        <v>76400</v>
      </c>
      <c r="I348" s="35"/>
      <c r="J348" s="41"/>
      <c r="K348" s="35"/>
      <c r="L348" s="35"/>
    </row>
    <row r="349" spans="2:12" ht="15.6" outlineLevel="2" x14ac:dyDescent="0.3">
      <c r="B349" s="18" t="s">
        <v>99</v>
      </c>
      <c r="C349" s="42" t="s">
        <v>138</v>
      </c>
      <c r="D349" s="42">
        <v>1700</v>
      </c>
      <c r="E349" s="18" t="s">
        <v>95</v>
      </c>
      <c r="F349" s="42">
        <v>45</v>
      </c>
      <c r="G349" s="42">
        <v>2</v>
      </c>
      <c r="H349" s="42">
        <v>76500</v>
      </c>
      <c r="I349" s="42">
        <v>3400</v>
      </c>
      <c r="J349" s="43">
        <v>45029</v>
      </c>
      <c r="K349" s="42" t="s">
        <v>111</v>
      </c>
      <c r="L349" s="35" t="s">
        <v>104</v>
      </c>
    </row>
    <row r="350" spans="2:12" ht="15.6" outlineLevel="1" x14ac:dyDescent="0.3">
      <c r="B350" s="18"/>
      <c r="C350" s="94" t="s">
        <v>182</v>
      </c>
      <c r="D350" s="42"/>
      <c r="E350" s="18"/>
      <c r="F350" s="42">
        <f>SUBTOTAL(9,F349:F349)</f>
        <v>45</v>
      </c>
      <c r="G350" s="42"/>
      <c r="H350" s="42">
        <f>SUBTOTAL(9,H349:H349)</f>
        <v>76500</v>
      </c>
      <c r="I350" s="42"/>
      <c r="J350" s="43"/>
      <c r="K350" s="42"/>
      <c r="L350" s="35"/>
    </row>
    <row r="351" spans="2:12" ht="15.6" outlineLevel="2" x14ac:dyDescent="0.3">
      <c r="B351" s="19" t="s">
        <v>99</v>
      </c>
      <c r="C351" s="42" t="s">
        <v>134</v>
      </c>
      <c r="D351" s="42">
        <v>4050</v>
      </c>
      <c r="E351" s="18" t="s">
        <v>105</v>
      </c>
      <c r="F351" s="42">
        <v>19</v>
      </c>
      <c r="G351" s="42">
        <v>2</v>
      </c>
      <c r="H351" s="42">
        <v>76950</v>
      </c>
      <c r="I351" s="42">
        <v>8100</v>
      </c>
      <c r="J351" s="43">
        <v>44977</v>
      </c>
      <c r="K351" s="42" t="s">
        <v>91</v>
      </c>
      <c r="L351" s="42" t="s">
        <v>96</v>
      </c>
    </row>
    <row r="352" spans="2:12" ht="15.6" outlineLevel="1" x14ac:dyDescent="0.3">
      <c r="B352" s="19"/>
      <c r="C352" s="94" t="s">
        <v>174</v>
      </c>
      <c r="D352" s="42"/>
      <c r="E352" s="18"/>
      <c r="F352" s="42">
        <f>SUBTOTAL(9,F351:F351)</f>
        <v>19</v>
      </c>
      <c r="G352" s="42"/>
      <c r="H352" s="42">
        <f>SUBTOTAL(9,H351:H351)</f>
        <v>76950</v>
      </c>
      <c r="I352" s="42"/>
      <c r="J352" s="43"/>
      <c r="K352" s="42"/>
      <c r="L352" s="42"/>
    </row>
    <row r="353" spans="2:12" ht="15.6" outlineLevel="2" x14ac:dyDescent="0.3">
      <c r="B353" s="19" t="s">
        <v>99</v>
      </c>
      <c r="C353" s="42" t="s">
        <v>139</v>
      </c>
      <c r="D353" s="42">
        <v>2100</v>
      </c>
      <c r="E353" s="18" t="s">
        <v>95</v>
      </c>
      <c r="F353" s="42">
        <v>37</v>
      </c>
      <c r="G353" s="42">
        <v>0</v>
      </c>
      <c r="H353" s="42">
        <v>77700</v>
      </c>
      <c r="I353" s="42">
        <v>0</v>
      </c>
      <c r="J353" s="43">
        <v>45179</v>
      </c>
      <c r="K353" s="42" t="s">
        <v>111</v>
      </c>
      <c r="L353" s="35" t="s">
        <v>88</v>
      </c>
    </row>
    <row r="354" spans="2:12" ht="15.6" outlineLevel="1" x14ac:dyDescent="0.3">
      <c r="B354" s="19"/>
      <c r="C354" s="94" t="s">
        <v>181</v>
      </c>
      <c r="D354" s="42"/>
      <c r="E354" s="18"/>
      <c r="F354" s="42">
        <f>SUBTOTAL(9,F353:F353)</f>
        <v>37</v>
      </c>
      <c r="G354" s="42"/>
      <c r="H354" s="42">
        <f>SUBTOTAL(9,H353:H353)</f>
        <v>77700</v>
      </c>
      <c r="I354" s="42"/>
      <c r="J354" s="43"/>
      <c r="K354" s="42"/>
      <c r="L354" s="35"/>
    </row>
    <row r="355" spans="2:12" ht="15.6" outlineLevel="2" x14ac:dyDescent="0.3">
      <c r="B355" s="19" t="s">
        <v>99</v>
      </c>
      <c r="C355" s="35" t="s">
        <v>136</v>
      </c>
      <c r="D355" s="35">
        <v>2300</v>
      </c>
      <c r="E355" s="19" t="s">
        <v>106</v>
      </c>
      <c r="F355" s="35">
        <v>34</v>
      </c>
      <c r="G355" s="35">
        <v>4</v>
      </c>
      <c r="H355" s="35">
        <v>78200</v>
      </c>
      <c r="I355" s="35">
        <v>9200</v>
      </c>
      <c r="J355" s="41">
        <v>45271</v>
      </c>
      <c r="K355" s="35" t="s">
        <v>88</v>
      </c>
      <c r="L355" s="42" t="s">
        <v>111</v>
      </c>
    </row>
    <row r="356" spans="2:12" ht="15.6" outlineLevel="1" x14ac:dyDescent="0.3">
      <c r="B356" s="19"/>
      <c r="C356" s="93" t="s">
        <v>179</v>
      </c>
      <c r="D356" s="35"/>
      <c r="E356" s="19"/>
      <c r="F356" s="35">
        <f>SUBTOTAL(9,F355:F355)</f>
        <v>34</v>
      </c>
      <c r="G356" s="35"/>
      <c r="H356" s="35">
        <f>SUBTOTAL(9,H355:H355)</f>
        <v>78200</v>
      </c>
      <c r="I356" s="35"/>
      <c r="J356" s="41"/>
      <c r="K356" s="35"/>
      <c r="L356" s="42"/>
    </row>
    <row r="357" spans="2:12" ht="15.6" outlineLevel="2" x14ac:dyDescent="0.3">
      <c r="B357" s="19" t="s">
        <v>99</v>
      </c>
      <c r="C357" s="42" t="s">
        <v>139</v>
      </c>
      <c r="D357" s="42">
        <v>1750</v>
      </c>
      <c r="E357" s="18" t="s">
        <v>105</v>
      </c>
      <c r="F357" s="42">
        <v>45</v>
      </c>
      <c r="G357" s="42">
        <v>3</v>
      </c>
      <c r="H357" s="42">
        <v>78750</v>
      </c>
      <c r="I357" s="42">
        <v>5250</v>
      </c>
      <c r="J357" s="43">
        <v>44955</v>
      </c>
      <c r="K357" s="42" t="s">
        <v>102</v>
      </c>
      <c r="L357" s="42" t="s">
        <v>91</v>
      </c>
    </row>
    <row r="358" spans="2:12" ht="15.6" outlineLevel="2" x14ac:dyDescent="0.3">
      <c r="B358" s="19" t="s">
        <v>99</v>
      </c>
      <c r="C358" s="35" t="s">
        <v>139</v>
      </c>
      <c r="D358" s="35">
        <v>1800</v>
      </c>
      <c r="E358" s="19" t="s">
        <v>101</v>
      </c>
      <c r="F358" s="35">
        <v>44</v>
      </c>
      <c r="G358" s="35">
        <v>0</v>
      </c>
      <c r="H358" s="35">
        <v>79200</v>
      </c>
      <c r="I358" s="35">
        <v>0</v>
      </c>
      <c r="J358" s="41">
        <v>45092</v>
      </c>
      <c r="K358" s="35" t="s">
        <v>102</v>
      </c>
      <c r="L358" s="42" t="s">
        <v>91</v>
      </c>
    </row>
    <row r="359" spans="2:12" ht="15.6" outlineLevel="2" x14ac:dyDescent="0.3">
      <c r="B359" s="18" t="s">
        <v>86</v>
      </c>
      <c r="C359" s="42" t="s">
        <v>139</v>
      </c>
      <c r="D359" s="42">
        <v>1800</v>
      </c>
      <c r="E359" s="18" t="s">
        <v>95</v>
      </c>
      <c r="F359" s="42">
        <v>44</v>
      </c>
      <c r="G359" s="42">
        <v>1</v>
      </c>
      <c r="H359" s="42">
        <v>79200</v>
      </c>
      <c r="I359" s="42">
        <v>1800</v>
      </c>
      <c r="J359" s="43">
        <v>45261</v>
      </c>
      <c r="K359" s="42" t="s">
        <v>102</v>
      </c>
      <c r="L359" s="42" t="s">
        <v>96</v>
      </c>
    </row>
    <row r="360" spans="2:12" ht="15.6" outlineLevel="1" x14ac:dyDescent="0.3">
      <c r="B360" s="18"/>
      <c r="C360" s="94" t="s">
        <v>181</v>
      </c>
      <c r="D360" s="42"/>
      <c r="E360" s="18"/>
      <c r="F360" s="42">
        <f>SUBTOTAL(9,F357:F359)</f>
        <v>133</v>
      </c>
      <c r="G360" s="42"/>
      <c r="H360" s="42">
        <f>SUBTOTAL(9,H357:H359)</f>
        <v>237150</v>
      </c>
      <c r="I360" s="42"/>
      <c r="J360" s="43"/>
      <c r="K360" s="42"/>
      <c r="L360" s="42"/>
    </row>
    <row r="361" spans="2:12" ht="15.6" outlineLevel="2" x14ac:dyDescent="0.3">
      <c r="B361" s="18" t="s">
        <v>86</v>
      </c>
      <c r="C361" s="42" t="s">
        <v>135</v>
      </c>
      <c r="D361" s="42">
        <v>2570</v>
      </c>
      <c r="E361" s="18" t="s">
        <v>106</v>
      </c>
      <c r="F361" s="42">
        <v>31</v>
      </c>
      <c r="G361" s="42">
        <v>3</v>
      </c>
      <c r="H361" s="42">
        <v>79670</v>
      </c>
      <c r="I361" s="42">
        <v>7710</v>
      </c>
      <c r="J361" s="43">
        <v>44986</v>
      </c>
      <c r="K361" s="42" t="s">
        <v>104</v>
      </c>
      <c r="L361" s="42" t="s">
        <v>111</v>
      </c>
    </row>
    <row r="362" spans="2:12" ht="15.6" outlineLevel="1" x14ac:dyDescent="0.3">
      <c r="B362" s="18"/>
      <c r="C362" s="94" t="s">
        <v>177</v>
      </c>
      <c r="D362" s="42"/>
      <c r="E362" s="18"/>
      <c r="F362" s="42">
        <f>SUBTOTAL(9,F361:F361)</f>
        <v>31</v>
      </c>
      <c r="G362" s="42"/>
      <c r="H362" s="42">
        <f>SUBTOTAL(9,H361:H361)</f>
        <v>79670</v>
      </c>
      <c r="I362" s="42"/>
      <c r="J362" s="43"/>
      <c r="K362" s="42"/>
      <c r="L362" s="42"/>
    </row>
    <row r="363" spans="2:12" ht="15.6" outlineLevel="2" x14ac:dyDescent="0.3">
      <c r="B363" s="18" t="s">
        <v>86</v>
      </c>
      <c r="C363" s="42" t="s">
        <v>138</v>
      </c>
      <c r="D363" s="42">
        <v>2000</v>
      </c>
      <c r="E363" s="18" t="s">
        <v>95</v>
      </c>
      <c r="F363" s="42">
        <v>40</v>
      </c>
      <c r="G363" s="42">
        <v>3</v>
      </c>
      <c r="H363" s="42">
        <v>80000</v>
      </c>
      <c r="I363" s="42">
        <v>6000</v>
      </c>
      <c r="J363" s="43">
        <v>45133</v>
      </c>
      <c r="K363" s="42" t="s">
        <v>91</v>
      </c>
      <c r="L363" s="42" t="s">
        <v>111</v>
      </c>
    </row>
    <row r="364" spans="2:12" ht="15.6" outlineLevel="1" x14ac:dyDescent="0.3">
      <c r="B364" s="18"/>
      <c r="C364" s="94" t="s">
        <v>182</v>
      </c>
      <c r="D364" s="42"/>
      <c r="E364" s="18"/>
      <c r="F364" s="42">
        <f>SUBTOTAL(9,F363:F363)</f>
        <v>40</v>
      </c>
      <c r="G364" s="42"/>
      <c r="H364" s="42">
        <f>SUBTOTAL(9,H363:H363)</f>
        <v>80000</v>
      </c>
      <c r="I364" s="42"/>
      <c r="J364" s="43"/>
      <c r="K364" s="42"/>
      <c r="L364" s="42"/>
    </row>
    <row r="365" spans="2:12" ht="15.6" outlineLevel="2" x14ac:dyDescent="0.3">
      <c r="B365" s="19" t="s">
        <v>86</v>
      </c>
      <c r="C365" s="35" t="s">
        <v>137</v>
      </c>
      <c r="D365" s="35">
        <v>2870</v>
      </c>
      <c r="E365" s="19" t="s">
        <v>101</v>
      </c>
      <c r="F365" s="35">
        <v>28</v>
      </c>
      <c r="G365" s="35">
        <v>1</v>
      </c>
      <c r="H365" s="35">
        <v>80360</v>
      </c>
      <c r="I365" s="35">
        <v>2870</v>
      </c>
      <c r="J365" s="41">
        <v>45189</v>
      </c>
      <c r="K365" s="35" t="s">
        <v>91</v>
      </c>
      <c r="L365" s="35" t="s">
        <v>104</v>
      </c>
    </row>
    <row r="366" spans="2:12" ht="15.6" outlineLevel="1" x14ac:dyDescent="0.3">
      <c r="B366" s="19"/>
      <c r="C366" s="93" t="s">
        <v>175</v>
      </c>
      <c r="D366" s="35"/>
      <c r="E366" s="19"/>
      <c r="F366" s="35">
        <f>SUBTOTAL(9,F365:F365)</f>
        <v>28</v>
      </c>
      <c r="G366" s="35"/>
      <c r="H366" s="35">
        <f>SUBTOTAL(9,H365:H365)</f>
        <v>80360</v>
      </c>
      <c r="I366" s="35"/>
      <c r="J366" s="41"/>
      <c r="K366" s="35"/>
      <c r="L366" s="35"/>
    </row>
    <row r="367" spans="2:12" ht="15.6" outlineLevel="2" x14ac:dyDescent="0.3">
      <c r="B367" s="18" t="s">
        <v>86</v>
      </c>
      <c r="C367" s="42" t="s">
        <v>135</v>
      </c>
      <c r="D367" s="42">
        <v>2540</v>
      </c>
      <c r="E367" s="18" t="s">
        <v>106</v>
      </c>
      <c r="F367" s="42">
        <v>32</v>
      </c>
      <c r="G367" s="42">
        <v>4</v>
      </c>
      <c r="H367" s="42">
        <v>81280</v>
      </c>
      <c r="I367" s="42">
        <v>10160</v>
      </c>
      <c r="J367" s="43">
        <v>45090</v>
      </c>
      <c r="K367" s="42" t="s">
        <v>88</v>
      </c>
      <c r="L367" s="42" t="s">
        <v>96</v>
      </c>
    </row>
    <row r="368" spans="2:12" ht="15.6" outlineLevel="1" x14ac:dyDescent="0.3">
      <c r="B368" s="18"/>
      <c r="C368" s="94" t="s">
        <v>177</v>
      </c>
      <c r="D368" s="42"/>
      <c r="E368" s="18"/>
      <c r="F368" s="42">
        <f>SUBTOTAL(9,F367:F367)</f>
        <v>32</v>
      </c>
      <c r="G368" s="42"/>
      <c r="H368" s="42">
        <f>SUBTOTAL(9,H367:H367)</f>
        <v>81280</v>
      </c>
      <c r="I368" s="42"/>
      <c r="J368" s="43"/>
      <c r="K368" s="42"/>
      <c r="L368" s="42"/>
    </row>
    <row r="369" spans="2:12" ht="15.6" outlineLevel="2" x14ac:dyDescent="0.3">
      <c r="B369" s="19" t="s">
        <v>86</v>
      </c>
      <c r="C369" s="35" t="s">
        <v>138</v>
      </c>
      <c r="D369" s="35">
        <v>1800</v>
      </c>
      <c r="E369" s="19" t="s">
        <v>105</v>
      </c>
      <c r="F369" s="35">
        <v>46</v>
      </c>
      <c r="G369" s="35">
        <v>1</v>
      </c>
      <c r="H369" s="35">
        <v>82800</v>
      </c>
      <c r="I369" s="35">
        <v>1800</v>
      </c>
      <c r="J369" s="41">
        <v>44945</v>
      </c>
      <c r="K369" s="35" t="s">
        <v>91</v>
      </c>
      <c r="L369" s="35" t="s">
        <v>96</v>
      </c>
    </row>
    <row r="370" spans="2:12" ht="15.6" outlineLevel="1" x14ac:dyDescent="0.3">
      <c r="B370" s="19"/>
      <c r="C370" s="93" t="s">
        <v>182</v>
      </c>
      <c r="D370" s="35"/>
      <c r="E370" s="19"/>
      <c r="F370" s="35">
        <f>SUBTOTAL(9,F369:F369)</f>
        <v>46</v>
      </c>
      <c r="G370" s="35"/>
      <c r="H370" s="35">
        <f>SUBTOTAL(9,H369:H369)</f>
        <v>82800</v>
      </c>
      <c r="I370" s="35"/>
      <c r="J370" s="41"/>
      <c r="K370" s="35"/>
      <c r="L370" s="35"/>
    </row>
    <row r="371" spans="2:12" ht="15.6" outlineLevel="2" x14ac:dyDescent="0.3">
      <c r="B371" s="18" t="s">
        <v>86</v>
      </c>
      <c r="C371" s="42" t="s">
        <v>134</v>
      </c>
      <c r="D371" s="42">
        <v>2600</v>
      </c>
      <c r="E371" s="18" t="s">
        <v>105</v>
      </c>
      <c r="F371" s="42">
        <v>32</v>
      </c>
      <c r="G371" s="42">
        <v>0</v>
      </c>
      <c r="H371" s="42">
        <v>83200</v>
      </c>
      <c r="I371" s="42">
        <v>0</v>
      </c>
      <c r="J371" s="43">
        <v>45273</v>
      </c>
      <c r="K371" s="42" t="s">
        <v>88</v>
      </c>
      <c r="L371" s="42" t="s">
        <v>91</v>
      </c>
    </row>
    <row r="372" spans="2:12" ht="15.6" outlineLevel="2" x14ac:dyDescent="0.3">
      <c r="B372" s="19" t="s">
        <v>86</v>
      </c>
      <c r="C372" s="35" t="s">
        <v>134</v>
      </c>
      <c r="D372" s="35">
        <v>3100</v>
      </c>
      <c r="E372" s="19" t="s">
        <v>90</v>
      </c>
      <c r="F372" s="35">
        <v>27</v>
      </c>
      <c r="G372" s="35">
        <v>1</v>
      </c>
      <c r="H372" s="35">
        <v>83700</v>
      </c>
      <c r="I372" s="35">
        <v>3100</v>
      </c>
      <c r="J372" s="41">
        <v>45205</v>
      </c>
      <c r="K372" s="35" t="s">
        <v>102</v>
      </c>
      <c r="L372" s="35" t="s">
        <v>104</v>
      </c>
    </row>
    <row r="373" spans="2:12" ht="15.6" outlineLevel="1" x14ac:dyDescent="0.3">
      <c r="B373" s="19"/>
      <c r="C373" s="93" t="s">
        <v>174</v>
      </c>
      <c r="D373" s="35"/>
      <c r="E373" s="19"/>
      <c r="F373" s="35">
        <f>SUBTOTAL(9,F371:F372)</f>
        <v>59</v>
      </c>
      <c r="G373" s="35"/>
      <c r="H373" s="35">
        <f>SUBTOTAL(9,H371:H372)</f>
        <v>166900</v>
      </c>
      <c r="I373" s="35"/>
      <c r="J373" s="41"/>
      <c r="K373" s="35"/>
      <c r="L373" s="35"/>
    </row>
    <row r="374" spans="2:12" ht="15.6" outlineLevel="2" x14ac:dyDescent="0.3">
      <c r="B374" s="18" t="s">
        <v>86</v>
      </c>
      <c r="C374" s="35" t="s">
        <v>137</v>
      </c>
      <c r="D374" s="35">
        <v>1950</v>
      </c>
      <c r="E374" s="19" t="s">
        <v>87</v>
      </c>
      <c r="F374" s="35">
        <v>43</v>
      </c>
      <c r="G374" s="35">
        <v>3</v>
      </c>
      <c r="H374" s="35">
        <v>83850</v>
      </c>
      <c r="I374" s="35">
        <v>5850</v>
      </c>
      <c r="J374" s="41">
        <v>45289</v>
      </c>
      <c r="K374" s="35" t="s">
        <v>102</v>
      </c>
      <c r="L374" s="42" t="s">
        <v>88</v>
      </c>
    </row>
    <row r="375" spans="2:12" ht="15.6" outlineLevel="1" x14ac:dyDescent="0.3">
      <c r="B375" s="18"/>
      <c r="C375" s="93" t="s">
        <v>175</v>
      </c>
      <c r="D375" s="35"/>
      <c r="E375" s="19"/>
      <c r="F375" s="35">
        <f>SUBTOTAL(9,F374:F374)</f>
        <v>43</v>
      </c>
      <c r="G375" s="35"/>
      <c r="H375" s="35">
        <f>SUBTOTAL(9,H374:H374)</f>
        <v>83850</v>
      </c>
      <c r="I375" s="35"/>
      <c r="J375" s="41"/>
      <c r="K375" s="35"/>
      <c r="L375" s="42"/>
    </row>
    <row r="376" spans="2:12" ht="15.6" outlineLevel="2" x14ac:dyDescent="0.3">
      <c r="B376" s="19" t="s">
        <v>86</v>
      </c>
      <c r="C376" s="35" t="s">
        <v>133</v>
      </c>
      <c r="D376" s="35">
        <v>4210</v>
      </c>
      <c r="E376" s="19" t="s">
        <v>101</v>
      </c>
      <c r="F376" s="35">
        <v>20</v>
      </c>
      <c r="G376" s="35">
        <v>4</v>
      </c>
      <c r="H376" s="35">
        <v>84200</v>
      </c>
      <c r="I376" s="35">
        <v>16840</v>
      </c>
      <c r="J376" s="41">
        <v>45063</v>
      </c>
      <c r="K376" s="35" t="s">
        <v>91</v>
      </c>
      <c r="L376" s="35" t="s">
        <v>91</v>
      </c>
    </row>
    <row r="377" spans="2:12" ht="15.6" outlineLevel="1" x14ac:dyDescent="0.3">
      <c r="B377" s="19"/>
      <c r="C377" s="93" t="s">
        <v>180</v>
      </c>
      <c r="D377" s="35"/>
      <c r="E377" s="19"/>
      <c r="F377" s="35">
        <f>SUBTOTAL(9,F376:F376)</f>
        <v>20</v>
      </c>
      <c r="G377" s="35"/>
      <c r="H377" s="35">
        <f>SUBTOTAL(9,H376:H376)</f>
        <v>84200</v>
      </c>
      <c r="I377" s="35"/>
      <c r="J377" s="41"/>
      <c r="K377" s="35"/>
      <c r="L377" s="35"/>
    </row>
    <row r="378" spans="2:12" ht="15.6" outlineLevel="2" x14ac:dyDescent="0.3">
      <c r="B378" s="19" t="s">
        <v>86</v>
      </c>
      <c r="C378" s="42" t="s">
        <v>138</v>
      </c>
      <c r="D378" s="42">
        <v>1700</v>
      </c>
      <c r="E378" s="18" t="s">
        <v>90</v>
      </c>
      <c r="F378" s="42">
        <v>50</v>
      </c>
      <c r="G378" s="42">
        <v>4</v>
      </c>
      <c r="H378" s="42">
        <v>85000</v>
      </c>
      <c r="I378" s="42">
        <v>6800</v>
      </c>
      <c r="J378" s="43">
        <v>45171</v>
      </c>
      <c r="K378" s="42" t="s">
        <v>111</v>
      </c>
      <c r="L378" s="42" t="s">
        <v>102</v>
      </c>
    </row>
    <row r="379" spans="2:12" ht="15.6" outlineLevel="1" x14ac:dyDescent="0.3">
      <c r="B379" s="19"/>
      <c r="C379" s="94" t="s">
        <v>182</v>
      </c>
      <c r="D379" s="42"/>
      <c r="E379" s="18"/>
      <c r="F379" s="42">
        <f>SUBTOTAL(9,F378:F378)</f>
        <v>50</v>
      </c>
      <c r="G379" s="42"/>
      <c r="H379" s="42">
        <f>SUBTOTAL(9,H378:H378)</f>
        <v>85000</v>
      </c>
      <c r="I379" s="42"/>
      <c r="J379" s="43"/>
      <c r="K379" s="42"/>
      <c r="L379" s="42"/>
    </row>
    <row r="380" spans="2:12" ht="15.6" outlineLevel="2" x14ac:dyDescent="0.3">
      <c r="B380" s="19" t="s">
        <v>86</v>
      </c>
      <c r="C380" s="35" t="s">
        <v>132</v>
      </c>
      <c r="D380" s="35">
        <v>3880</v>
      </c>
      <c r="E380" s="19" t="s">
        <v>106</v>
      </c>
      <c r="F380" s="35">
        <v>22</v>
      </c>
      <c r="G380" s="35">
        <v>2</v>
      </c>
      <c r="H380" s="35">
        <v>85360</v>
      </c>
      <c r="I380" s="35">
        <v>7760</v>
      </c>
      <c r="J380" s="41">
        <v>45283</v>
      </c>
      <c r="K380" s="35" t="s">
        <v>91</v>
      </c>
      <c r="L380" s="35" t="s">
        <v>91</v>
      </c>
    </row>
    <row r="381" spans="2:12" ht="15.6" outlineLevel="1" x14ac:dyDescent="0.3">
      <c r="B381" s="19"/>
      <c r="C381" s="93" t="s">
        <v>176</v>
      </c>
      <c r="D381" s="35"/>
      <c r="E381" s="19"/>
      <c r="F381" s="35">
        <f>SUBTOTAL(9,F380:F380)</f>
        <v>22</v>
      </c>
      <c r="G381" s="35"/>
      <c r="H381" s="35">
        <f>SUBTOTAL(9,H380:H380)</f>
        <v>85360</v>
      </c>
      <c r="I381" s="35"/>
      <c r="J381" s="41"/>
      <c r="K381" s="35"/>
      <c r="L381" s="35"/>
    </row>
    <row r="382" spans="2:12" ht="15.6" outlineLevel="2" x14ac:dyDescent="0.3">
      <c r="B382" s="19" t="s">
        <v>86</v>
      </c>
      <c r="C382" s="42" t="s">
        <v>138</v>
      </c>
      <c r="D382" s="42">
        <v>1800</v>
      </c>
      <c r="E382" s="18" t="s">
        <v>105</v>
      </c>
      <c r="F382" s="42">
        <v>48</v>
      </c>
      <c r="G382" s="42">
        <v>4</v>
      </c>
      <c r="H382" s="42">
        <v>86400</v>
      </c>
      <c r="I382" s="42">
        <v>7200</v>
      </c>
      <c r="J382" s="43">
        <v>45009</v>
      </c>
      <c r="K382" s="42" t="s">
        <v>111</v>
      </c>
      <c r="L382" s="35" t="s">
        <v>96</v>
      </c>
    </row>
    <row r="383" spans="2:12" ht="15.6" outlineLevel="1" x14ac:dyDescent="0.3">
      <c r="B383" s="19"/>
      <c r="C383" s="94" t="s">
        <v>182</v>
      </c>
      <c r="D383" s="42"/>
      <c r="E383" s="18"/>
      <c r="F383" s="42">
        <f>SUBTOTAL(9,F382:F382)</f>
        <v>48</v>
      </c>
      <c r="G383" s="42"/>
      <c r="H383" s="42">
        <f>SUBTOTAL(9,H382:H382)</f>
        <v>86400</v>
      </c>
      <c r="I383" s="42"/>
      <c r="J383" s="43"/>
      <c r="K383" s="42"/>
      <c r="L383" s="35"/>
    </row>
    <row r="384" spans="2:12" ht="15.6" outlineLevel="2" x14ac:dyDescent="0.3">
      <c r="B384" s="18" t="s">
        <v>86</v>
      </c>
      <c r="C384" s="42" t="s">
        <v>133</v>
      </c>
      <c r="D384" s="42">
        <v>3200</v>
      </c>
      <c r="E384" s="18" t="s">
        <v>101</v>
      </c>
      <c r="F384" s="42">
        <v>27</v>
      </c>
      <c r="G384" s="42">
        <v>1</v>
      </c>
      <c r="H384" s="42">
        <v>86400</v>
      </c>
      <c r="I384" s="42">
        <v>3200</v>
      </c>
      <c r="J384" s="43">
        <v>45060</v>
      </c>
      <c r="K384" s="42" t="s">
        <v>104</v>
      </c>
      <c r="L384" s="42" t="s">
        <v>96</v>
      </c>
    </row>
    <row r="385" spans="2:12" ht="15.6" outlineLevel="1" x14ac:dyDescent="0.3">
      <c r="B385" s="18"/>
      <c r="C385" s="94" t="s">
        <v>180</v>
      </c>
      <c r="D385" s="42"/>
      <c r="E385" s="18"/>
      <c r="F385" s="42">
        <f>SUBTOTAL(9,F384:F384)</f>
        <v>27</v>
      </c>
      <c r="G385" s="42"/>
      <c r="H385" s="42">
        <f>SUBTOTAL(9,H384:H384)</f>
        <v>86400</v>
      </c>
      <c r="I385" s="42"/>
      <c r="J385" s="43"/>
      <c r="K385" s="42"/>
      <c r="L385" s="42"/>
    </row>
    <row r="386" spans="2:12" ht="15.6" outlineLevel="2" x14ac:dyDescent="0.3">
      <c r="B386" s="18" t="s">
        <v>86</v>
      </c>
      <c r="C386" s="35" t="s">
        <v>139</v>
      </c>
      <c r="D386" s="35">
        <v>4550</v>
      </c>
      <c r="E386" s="19" t="s">
        <v>101</v>
      </c>
      <c r="F386" s="35">
        <v>19</v>
      </c>
      <c r="G386" s="35">
        <v>3</v>
      </c>
      <c r="H386" s="35">
        <v>86450</v>
      </c>
      <c r="I386" s="35">
        <v>13650</v>
      </c>
      <c r="J386" s="41">
        <v>45089</v>
      </c>
      <c r="K386" s="35" t="s">
        <v>96</v>
      </c>
      <c r="L386" s="42" t="s">
        <v>91</v>
      </c>
    </row>
    <row r="387" spans="2:12" ht="15.6" outlineLevel="1" x14ac:dyDescent="0.3">
      <c r="B387" s="18"/>
      <c r="C387" s="93" t="s">
        <v>181</v>
      </c>
      <c r="D387" s="35"/>
      <c r="E387" s="19"/>
      <c r="F387" s="35">
        <f>SUBTOTAL(9,F386:F386)</f>
        <v>19</v>
      </c>
      <c r="G387" s="35"/>
      <c r="H387" s="35">
        <f>SUBTOTAL(9,H386:H386)</f>
        <v>86450</v>
      </c>
      <c r="I387" s="35"/>
      <c r="J387" s="41"/>
      <c r="K387" s="35"/>
      <c r="L387" s="42"/>
    </row>
    <row r="388" spans="2:12" ht="15.6" outlineLevel="2" x14ac:dyDescent="0.3">
      <c r="B388" s="18" t="s">
        <v>86</v>
      </c>
      <c r="C388" s="35" t="s">
        <v>136</v>
      </c>
      <c r="D388" s="35">
        <v>4590</v>
      </c>
      <c r="E388" s="19" t="s">
        <v>105</v>
      </c>
      <c r="F388" s="35">
        <v>19</v>
      </c>
      <c r="G388" s="35">
        <v>4</v>
      </c>
      <c r="H388" s="35">
        <v>87210</v>
      </c>
      <c r="I388" s="35">
        <v>18360</v>
      </c>
      <c r="J388" s="41">
        <v>45236</v>
      </c>
      <c r="K388" s="35" t="s">
        <v>96</v>
      </c>
      <c r="L388" s="42" t="s">
        <v>102</v>
      </c>
    </row>
    <row r="389" spans="2:12" ht="15.6" outlineLevel="1" x14ac:dyDescent="0.3">
      <c r="B389" s="18"/>
      <c r="C389" s="93" t="s">
        <v>179</v>
      </c>
      <c r="D389" s="35"/>
      <c r="E389" s="19"/>
      <c r="F389" s="35">
        <f>SUBTOTAL(9,F388:F388)</f>
        <v>19</v>
      </c>
      <c r="G389" s="35"/>
      <c r="H389" s="35">
        <f>SUBTOTAL(9,H388:H388)</f>
        <v>87210</v>
      </c>
      <c r="I389" s="35"/>
      <c r="J389" s="41"/>
      <c r="K389" s="35"/>
      <c r="L389" s="42"/>
    </row>
    <row r="390" spans="2:12" ht="15.6" outlineLevel="2" x14ac:dyDescent="0.3">
      <c r="B390" s="18" t="s">
        <v>86</v>
      </c>
      <c r="C390" s="35" t="s">
        <v>139</v>
      </c>
      <c r="D390" s="35">
        <v>2000</v>
      </c>
      <c r="E390" s="19" t="s">
        <v>106</v>
      </c>
      <c r="F390" s="35">
        <v>44</v>
      </c>
      <c r="G390" s="35">
        <v>4</v>
      </c>
      <c r="H390" s="35">
        <v>88000</v>
      </c>
      <c r="I390" s="35">
        <v>8000</v>
      </c>
      <c r="J390" s="41">
        <v>45013</v>
      </c>
      <c r="K390" s="35" t="s">
        <v>111</v>
      </c>
      <c r="L390" s="35" t="s">
        <v>111</v>
      </c>
    </row>
    <row r="391" spans="2:12" ht="15.6" outlineLevel="1" x14ac:dyDescent="0.3">
      <c r="B391" s="18"/>
      <c r="C391" s="93" t="s">
        <v>181</v>
      </c>
      <c r="D391" s="35"/>
      <c r="E391" s="19"/>
      <c r="F391" s="35">
        <f>SUBTOTAL(9,F390:F390)</f>
        <v>44</v>
      </c>
      <c r="G391" s="35"/>
      <c r="H391" s="35">
        <f>SUBTOTAL(9,H390:H390)</f>
        <v>88000</v>
      </c>
      <c r="I391" s="35"/>
      <c r="J391" s="41"/>
      <c r="K391" s="35"/>
      <c r="L391" s="35"/>
    </row>
    <row r="392" spans="2:12" ht="15.6" outlineLevel="2" x14ac:dyDescent="0.3">
      <c r="B392" s="18" t="s">
        <v>86</v>
      </c>
      <c r="C392" s="35" t="s">
        <v>137</v>
      </c>
      <c r="D392" s="35">
        <v>2870</v>
      </c>
      <c r="E392" s="19" t="s">
        <v>105</v>
      </c>
      <c r="F392" s="35">
        <v>31</v>
      </c>
      <c r="G392" s="35">
        <v>3</v>
      </c>
      <c r="H392" s="35">
        <v>88970</v>
      </c>
      <c r="I392" s="35">
        <v>8610</v>
      </c>
      <c r="J392" s="41">
        <v>45148</v>
      </c>
      <c r="K392" s="35" t="s">
        <v>91</v>
      </c>
      <c r="L392" s="42" t="s">
        <v>111</v>
      </c>
    </row>
    <row r="393" spans="2:12" ht="15.6" outlineLevel="2" x14ac:dyDescent="0.3">
      <c r="B393" s="18" t="s">
        <v>86</v>
      </c>
      <c r="C393" s="42" t="s">
        <v>137</v>
      </c>
      <c r="D393" s="42">
        <v>3100</v>
      </c>
      <c r="E393" s="18" t="s">
        <v>101</v>
      </c>
      <c r="F393" s="42">
        <v>29</v>
      </c>
      <c r="G393" s="42">
        <v>1</v>
      </c>
      <c r="H393" s="42">
        <v>89900</v>
      </c>
      <c r="I393" s="42">
        <v>3100</v>
      </c>
      <c r="J393" s="43">
        <v>45157</v>
      </c>
      <c r="K393" s="42" t="s">
        <v>96</v>
      </c>
      <c r="L393" s="42" t="s">
        <v>111</v>
      </c>
    </row>
    <row r="394" spans="2:12" ht="15.6" outlineLevel="1" x14ac:dyDescent="0.3">
      <c r="B394" s="18"/>
      <c r="C394" s="94" t="s">
        <v>175</v>
      </c>
      <c r="D394" s="42"/>
      <c r="E394" s="18"/>
      <c r="F394" s="42">
        <f>SUBTOTAL(9,F392:F393)</f>
        <v>60</v>
      </c>
      <c r="G394" s="42"/>
      <c r="H394" s="42">
        <f>SUBTOTAL(9,H392:H393)</f>
        <v>178870</v>
      </c>
      <c r="I394" s="42"/>
      <c r="J394" s="43"/>
      <c r="K394" s="42"/>
      <c r="L394" s="42"/>
    </row>
    <row r="395" spans="2:12" ht="15.6" outlineLevel="2" x14ac:dyDescent="0.3">
      <c r="B395" s="18" t="s">
        <v>86</v>
      </c>
      <c r="C395" s="42" t="s">
        <v>136</v>
      </c>
      <c r="D395" s="42">
        <v>4350</v>
      </c>
      <c r="E395" s="18" t="s">
        <v>87</v>
      </c>
      <c r="F395" s="42">
        <v>21</v>
      </c>
      <c r="G395" s="42">
        <v>3</v>
      </c>
      <c r="H395" s="42">
        <v>91350</v>
      </c>
      <c r="I395" s="42">
        <v>13050</v>
      </c>
      <c r="J395" s="43">
        <v>45019</v>
      </c>
      <c r="K395" s="42" t="s">
        <v>91</v>
      </c>
      <c r="L395" s="35" t="s">
        <v>102</v>
      </c>
    </row>
    <row r="396" spans="2:12" ht="15.6" outlineLevel="1" x14ac:dyDescent="0.3">
      <c r="B396" s="18"/>
      <c r="C396" s="94" t="s">
        <v>179</v>
      </c>
      <c r="D396" s="42"/>
      <c r="E396" s="18"/>
      <c r="F396" s="42">
        <f>SUBTOTAL(9,F395:F395)</f>
        <v>21</v>
      </c>
      <c r="G396" s="42"/>
      <c r="H396" s="42">
        <f>SUBTOTAL(9,H395:H395)</f>
        <v>91350</v>
      </c>
      <c r="I396" s="42"/>
      <c r="J396" s="43"/>
      <c r="K396" s="42"/>
      <c r="L396" s="35"/>
    </row>
    <row r="397" spans="2:12" ht="15.6" outlineLevel="2" x14ac:dyDescent="0.3">
      <c r="B397" s="19" t="s">
        <v>86</v>
      </c>
      <c r="C397" s="35" t="s">
        <v>139</v>
      </c>
      <c r="D397" s="35">
        <v>3150</v>
      </c>
      <c r="E397" s="19" t="s">
        <v>106</v>
      </c>
      <c r="F397" s="35">
        <v>29</v>
      </c>
      <c r="G397" s="35">
        <v>3</v>
      </c>
      <c r="H397" s="35">
        <v>91350</v>
      </c>
      <c r="I397" s="35">
        <v>9450</v>
      </c>
      <c r="J397" s="41">
        <v>45187</v>
      </c>
      <c r="K397" s="35" t="s">
        <v>102</v>
      </c>
      <c r="L397" s="35" t="s">
        <v>88</v>
      </c>
    </row>
    <row r="398" spans="2:12" ht="15.6" outlineLevel="2" x14ac:dyDescent="0.3">
      <c r="B398" s="19" t="s">
        <v>86</v>
      </c>
      <c r="C398" s="35" t="s">
        <v>139</v>
      </c>
      <c r="D398" s="35">
        <v>3200</v>
      </c>
      <c r="E398" s="19" t="s">
        <v>105</v>
      </c>
      <c r="F398" s="35">
        <v>29</v>
      </c>
      <c r="G398" s="35">
        <v>0</v>
      </c>
      <c r="H398" s="35">
        <v>92800</v>
      </c>
      <c r="I398" s="35">
        <v>0</v>
      </c>
      <c r="J398" s="41">
        <v>45273</v>
      </c>
      <c r="K398" s="35" t="s">
        <v>102</v>
      </c>
      <c r="L398" s="35" t="s">
        <v>88</v>
      </c>
    </row>
    <row r="399" spans="2:12" ht="15.6" outlineLevel="1" x14ac:dyDescent="0.3">
      <c r="B399" s="19"/>
      <c r="C399" s="93" t="s">
        <v>181</v>
      </c>
      <c r="D399" s="35"/>
      <c r="E399" s="19"/>
      <c r="F399" s="35">
        <f>SUBTOTAL(9,F397:F398)</f>
        <v>58</v>
      </c>
      <c r="G399" s="35"/>
      <c r="H399" s="35">
        <f>SUBTOTAL(9,H397:H398)</f>
        <v>184150</v>
      </c>
      <c r="I399" s="35"/>
      <c r="J399" s="41"/>
      <c r="K399" s="35"/>
      <c r="L399" s="35"/>
    </row>
    <row r="400" spans="2:12" ht="15.6" outlineLevel="2" x14ac:dyDescent="0.3">
      <c r="B400" s="19" t="s">
        <v>86</v>
      </c>
      <c r="C400" s="42" t="s">
        <v>134</v>
      </c>
      <c r="D400" s="42">
        <v>3100</v>
      </c>
      <c r="E400" s="18" t="s">
        <v>87</v>
      </c>
      <c r="F400" s="42">
        <v>30</v>
      </c>
      <c r="G400" s="42">
        <v>3</v>
      </c>
      <c r="H400" s="42">
        <v>93000</v>
      </c>
      <c r="I400" s="42">
        <v>9300</v>
      </c>
      <c r="J400" s="43">
        <v>45136</v>
      </c>
      <c r="K400" s="42" t="s">
        <v>102</v>
      </c>
      <c r="L400" s="35" t="s">
        <v>96</v>
      </c>
    </row>
    <row r="401" spans="2:12" ht="15.6" outlineLevel="1" x14ac:dyDescent="0.3">
      <c r="B401" s="19"/>
      <c r="C401" s="94" t="s">
        <v>174</v>
      </c>
      <c r="D401" s="42"/>
      <c r="E401" s="18"/>
      <c r="F401" s="42">
        <f>SUBTOTAL(9,F400:F400)</f>
        <v>30</v>
      </c>
      <c r="G401" s="42"/>
      <c r="H401" s="42">
        <f>SUBTOTAL(9,H400:H400)</f>
        <v>93000</v>
      </c>
      <c r="I401" s="42"/>
      <c r="J401" s="43"/>
      <c r="K401" s="42"/>
      <c r="L401" s="35"/>
    </row>
    <row r="402" spans="2:12" ht="15.6" outlineLevel="2" x14ac:dyDescent="0.3">
      <c r="B402" s="19" t="s">
        <v>86</v>
      </c>
      <c r="C402" s="35" t="s">
        <v>132</v>
      </c>
      <c r="D402" s="35">
        <v>3880</v>
      </c>
      <c r="E402" s="19" t="s">
        <v>90</v>
      </c>
      <c r="F402" s="35">
        <v>24</v>
      </c>
      <c r="G402" s="35">
        <v>1</v>
      </c>
      <c r="H402" s="35">
        <v>93120</v>
      </c>
      <c r="I402" s="35">
        <v>3880</v>
      </c>
      <c r="J402" s="41">
        <v>44929</v>
      </c>
      <c r="K402" s="35" t="s">
        <v>91</v>
      </c>
      <c r="L402" s="42" t="s">
        <v>96</v>
      </c>
    </row>
    <row r="403" spans="2:12" ht="15.6" outlineLevel="1" x14ac:dyDescent="0.3">
      <c r="B403" s="19"/>
      <c r="C403" s="93" t="s">
        <v>176</v>
      </c>
      <c r="D403" s="35"/>
      <c r="E403" s="19"/>
      <c r="F403" s="35">
        <f>SUBTOTAL(9,F402:F402)</f>
        <v>24</v>
      </c>
      <c r="G403" s="35"/>
      <c r="H403" s="35">
        <f>SUBTOTAL(9,H402:H402)</f>
        <v>93120</v>
      </c>
      <c r="I403" s="35"/>
      <c r="J403" s="41"/>
      <c r="K403" s="35"/>
      <c r="L403" s="42"/>
    </row>
    <row r="404" spans="2:12" ht="15.6" outlineLevel="2" x14ac:dyDescent="0.3">
      <c r="B404" s="18" t="s">
        <v>103</v>
      </c>
      <c r="C404" s="42" t="s">
        <v>135</v>
      </c>
      <c r="D404" s="42">
        <v>5490</v>
      </c>
      <c r="E404" s="18" t="s">
        <v>106</v>
      </c>
      <c r="F404" s="42">
        <v>17</v>
      </c>
      <c r="G404" s="42">
        <v>2</v>
      </c>
      <c r="H404" s="42">
        <v>93330</v>
      </c>
      <c r="I404" s="42">
        <v>10980</v>
      </c>
      <c r="J404" s="43">
        <v>45040</v>
      </c>
      <c r="K404" s="42" t="s">
        <v>96</v>
      </c>
      <c r="L404" s="42" t="s">
        <v>91</v>
      </c>
    </row>
    <row r="405" spans="2:12" ht="15.6" outlineLevel="1" x14ac:dyDescent="0.3">
      <c r="B405" s="18"/>
      <c r="C405" s="94" t="s">
        <v>177</v>
      </c>
      <c r="D405" s="42"/>
      <c r="E405" s="18"/>
      <c r="F405" s="42">
        <f>SUBTOTAL(9,F404:F404)</f>
        <v>17</v>
      </c>
      <c r="G405" s="42"/>
      <c r="H405" s="42">
        <f>SUBTOTAL(9,H404:H404)</f>
        <v>93330</v>
      </c>
      <c r="I405" s="42"/>
      <c r="J405" s="43"/>
      <c r="K405" s="42"/>
      <c r="L405" s="42"/>
    </row>
    <row r="406" spans="2:12" ht="15.6" outlineLevel="2" x14ac:dyDescent="0.3">
      <c r="B406" s="19" t="s">
        <v>103</v>
      </c>
      <c r="C406" s="18" t="s">
        <v>131</v>
      </c>
      <c r="D406" s="18">
        <v>2800</v>
      </c>
      <c r="E406" s="18" t="s">
        <v>87</v>
      </c>
      <c r="F406" s="18">
        <v>34</v>
      </c>
      <c r="G406" s="18">
        <v>3</v>
      </c>
      <c r="H406" s="18">
        <v>95200</v>
      </c>
      <c r="I406" s="18">
        <v>8400</v>
      </c>
      <c r="J406" s="40">
        <v>44927</v>
      </c>
      <c r="K406" s="18" t="s">
        <v>88</v>
      </c>
      <c r="L406" s="42" t="s">
        <v>102</v>
      </c>
    </row>
    <row r="407" spans="2:12" ht="15.6" outlineLevel="1" x14ac:dyDescent="0.3">
      <c r="B407" s="19"/>
      <c r="C407" s="95" t="s">
        <v>184</v>
      </c>
      <c r="D407" s="18"/>
      <c r="E407" s="18"/>
      <c r="F407" s="18">
        <f>SUBTOTAL(9,F406:F406)</f>
        <v>34</v>
      </c>
      <c r="G407" s="18"/>
      <c r="H407" s="18">
        <f>SUBTOTAL(9,H406:H406)</f>
        <v>95200</v>
      </c>
      <c r="I407" s="18"/>
      <c r="J407" s="40"/>
      <c r="K407" s="18"/>
      <c r="L407" s="42"/>
    </row>
    <row r="408" spans="2:12" ht="15.6" outlineLevel="2" x14ac:dyDescent="0.3">
      <c r="B408" s="19" t="s">
        <v>103</v>
      </c>
      <c r="C408" s="42" t="s">
        <v>134</v>
      </c>
      <c r="D408" s="42">
        <v>4000</v>
      </c>
      <c r="E408" s="18" t="s">
        <v>95</v>
      </c>
      <c r="F408" s="42">
        <v>24</v>
      </c>
      <c r="G408" s="42">
        <v>1</v>
      </c>
      <c r="H408" s="42">
        <v>96000</v>
      </c>
      <c r="I408" s="42">
        <v>4000</v>
      </c>
      <c r="J408" s="43">
        <v>44966</v>
      </c>
      <c r="K408" s="42" t="s">
        <v>91</v>
      </c>
      <c r="L408" s="42" t="s">
        <v>91</v>
      </c>
    </row>
    <row r="409" spans="2:12" ht="15.6" outlineLevel="1" x14ac:dyDescent="0.3">
      <c r="B409" s="19"/>
      <c r="C409" s="94" t="s">
        <v>174</v>
      </c>
      <c r="D409" s="42"/>
      <c r="E409" s="18"/>
      <c r="F409" s="42">
        <f>SUBTOTAL(9,F408:F408)</f>
        <v>24</v>
      </c>
      <c r="G409" s="42"/>
      <c r="H409" s="42">
        <f>SUBTOTAL(9,H408:H408)</f>
        <v>96000</v>
      </c>
      <c r="I409" s="42"/>
      <c r="J409" s="43"/>
      <c r="K409" s="42"/>
      <c r="L409" s="42"/>
    </row>
    <row r="410" spans="2:12" ht="15.6" outlineLevel="2" x14ac:dyDescent="0.3">
      <c r="B410" s="19" t="s">
        <v>103</v>
      </c>
      <c r="C410" s="35" t="s">
        <v>138</v>
      </c>
      <c r="D410" s="35">
        <v>4100</v>
      </c>
      <c r="E410" s="19" t="s">
        <v>90</v>
      </c>
      <c r="F410" s="35">
        <v>24</v>
      </c>
      <c r="G410" s="35">
        <v>0</v>
      </c>
      <c r="H410" s="35">
        <v>98400</v>
      </c>
      <c r="I410" s="35">
        <v>0</v>
      </c>
      <c r="J410" s="41">
        <v>44942</v>
      </c>
      <c r="K410" s="35" t="s">
        <v>91</v>
      </c>
      <c r="L410" s="42" t="s">
        <v>96</v>
      </c>
    </row>
    <row r="411" spans="2:12" ht="15.6" outlineLevel="1" x14ac:dyDescent="0.3">
      <c r="B411" s="19"/>
      <c r="C411" s="93" t="s">
        <v>182</v>
      </c>
      <c r="D411" s="35"/>
      <c r="E411" s="19"/>
      <c r="F411" s="35">
        <f>SUBTOTAL(9,F410:F410)</f>
        <v>24</v>
      </c>
      <c r="G411" s="35"/>
      <c r="H411" s="35">
        <f>SUBTOTAL(9,H410:H410)</f>
        <v>98400</v>
      </c>
      <c r="I411" s="35"/>
      <c r="J411" s="41"/>
      <c r="K411" s="35"/>
      <c r="L411" s="42"/>
    </row>
    <row r="412" spans="2:12" ht="15.6" outlineLevel="2" x14ac:dyDescent="0.3">
      <c r="B412" s="19" t="s">
        <v>103</v>
      </c>
      <c r="C412" s="35" t="s">
        <v>135</v>
      </c>
      <c r="D412" s="35">
        <v>2540</v>
      </c>
      <c r="E412" s="19" t="s">
        <v>87</v>
      </c>
      <c r="F412" s="35">
        <v>39</v>
      </c>
      <c r="G412" s="35">
        <v>0</v>
      </c>
      <c r="H412" s="35">
        <v>99060</v>
      </c>
      <c r="I412" s="35">
        <v>0</v>
      </c>
      <c r="J412" s="41">
        <v>45238</v>
      </c>
      <c r="K412" s="35" t="s">
        <v>88</v>
      </c>
      <c r="L412" s="35" t="s">
        <v>91</v>
      </c>
    </row>
    <row r="413" spans="2:12" ht="15.6" outlineLevel="2" x14ac:dyDescent="0.3">
      <c r="B413" s="19" t="s">
        <v>103</v>
      </c>
      <c r="C413" s="35" t="s">
        <v>135</v>
      </c>
      <c r="D413" s="35">
        <v>2850</v>
      </c>
      <c r="E413" s="19" t="s">
        <v>87</v>
      </c>
      <c r="F413" s="35">
        <v>35</v>
      </c>
      <c r="G413" s="35">
        <v>2</v>
      </c>
      <c r="H413" s="35">
        <v>99750</v>
      </c>
      <c r="I413" s="35">
        <v>5700</v>
      </c>
      <c r="J413" s="41">
        <v>45035</v>
      </c>
      <c r="K413" s="35" t="s">
        <v>91</v>
      </c>
      <c r="L413" s="35" t="s">
        <v>91</v>
      </c>
    </row>
    <row r="414" spans="2:12" ht="15.6" outlineLevel="1" x14ac:dyDescent="0.3">
      <c r="B414" s="19"/>
      <c r="C414" s="93" t="s">
        <v>177</v>
      </c>
      <c r="D414" s="35"/>
      <c r="E414" s="19"/>
      <c r="F414" s="35">
        <f>SUBTOTAL(9,F412:F413)</f>
        <v>74</v>
      </c>
      <c r="G414" s="35"/>
      <c r="H414" s="35">
        <f>SUBTOTAL(9,H412:H413)</f>
        <v>198810</v>
      </c>
      <c r="I414" s="35"/>
      <c r="J414" s="41"/>
      <c r="K414" s="35"/>
      <c r="L414" s="35"/>
    </row>
    <row r="415" spans="2:12" ht="15.6" outlineLevel="2" x14ac:dyDescent="0.3">
      <c r="B415" s="19" t="s">
        <v>103</v>
      </c>
      <c r="C415" s="35" t="s">
        <v>139</v>
      </c>
      <c r="D415" s="35">
        <v>2000</v>
      </c>
      <c r="E415" s="19" t="s">
        <v>87</v>
      </c>
      <c r="F415" s="35">
        <v>50</v>
      </c>
      <c r="G415" s="35">
        <v>2</v>
      </c>
      <c r="H415" s="35">
        <v>100000</v>
      </c>
      <c r="I415" s="35">
        <v>4000</v>
      </c>
      <c r="J415" s="41">
        <v>45278</v>
      </c>
      <c r="K415" s="35" t="s">
        <v>111</v>
      </c>
      <c r="L415" s="42" t="s">
        <v>91</v>
      </c>
    </row>
    <row r="416" spans="2:12" ht="15.6" outlineLevel="2" x14ac:dyDescent="0.3">
      <c r="B416" s="18" t="s">
        <v>103</v>
      </c>
      <c r="C416" s="42" t="s">
        <v>139</v>
      </c>
      <c r="D416" s="42">
        <v>4550</v>
      </c>
      <c r="E416" s="18" t="s">
        <v>87</v>
      </c>
      <c r="F416" s="42">
        <v>22</v>
      </c>
      <c r="G416" s="42">
        <v>4</v>
      </c>
      <c r="H416" s="42">
        <v>100100</v>
      </c>
      <c r="I416" s="42">
        <v>18200</v>
      </c>
      <c r="J416" s="43">
        <v>44959</v>
      </c>
      <c r="K416" s="42" t="s">
        <v>96</v>
      </c>
      <c r="L416" s="42" t="s">
        <v>111</v>
      </c>
    </row>
    <row r="417" spans="2:12" ht="15.6" outlineLevel="2" x14ac:dyDescent="0.3">
      <c r="B417" s="18" t="s">
        <v>103</v>
      </c>
      <c r="C417" s="35" t="s">
        <v>139</v>
      </c>
      <c r="D417" s="35">
        <v>3200</v>
      </c>
      <c r="E417" s="19" t="s">
        <v>95</v>
      </c>
      <c r="F417" s="35">
        <v>32</v>
      </c>
      <c r="G417" s="35">
        <v>0</v>
      </c>
      <c r="H417" s="35">
        <v>102400</v>
      </c>
      <c r="I417" s="35">
        <v>0</v>
      </c>
      <c r="J417" s="41">
        <v>44992</v>
      </c>
      <c r="K417" s="35" t="s">
        <v>104</v>
      </c>
      <c r="L417" s="42" t="s">
        <v>88</v>
      </c>
    </row>
    <row r="418" spans="2:12" ht="15.6" outlineLevel="2" x14ac:dyDescent="0.3">
      <c r="B418" s="19" t="s">
        <v>103</v>
      </c>
      <c r="C418" s="42" t="s">
        <v>139</v>
      </c>
      <c r="D418" s="42">
        <v>2700</v>
      </c>
      <c r="E418" s="18" t="s">
        <v>106</v>
      </c>
      <c r="F418" s="42">
        <v>38</v>
      </c>
      <c r="G418" s="42">
        <v>4</v>
      </c>
      <c r="H418" s="42">
        <v>102600</v>
      </c>
      <c r="I418" s="42">
        <v>10800</v>
      </c>
      <c r="J418" s="43">
        <v>45018</v>
      </c>
      <c r="K418" s="42" t="s">
        <v>91</v>
      </c>
      <c r="L418" s="35" t="s">
        <v>91</v>
      </c>
    </row>
    <row r="419" spans="2:12" ht="15.6" outlineLevel="1" x14ac:dyDescent="0.3">
      <c r="B419" s="19"/>
      <c r="C419" s="94" t="s">
        <v>181</v>
      </c>
      <c r="D419" s="42"/>
      <c r="E419" s="18"/>
      <c r="F419" s="42">
        <f>SUBTOTAL(9,F415:F418)</f>
        <v>142</v>
      </c>
      <c r="G419" s="42"/>
      <c r="H419" s="42">
        <f>SUBTOTAL(9,H415:H418)</f>
        <v>405100</v>
      </c>
      <c r="I419" s="42"/>
      <c r="J419" s="43"/>
      <c r="K419" s="42"/>
      <c r="L419" s="35"/>
    </row>
    <row r="420" spans="2:12" ht="15.6" outlineLevel="2" x14ac:dyDescent="0.3">
      <c r="B420" s="19" t="s">
        <v>103</v>
      </c>
      <c r="C420" s="35" t="s">
        <v>135</v>
      </c>
      <c r="D420" s="35">
        <v>2850</v>
      </c>
      <c r="E420" s="19" t="s">
        <v>106</v>
      </c>
      <c r="F420" s="35">
        <v>36</v>
      </c>
      <c r="G420" s="35">
        <v>2</v>
      </c>
      <c r="H420" s="35">
        <v>102600</v>
      </c>
      <c r="I420" s="35">
        <v>5700</v>
      </c>
      <c r="J420" s="41">
        <v>45191</v>
      </c>
      <c r="K420" s="35" t="s">
        <v>91</v>
      </c>
      <c r="L420" s="42" t="s">
        <v>96</v>
      </c>
    </row>
    <row r="421" spans="2:12" ht="15.6" outlineLevel="1" x14ac:dyDescent="0.3">
      <c r="B421" s="19"/>
      <c r="C421" s="93" t="s">
        <v>177</v>
      </c>
      <c r="D421" s="35"/>
      <c r="E421" s="19"/>
      <c r="F421" s="35">
        <f>SUBTOTAL(9,F420:F420)</f>
        <v>36</v>
      </c>
      <c r="G421" s="35"/>
      <c r="H421" s="35">
        <f>SUBTOTAL(9,H420:H420)</f>
        <v>102600</v>
      </c>
      <c r="I421" s="35"/>
      <c r="J421" s="41"/>
      <c r="K421" s="35"/>
      <c r="L421" s="42"/>
    </row>
    <row r="422" spans="2:12" ht="15.6" outlineLevel="2" x14ac:dyDescent="0.3">
      <c r="B422" s="19" t="s">
        <v>103</v>
      </c>
      <c r="C422" s="42" t="s">
        <v>134</v>
      </c>
      <c r="D422" s="42">
        <v>2900</v>
      </c>
      <c r="E422" s="18" t="s">
        <v>87</v>
      </c>
      <c r="F422" s="42">
        <v>36</v>
      </c>
      <c r="G422" s="42">
        <v>0</v>
      </c>
      <c r="H422" s="42">
        <v>104400</v>
      </c>
      <c r="I422" s="42">
        <v>0</v>
      </c>
      <c r="J422" s="43">
        <v>45062</v>
      </c>
      <c r="K422" s="42" t="s">
        <v>96</v>
      </c>
      <c r="L422" s="42" t="s">
        <v>88</v>
      </c>
    </row>
    <row r="423" spans="2:12" ht="15.6" outlineLevel="1" x14ac:dyDescent="0.3">
      <c r="B423" s="19"/>
      <c r="C423" s="94" t="s">
        <v>174</v>
      </c>
      <c r="D423" s="42"/>
      <c r="E423" s="18"/>
      <c r="F423" s="42">
        <f>SUBTOTAL(9,F422:F422)</f>
        <v>36</v>
      </c>
      <c r="G423" s="42"/>
      <c r="H423" s="42">
        <f>SUBTOTAL(9,H422:H422)</f>
        <v>104400</v>
      </c>
      <c r="I423" s="42"/>
      <c r="J423" s="43"/>
      <c r="K423" s="42"/>
      <c r="L423" s="42"/>
    </row>
    <row r="424" spans="2:12" ht="15.6" outlineLevel="2" x14ac:dyDescent="0.3">
      <c r="B424" s="19" t="s">
        <v>103</v>
      </c>
      <c r="C424" s="42" t="s">
        <v>135</v>
      </c>
      <c r="D424" s="42">
        <v>2900</v>
      </c>
      <c r="E424" s="18" t="s">
        <v>105</v>
      </c>
      <c r="F424" s="42">
        <v>36</v>
      </c>
      <c r="G424" s="42">
        <v>3</v>
      </c>
      <c r="H424" s="42">
        <v>104400</v>
      </c>
      <c r="I424" s="42">
        <v>8700</v>
      </c>
      <c r="J424" s="43">
        <v>45253</v>
      </c>
      <c r="K424" s="42" t="s">
        <v>91</v>
      </c>
      <c r="L424" s="35" t="s">
        <v>91</v>
      </c>
    </row>
    <row r="425" spans="2:12" ht="15.6" outlineLevel="1" x14ac:dyDescent="0.3">
      <c r="B425" s="19"/>
      <c r="C425" s="94" t="s">
        <v>177</v>
      </c>
      <c r="D425" s="42"/>
      <c r="E425" s="18"/>
      <c r="F425" s="42">
        <f>SUBTOTAL(9,F424:F424)</f>
        <v>36</v>
      </c>
      <c r="G425" s="42"/>
      <c r="H425" s="42">
        <f>SUBTOTAL(9,H424:H424)</f>
        <v>104400</v>
      </c>
      <c r="I425" s="42"/>
      <c r="J425" s="43"/>
      <c r="K425" s="42"/>
      <c r="L425" s="35"/>
    </row>
    <row r="426" spans="2:12" ht="15.6" outlineLevel="2" x14ac:dyDescent="0.3">
      <c r="B426" s="19" t="s">
        <v>103</v>
      </c>
      <c r="C426" s="35" t="s">
        <v>133</v>
      </c>
      <c r="D426" s="35">
        <v>3900</v>
      </c>
      <c r="E426" s="19" t="s">
        <v>101</v>
      </c>
      <c r="F426" s="35">
        <v>27</v>
      </c>
      <c r="G426" s="35">
        <v>4</v>
      </c>
      <c r="H426" s="35">
        <v>105300</v>
      </c>
      <c r="I426" s="35">
        <v>15600</v>
      </c>
      <c r="J426" s="41">
        <v>44954</v>
      </c>
      <c r="K426" s="35" t="s">
        <v>91</v>
      </c>
      <c r="L426" s="35" t="s">
        <v>88</v>
      </c>
    </row>
    <row r="427" spans="2:12" ht="15.6" outlineLevel="1" x14ac:dyDescent="0.3">
      <c r="B427" s="19"/>
      <c r="C427" s="93" t="s">
        <v>180</v>
      </c>
      <c r="D427" s="35"/>
      <c r="E427" s="19"/>
      <c r="F427" s="35">
        <f>SUBTOTAL(9,F426:F426)</f>
        <v>27</v>
      </c>
      <c r="G427" s="35"/>
      <c r="H427" s="35">
        <f>SUBTOTAL(9,H426:H426)</f>
        <v>105300</v>
      </c>
      <c r="I427" s="35"/>
      <c r="J427" s="41"/>
      <c r="K427" s="35"/>
      <c r="L427" s="35"/>
    </row>
    <row r="428" spans="2:12" ht="15.6" outlineLevel="2" x14ac:dyDescent="0.3">
      <c r="B428" s="19" t="s">
        <v>103</v>
      </c>
      <c r="C428" s="35" t="s">
        <v>132</v>
      </c>
      <c r="D428" s="35">
        <v>3900</v>
      </c>
      <c r="E428" s="19" t="s">
        <v>105</v>
      </c>
      <c r="F428" s="35">
        <v>27</v>
      </c>
      <c r="G428" s="35">
        <v>3</v>
      </c>
      <c r="H428" s="35">
        <v>105300</v>
      </c>
      <c r="I428" s="35">
        <v>11700</v>
      </c>
      <c r="J428" s="41">
        <v>45037</v>
      </c>
      <c r="K428" s="35" t="s">
        <v>91</v>
      </c>
      <c r="L428" s="42" t="s">
        <v>102</v>
      </c>
    </row>
    <row r="429" spans="2:12" ht="15.6" outlineLevel="2" x14ac:dyDescent="0.3">
      <c r="B429" s="18" t="s">
        <v>103</v>
      </c>
      <c r="C429" s="35" t="s">
        <v>132</v>
      </c>
      <c r="D429" s="35">
        <v>4800</v>
      </c>
      <c r="E429" s="19" t="s">
        <v>95</v>
      </c>
      <c r="F429" s="35">
        <v>22</v>
      </c>
      <c r="G429" s="35">
        <v>3</v>
      </c>
      <c r="H429" s="35">
        <v>105600</v>
      </c>
      <c r="I429" s="35">
        <v>14400</v>
      </c>
      <c r="J429" s="41">
        <v>45138</v>
      </c>
      <c r="K429" s="35" t="s">
        <v>88</v>
      </c>
      <c r="L429" s="42" t="s">
        <v>102</v>
      </c>
    </row>
    <row r="430" spans="2:12" ht="15.6" outlineLevel="1" x14ac:dyDescent="0.3">
      <c r="B430" s="18"/>
      <c r="C430" s="93" t="s">
        <v>176</v>
      </c>
      <c r="D430" s="35"/>
      <c r="E430" s="19"/>
      <c r="F430" s="35">
        <f>SUBTOTAL(9,F428:F429)</f>
        <v>49</v>
      </c>
      <c r="G430" s="35"/>
      <c r="H430" s="35">
        <f>SUBTOTAL(9,H428:H429)</f>
        <v>210900</v>
      </c>
      <c r="I430" s="35"/>
      <c r="J430" s="41"/>
      <c r="K430" s="35"/>
      <c r="L430" s="42"/>
    </row>
    <row r="431" spans="2:12" ht="15.6" outlineLevel="2" x14ac:dyDescent="0.3">
      <c r="B431" s="18" t="s">
        <v>103</v>
      </c>
      <c r="C431" s="42" t="s">
        <v>131</v>
      </c>
      <c r="D431" s="42">
        <v>2800</v>
      </c>
      <c r="E431" s="18" t="s">
        <v>90</v>
      </c>
      <c r="F431" s="42">
        <v>38</v>
      </c>
      <c r="G431" s="42">
        <v>3</v>
      </c>
      <c r="H431" s="42">
        <v>106400</v>
      </c>
      <c r="I431" s="42">
        <v>8400</v>
      </c>
      <c r="J431" s="43">
        <v>44932</v>
      </c>
      <c r="K431" s="42" t="s">
        <v>88</v>
      </c>
      <c r="L431" s="35" t="s">
        <v>96</v>
      </c>
    </row>
    <row r="432" spans="2:12" ht="15.6" outlineLevel="1" x14ac:dyDescent="0.3">
      <c r="B432" s="18"/>
      <c r="C432" s="94" t="s">
        <v>184</v>
      </c>
      <c r="D432" s="42"/>
      <c r="E432" s="18"/>
      <c r="F432" s="42">
        <f>SUBTOTAL(9,F431:F431)</f>
        <v>38</v>
      </c>
      <c r="G432" s="42"/>
      <c r="H432" s="42">
        <f>SUBTOTAL(9,H431:H431)</f>
        <v>106400</v>
      </c>
      <c r="I432" s="42"/>
      <c r="J432" s="43"/>
      <c r="K432" s="42"/>
      <c r="L432" s="35"/>
    </row>
    <row r="433" spans="2:12" ht="15.6" outlineLevel="2" x14ac:dyDescent="0.3">
      <c r="B433" s="19" t="s">
        <v>103</v>
      </c>
      <c r="C433" s="35" t="s">
        <v>133</v>
      </c>
      <c r="D433" s="35">
        <v>4200</v>
      </c>
      <c r="E433" s="19" t="s">
        <v>95</v>
      </c>
      <c r="F433" s="35">
        <v>26</v>
      </c>
      <c r="G433" s="35">
        <v>1</v>
      </c>
      <c r="H433" s="35">
        <v>109200</v>
      </c>
      <c r="I433" s="35">
        <v>4200</v>
      </c>
      <c r="J433" s="41">
        <v>45179</v>
      </c>
      <c r="K433" s="35" t="s">
        <v>91</v>
      </c>
      <c r="L433" s="42" t="s">
        <v>111</v>
      </c>
    </row>
    <row r="434" spans="2:12" ht="15.6" outlineLevel="1" x14ac:dyDescent="0.3">
      <c r="B434" s="19"/>
      <c r="C434" s="93" t="s">
        <v>180</v>
      </c>
      <c r="D434" s="35"/>
      <c r="E434" s="19"/>
      <c r="F434" s="35">
        <f>SUBTOTAL(9,F433:F433)</f>
        <v>26</v>
      </c>
      <c r="G434" s="35"/>
      <c r="H434" s="35">
        <f>SUBTOTAL(9,H433:H433)</f>
        <v>109200</v>
      </c>
      <c r="I434" s="35"/>
      <c r="J434" s="41"/>
      <c r="K434" s="35"/>
      <c r="L434" s="42"/>
    </row>
    <row r="435" spans="2:12" ht="15.6" outlineLevel="2" x14ac:dyDescent="0.3">
      <c r="B435" s="18" t="s">
        <v>103</v>
      </c>
      <c r="C435" s="35" t="s">
        <v>134</v>
      </c>
      <c r="D435" s="35">
        <v>2600</v>
      </c>
      <c r="E435" s="19" t="s">
        <v>90</v>
      </c>
      <c r="F435" s="35">
        <v>42</v>
      </c>
      <c r="G435" s="35">
        <v>2</v>
      </c>
      <c r="H435" s="35">
        <v>109200</v>
      </c>
      <c r="I435" s="35">
        <v>5200</v>
      </c>
      <c r="J435" s="41">
        <v>45135</v>
      </c>
      <c r="K435" s="35" t="s">
        <v>88</v>
      </c>
      <c r="L435" s="42" t="s">
        <v>88</v>
      </c>
    </row>
    <row r="436" spans="2:12" ht="15.6" outlineLevel="1" x14ac:dyDescent="0.3">
      <c r="B436" s="18"/>
      <c r="C436" s="93" t="s">
        <v>174</v>
      </c>
      <c r="D436" s="35"/>
      <c r="E436" s="19"/>
      <c r="F436" s="35">
        <f>SUBTOTAL(9,F435:F435)</f>
        <v>42</v>
      </c>
      <c r="G436" s="35"/>
      <c r="H436" s="35">
        <f>SUBTOTAL(9,H435:H435)</f>
        <v>109200</v>
      </c>
      <c r="I436" s="35"/>
      <c r="J436" s="41"/>
      <c r="K436" s="35"/>
      <c r="L436" s="42"/>
    </row>
    <row r="437" spans="2:12" ht="15.6" outlineLevel="2" x14ac:dyDescent="0.3">
      <c r="B437" s="19" t="s">
        <v>103</v>
      </c>
      <c r="C437" s="35" t="s">
        <v>135</v>
      </c>
      <c r="D437" s="35">
        <v>5500</v>
      </c>
      <c r="E437" s="19" t="s">
        <v>105</v>
      </c>
      <c r="F437" s="35">
        <v>20</v>
      </c>
      <c r="G437" s="35">
        <v>4</v>
      </c>
      <c r="H437" s="35">
        <v>110000</v>
      </c>
      <c r="I437" s="35">
        <v>22000</v>
      </c>
      <c r="J437" s="41">
        <v>45026</v>
      </c>
      <c r="K437" s="35" t="s">
        <v>96</v>
      </c>
      <c r="L437" s="42" t="s">
        <v>88</v>
      </c>
    </row>
    <row r="438" spans="2:12" ht="15.6" outlineLevel="1" x14ac:dyDescent="0.3">
      <c r="B438" s="19"/>
      <c r="C438" s="93" t="s">
        <v>177</v>
      </c>
      <c r="D438" s="35"/>
      <c r="E438" s="19"/>
      <c r="F438" s="35">
        <f>SUBTOTAL(9,F437:F437)</f>
        <v>20</v>
      </c>
      <c r="G438" s="35"/>
      <c r="H438" s="35">
        <f>SUBTOTAL(9,H437:H437)</f>
        <v>110000</v>
      </c>
      <c r="I438" s="35"/>
      <c r="J438" s="41"/>
      <c r="K438" s="35"/>
      <c r="L438" s="42"/>
    </row>
    <row r="439" spans="2:12" ht="15.6" outlineLevel="2" x14ac:dyDescent="0.3">
      <c r="B439" s="19" t="s">
        <v>103</v>
      </c>
      <c r="C439" s="42" t="s">
        <v>134</v>
      </c>
      <c r="D439" s="42">
        <v>2500</v>
      </c>
      <c r="E439" s="18" t="s">
        <v>106</v>
      </c>
      <c r="F439" s="42">
        <v>44</v>
      </c>
      <c r="G439" s="42">
        <v>0</v>
      </c>
      <c r="H439" s="42">
        <v>110000</v>
      </c>
      <c r="I439" s="42">
        <v>0</v>
      </c>
      <c r="J439" s="43">
        <v>44984</v>
      </c>
      <c r="K439" s="42" t="s">
        <v>91</v>
      </c>
      <c r="L439" s="42" t="s">
        <v>102</v>
      </c>
    </row>
    <row r="440" spans="2:12" ht="15.6" outlineLevel="1" x14ac:dyDescent="0.3">
      <c r="B440" s="19"/>
      <c r="C440" s="94" t="s">
        <v>174</v>
      </c>
      <c r="D440" s="42"/>
      <c r="E440" s="18"/>
      <c r="F440" s="42">
        <f>SUBTOTAL(9,F439:F439)</f>
        <v>44</v>
      </c>
      <c r="G440" s="42"/>
      <c r="H440" s="42">
        <f>SUBTOTAL(9,H439:H439)</f>
        <v>110000</v>
      </c>
      <c r="I440" s="42"/>
      <c r="J440" s="43"/>
      <c r="K440" s="42"/>
      <c r="L440" s="42"/>
    </row>
    <row r="441" spans="2:12" ht="15.6" outlineLevel="2" x14ac:dyDescent="0.3">
      <c r="B441" s="19" t="s">
        <v>103</v>
      </c>
      <c r="C441" s="42" t="s">
        <v>139</v>
      </c>
      <c r="D441" s="42">
        <v>4600</v>
      </c>
      <c r="E441" s="18" t="s">
        <v>90</v>
      </c>
      <c r="F441" s="42">
        <v>24</v>
      </c>
      <c r="G441" s="42">
        <v>3</v>
      </c>
      <c r="H441" s="42">
        <v>110400</v>
      </c>
      <c r="I441" s="42">
        <v>13800</v>
      </c>
      <c r="J441" s="43">
        <v>45024</v>
      </c>
      <c r="K441" s="42" t="s">
        <v>96</v>
      </c>
      <c r="L441" s="42" t="s">
        <v>102</v>
      </c>
    </row>
    <row r="442" spans="2:12" ht="15.6" outlineLevel="1" x14ac:dyDescent="0.3">
      <c r="B442" s="19"/>
      <c r="C442" s="94" t="s">
        <v>181</v>
      </c>
      <c r="D442" s="42"/>
      <c r="E442" s="18"/>
      <c r="F442" s="42">
        <f>SUBTOTAL(9,F441:F441)</f>
        <v>24</v>
      </c>
      <c r="G442" s="42"/>
      <c r="H442" s="42">
        <f>SUBTOTAL(9,H441:H441)</f>
        <v>110400</v>
      </c>
      <c r="I442" s="42"/>
      <c r="J442" s="43"/>
      <c r="K442" s="42"/>
      <c r="L442" s="42"/>
    </row>
    <row r="443" spans="2:12" ht="15.6" outlineLevel="2" x14ac:dyDescent="0.3">
      <c r="B443" s="18" t="s">
        <v>103</v>
      </c>
      <c r="C443" s="42" t="s">
        <v>138</v>
      </c>
      <c r="D443" s="42">
        <v>4100</v>
      </c>
      <c r="E443" s="18" t="s">
        <v>106</v>
      </c>
      <c r="F443" s="42">
        <v>27</v>
      </c>
      <c r="G443" s="42">
        <v>4</v>
      </c>
      <c r="H443" s="42">
        <v>110700</v>
      </c>
      <c r="I443" s="42">
        <v>16400</v>
      </c>
      <c r="J443" s="43">
        <v>44946</v>
      </c>
      <c r="K443" s="42" t="s">
        <v>91</v>
      </c>
      <c r="L443" s="42" t="s">
        <v>96</v>
      </c>
    </row>
    <row r="444" spans="2:12" ht="15.6" outlineLevel="1" x14ac:dyDescent="0.3">
      <c r="B444" s="18"/>
      <c r="C444" s="94" t="s">
        <v>182</v>
      </c>
      <c r="D444" s="42"/>
      <c r="E444" s="18"/>
      <c r="F444" s="42">
        <f>SUBTOTAL(9,F443:F443)</f>
        <v>27</v>
      </c>
      <c r="G444" s="42"/>
      <c r="H444" s="42">
        <f>SUBTOTAL(9,H443:H443)</f>
        <v>110700</v>
      </c>
      <c r="I444" s="42"/>
      <c r="J444" s="43"/>
      <c r="K444" s="42"/>
      <c r="L444" s="42"/>
    </row>
    <row r="445" spans="2:12" ht="15.6" outlineLevel="2" x14ac:dyDescent="0.3">
      <c r="B445" s="19" t="s">
        <v>103</v>
      </c>
      <c r="C445" s="42" t="s">
        <v>137</v>
      </c>
      <c r="D445" s="42">
        <v>3000</v>
      </c>
      <c r="E445" s="18" t="s">
        <v>106</v>
      </c>
      <c r="F445" s="42">
        <v>37</v>
      </c>
      <c r="G445" s="42">
        <v>0</v>
      </c>
      <c r="H445" s="42">
        <v>111000</v>
      </c>
      <c r="I445" s="42">
        <v>0</v>
      </c>
      <c r="J445" s="43">
        <v>45264</v>
      </c>
      <c r="K445" s="42" t="s">
        <v>91</v>
      </c>
      <c r="L445" s="42" t="s">
        <v>91</v>
      </c>
    </row>
    <row r="446" spans="2:12" ht="15.6" outlineLevel="2" x14ac:dyDescent="0.3">
      <c r="B446" s="18" t="s">
        <v>103</v>
      </c>
      <c r="C446" s="42" t="s">
        <v>137</v>
      </c>
      <c r="D446" s="42">
        <v>3370</v>
      </c>
      <c r="E446" s="18" t="s">
        <v>87</v>
      </c>
      <c r="F446" s="42">
        <v>33</v>
      </c>
      <c r="G446" s="42">
        <v>2</v>
      </c>
      <c r="H446" s="42">
        <v>111210</v>
      </c>
      <c r="I446" s="42">
        <v>6740</v>
      </c>
      <c r="J446" s="43">
        <v>45058</v>
      </c>
      <c r="K446" s="42" t="s">
        <v>96</v>
      </c>
      <c r="L446" s="35" t="s">
        <v>91</v>
      </c>
    </row>
    <row r="447" spans="2:12" ht="15.6" outlineLevel="1" x14ac:dyDescent="0.3">
      <c r="B447" s="18"/>
      <c r="C447" s="94" t="s">
        <v>175</v>
      </c>
      <c r="D447" s="42"/>
      <c r="E447" s="18"/>
      <c r="F447" s="42">
        <f>SUBTOTAL(9,F445:F446)</f>
        <v>70</v>
      </c>
      <c r="G447" s="42"/>
      <c r="H447" s="42">
        <f>SUBTOTAL(9,H445:H446)</f>
        <v>222210</v>
      </c>
      <c r="I447" s="42"/>
      <c r="J447" s="43"/>
      <c r="K447" s="42"/>
      <c r="L447" s="35"/>
    </row>
    <row r="448" spans="2:12" ht="15.6" outlineLevel="2" x14ac:dyDescent="0.3">
      <c r="B448" s="19" t="s">
        <v>103</v>
      </c>
      <c r="C448" s="42" t="s">
        <v>134</v>
      </c>
      <c r="D448" s="42">
        <v>2950</v>
      </c>
      <c r="E448" s="18" t="s">
        <v>95</v>
      </c>
      <c r="F448" s="42">
        <v>38</v>
      </c>
      <c r="G448" s="42">
        <v>0</v>
      </c>
      <c r="H448" s="42">
        <v>112100</v>
      </c>
      <c r="I448" s="42">
        <v>0</v>
      </c>
      <c r="J448" s="43">
        <v>45116</v>
      </c>
      <c r="K448" s="42" t="s">
        <v>96</v>
      </c>
      <c r="L448" s="42" t="s">
        <v>91</v>
      </c>
    </row>
    <row r="449" spans="2:12" ht="15.6" outlineLevel="2" x14ac:dyDescent="0.3">
      <c r="B449" s="19" t="s">
        <v>103</v>
      </c>
      <c r="C449" s="42" t="s">
        <v>134</v>
      </c>
      <c r="D449" s="42">
        <v>3300</v>
      </c>
      <c r="E449" s="18" t="s">
        <v>101</v>
      </c>
      <c r="F449" s="42">
        <v>34</v>
      </c>
      <c r="G449" s="42">
        <v>1</v>
      </c>
      <c r="H449" s="42">
        <v>112200</v>
      </c>
      <c r="I449" s="42">
        <v>3300</v>
      </c>
      <c r="J449" s="43">
        <v>45097</v>
      </c>
      <c r="K449" s="42" t="s">
        <v>104</v>
      </c>
      <c r="L449" s="35" t="s">
        <v>88</v>
      </c>
    </row>
    <row r="450" spans="2:12" ht="15.6" outlineLevel="1" x14ac:dyDescent="0.3">
      <c r="B450" s="19"/>
      <c r="C450" s="94" t="s">
        <v>174</v>
      </c>
      <c r="D450" s="42"/>
      <c r="E450" s="18"/>
      <c r="F450" s="42">
        <f>SUBTOTAL(9,F448:F449)</f>
        <v>72</v>
      </c>
      <c r="G450" s="42"/>
      <c r="H450" s="42">
        <f>SUBTOTAL(9,H448:H449)</f>
        <v>224300</v>
      </c>
      <c r="I450" s="42"/>
      <c r="J450" s="43"/>
      <c r="K450" s="42"/>
      <c r="L450" s="35"/>
    </row>
    <row r="451" spans="2:12" ht="15.6" outlineLevel="2" x14ac:dyDescent="0.3">
      <c r="B451" s="18" t="s">
        <v>103</v>
      </c>
      <c r="C451" s="42" t="s">
        <v>133</v>
      </c>
      <c r="D451" s="42">
        <v>3900</v>
      </c>
      <c r="E451" s="18" t="s">
        <v>90</v>
      </c>
      <c r="F451" s="42">
        <v>29</v>
      </c>
      <c r="G451" s="42">
        <v>2</v>
      </c>
      <c r="H451" s="42">
        <v>113100</v>
      </c>
      <c r="I451" s="42">
        <v>7800</v>
      </c>
      <c r="J451" s="43">
        <v>45207</v>
      </c>
      <c r="K451" s="42" t="s">
        <v>88</v>
      </c>
      <c r="L451" s="42" t="s">
        <v>88</v>
      </c>
    </row>
    <row r="452" spans="2:12" ht="15.6" outlineLevel="1" x14ac:dyDescent="0.3">
      <c r="B452" s="18"/>
      <c r="C452" s="94" t="s">
        <v>180</v>
      </c>
      <c r="D452" s="42"/>
      <c r="E452" s="18"/>
      <c r="F452" s="42">
        <f>SUBTOTAL(9,F451:F451)</f>
        <v>29</v>
      </c>
      <c r="G452" s="42"/>
      <c r="H452" s="42">
        <f>SUBTOTAL(9,H451:H451)</f>
        <v>113100</v>
      </c>
      <c r="I452" s="42"/>
      <c r="J452" s="43"/>
      <c r="K452" s="42"/>
      <c r="L452" s="42"/>
    </row>
    <row r="453" spans="2:12" ht="15.6" outlineLevel="2" x14ac:dyDescent="0.3">
      <c r="B453" s="19" t="s">
        <v>103</v>
      </c>
      <c r="C453" s="35" t="s">
        <v>136</v>
      </c>
      <c r="D453" s="35">
        <v>2400</v>
      </c>
      <c r="E453" s="19" t="s">
        <v>95</v>
      </c>
      <c r="F453" s="35">
        <v>48</v>
      </c>
      <c r="G453" s="35">
        <v>2</v>
      </c>
      <c r="H453" s="35">
        <v>115200</v>
      </c>
      <c r="I453" s="35">
        <v>4800</v>
      </c>
      <c r="J453" s="41">
        <v>45177</v>
      </c>
      <c r="K453" s="35" t="s">
        <v>102</v>
      </c>
      <c r="L453" s="35" t="s">
        <v>102</v>
      </c>
    </row>
    <row r="454" spans="2:12" ht="15.6" outlineLevel="1" x14ac:dyDescent="0.3">
      <c r="B454" s="19"/>
      <c r="C454" s="93" t="s">
        <v>179</v>
      </c>
      <c r="D454" s="35"/>
      <c r="E454" s="19"/>
      <c r="F454" s="35">
        <f>SUBTOTAL(9,F453:F453)</f>
        <v>48</v>
      </c>
      <c r="G454" s="35"/>
      <c r="H454" s="35">
        <f>SUBTOTAL(9,H453:H453)</f>
        <v>115200</v>
      </c>
      <c r="I454" s="35"/>
      <c r="J454" s="41"/>
      <c r="K454" s="35"/>
      <c r="L454" s="35"/>
    </row>
    <row r="455" spans="2:12" ht="15.6" outlineLevel="2" x14ac:dyDescent="0.3">
      <c r="B455" s="18" t="s">
        <v>103</v>
      </c>
      <c r="C455" s="42" t="s">
        <v>135</v>
      </c>
      <c r="D455" s="42">
        <v>2580</v>
      </c>
      <c r="E455" s="18" t="s">
        <v>101</v>
      </c>
      <c r="F455" s="42">
        <v>45</v>
      </c>
      <c r="G455" s="42">
        <v>0</v>
      </c>
      <c r="H455" s="42">
        <v>116100</v>
      </c>
      <c r="I455" s="42">
        <v>0</v>
      </c>
      <c r="J455" s="43">
        <v>45209</v>
      </c>
      <c r="K455" s="42" t="s">
        <v>88</v>
      </c>
      <c r="L455" s="42" t="s">
        <v>91</v>
      </c>
    </row>
    <row r="456" spans="2:12" ht="15.6" outlineLevel="1" x14ac:dyDescent="0.3">
      <c r="B456" s="18"/>
      <c r="C456" s="94" t="s">
        <v>177</v>
      </c>
      <c r="D456" s="42"/>
      <c r="E456" s="18"/>
      <c r="F456" s="42">
        <f>SUBTOTAL(9,F455:F455)</f>
        <v>45</v>
      </c>
      <c r="G456" s="42"/>
      <c r="H456" s="42">
        <f>SUBTOTAL(9,H455:H455)</f>
        <v>116100</v>
      </c>
      <c r="I456" s="42"/>
      <c r="J456" s="43"/>
      <c r="K456" s="42"/>
      <c r="L456" s="42"/>
    </row>
    <row r="457" spans="2:12" ht="15.6" outlineLevel="2" x14ac:dyDescent="0.3">
      <c r="B457" s="19" t="s">
        <v>103</v>
      </c>
      <c r="C457" s="42" t="s">
        <v>137</v>
      </c>
      <c r="D457" s="42">
        <v>4850</v>
      </c>
      <c r="E457" s="18" t="s">
        <v>95</v>
      </c>
      <c r="F457" s="42">
        <v>24</v>
      </c>
      <c r="G457" s="42">
        <v>1</v>
      </c>
      <c r="H457" s="42">
        <v>116400</v>
      </c>
      <c r="I457" s="42">
        <v>4850</v>
      </c>
      <c r="J457" s="43">
        <v>44939</v>
      </c>
      <c r="K457" s="42" t="s">
        <v>104</v>
      </c>
      <c r="L457" s="35" t="s">
        <v>91</v>
      </c>
    </row>
    <row r="458" spans="2:12" ht="15.6" outlineLevel="1" x14ac:dyDescent="0.3">
      <c r="B458" s="19"/>
      <c r="C458" s="94" t="s">
        <v>175</v>
      </c>
      <c r="D458" s="42"/>
      <c r="E458" s="18"/>
      <c r="F458" s="42">
        <f>SUBTOTAL(9,F457:F457)</f>
        <v>24</v>
      </c>
      <c r="G458" s="42"/>
      <c r="H458" s="42">
        <f>SUBTOTAL(9,H457:H457)</f>
        <v>116400</v>
      </c>
      <c r="I458" s="42"/>
      <c r="J458" s="43"/>
      <c r="K458" s="42"/>
      <c r="L458" s="35"/>
    </row>
    <row r="459" spans="2:12" ht="15.6" outlineLevel="2" x14ac:dyDescent="0.3">
      <c r="B459" s="18" t="s">
        <v>103</v>
      </c>
      <c r="C459" s="35" t="s">
        <v>133</v>
      </c>
      <c r="D459" s="35">
        <v>4180</v>
      </c>
      <c r="E459" s="19" t="s">
        <v>90</v>
      </c>
      <c r="F459" s="35">
        <v>28</v>
      </c>
      <c r="G459" s="35">
        <v>1</v>
      </c>
      <c r="H459" s="35">
        <v>117040</v>
      </c>
      <c r="I459" s="35">
        <v>4180</v>
      </c>
      <c r="J459" s="41">
        <v>45157</v>
      </c>
      <c r="K459" s="35" t="s">
        <v>91</v>
      </c>
      <c r="L459" s="42" t="s">
        <v>88</v>
      </c>
    </row>
    <row r="460" spans="2:12" ht="15.6" outlineLevel="1" x14ac:dyDescent="0.3">
      <c r="B460" s="18"/>
      <c r="C460" s="93" t="s">
        <v>180</v>
      </c>
      <c r="D460" s="35"/>
      <c r="E460" s="19"/>
      <c r="F460" s="35">
        <f>SUBTOTAL(9,F459:F459)</f>
        <v>28</v>
      </c>
      <c r="G460" s="35"/>
      <c r="H460" s="35">
        <f>SUBTOTAL(9,H459:H459)</f>
        <v>117040</v>
      </c>
      <c r="I460" s="35"/>
      <c r="J460" s="41"/>
      <c r="K460" s="35"/>
      <c r="L460" s="42"/>
    </row>
    <row r="461" spans="2:12" ht="15.6" outlineLevel="2" x14ac:dyDescent="0.3">
      <c r="B461" s="19" t="s">
        <v>103</v>
      </c>
      <c r="C461" s="35" t="s">
        <v>135</v>
      </c>
      <c r="D461" s="35">
        <v>2500</v>
      </c>
      <c r="E461" s="19" t="s">
        <v>95</v>
      </c>
      <c r="F461" s="35">
        <v>47</v>
      </c>
      <c r="G461" s="35">
        <v>4</v>
      </c>
      <c r="H461" s="35">
        <v>117500</v>
      </c>
      <c r="I461" s="35">
        <v>10000</v>
      </c>
      <c r="J461" s="41">
        <v>45212</v>
      </c>
      <c r="K461" s="35" t="s">
        <v>102</v>
      </c>
      <c r="L461" s="42" t="s">
        <v>111</v>
      </c>
    </row>
    <row r="462" spans="2:12" ht="15.6" outlineLevel="1" x14ac:dyDescent="0.3">
      <c r="B462" s="19"/>
      <c r="C462" s="93" t="s">
        <v>177</v>
      </c>
      <c r="D462" s="35"/>
      <c r="E462" s="19"/>
      <c r="F462" s="35">
        <f>SUBTOTAL(9,F461:F461)</f>
        <v>47</v>
      </c>
      <c r="G462" s="35"/>
      <c r="H462" s="35">
        <f>SUBTOTAL(9,H461:H461)</f>
        <v>117500</v>
      </c>
      <c r="I462" s="35"/>
      <c r="J462" s="41"/>
      <c r="K462" s="35"/>
      <c r="L462" s="42"/>
    </row>
    <row r="463" spans="2:12" ht="15.6" outlineLevel="2" x14ac:dyDescent="0.3">
      <c r="B463" s="19" t="s">
        <v>103</v>
      </c>
      <c r="C463" s="42" t="s">
        <v>137</v>
      </c>
      <c r="D463" s="42">
        <v>3380</v>
      </c>
      <c r="E463" s="18" t="s">
        <v>90</v>
      </c>
      <c r="F463" s="42">
        <v>35</v>
      </c>
      <c r="G463" s="42">
        <v>3</v>
      </c>
      <c r="H463" s="42">
        <v>118300</v>
      </c>
      <c r="I463" s="42">
        <v>10140</v>
      </c>
      <c r="J463" s="43">
        <v>44949</v>
      </c>
      <c r="K463" s="42" t="s">
        <v>96</v>
      </c>
      <c r="L463" s="42" t="s">
        <v>102</v>
      </c>
    </row>
    <row r="464" spans="2:12" ht="15.6" outlineLevel="1" x14ac:dyDescent="0.3">
      <c r="B464" s="19"/>
      <c r="C464" s="94" t="s">
        <v>175</v>
      </c>
      <c r="D464" s="42"/>
      <c r="E464" s="18"/>
      <c r="F464" s="42">
        <f>SUBTOTAL(9,F463:F463)</f>
        <v>35</v>
      </c>
      <c r="G464" s="42"/>
      <c r="H464" s="42">
        <f>SUBTOTAL(9,H463:H463)</f>
        <v>118300</v>
      </c>
      <c r="I464" s="42"/>
      <c r="J464" s="43"/>
      <c r="K464" s="42"/>
      <c r="L464" s="42"/>
    </row>
    <row r="465" spans="2:12" ht="15.6" outlineLevel="2" x14ac:dyDescent="0.3">
      <c r="B465" s="19" t="s">
        <v>103</v>
      </c>
      <c r="C465" s="35" t="s">
        <v>139</v>
      </c>
      <c r="D465" s="35">
        <v>4550</v>
      </c>
      <c r="E465" s="19" t="s">
        <v>105</v>
      </c>
      <c r="F465" s="35">
        <v>26</v>
      </c>
      <c r="G465" s="35">
        <v>3</v>
      </c>
      <c r="H465" s="35">
        <v>118300</v>
      </c>
      <c r="I465" s="35">
        <v>13650</v>
      </c>
      <c r="J465" s="41">
        <v>45034</v>
      </c>
      <c r="K465" s="35" t="s">
        <v>96</v>
      </c>
      <c r="L465" s="35" t="s">
        <v>91</v>
      </c>
    </row>
    <row r="466" spans="2:12" ht="15.6" outlineLevel="1" x14ac:dyDescent="0.3">
      <c r="B466" s="19"/>
      <c r="C466" s="93" t="s">
        <v>181</v>
      </c>
      <c r="D466" s="35"/>
      <c r="E466" s="19"/>
      <c r="F466" s="35">
        <f>SUBTOTAL(9,F465:F465)</f>
        <v>26</v>
      </c>
      <c r="G466" s="35"/>
      <c r="H466" s="35">
        <f>SUBTOTAL(9,H465:H465)</f>
        <v>118300</v>
      </c>
      <c r="I466" s="35"/>
      <c r="J466" s="41"/>
      <c r="K466" s="35"/>
      <c r="L466" s="35"/>
    </row>
    <row r="467" spans="2:12" ht="15.6" outlineLevel="2" x14ac:dyDescent="0.3">
      <c r="B467" s="18" t="s">
        <v>103</v>
      </c>
      <c r="C467" s="35" t="s">
        <v>136</v>
      </c>
      <c r="D467" s="35">
        <v>2390</v>
      </c>
      <c r="E467" s="19" t="s">
        <v>90</v>
      </c>
      <c r="F467" s="35">
        <v>50</v>
      </c>
      <c r="G467" s="35">
        <v>0</v>
      </c>
      <c r="H467" s="35">
        <v>119500</v>
      </c>
      <c r="I467" s="35">
        <v>0</v>
      </c>
      <c r="J467" s="41">
        <v>45252</v>
      </c>
      <c r="K467" s="35" t="s">
        <v>102</v>
      </c>
      <c r="L467" s="35" t="s">
        <v>96</v>
      </c>
    </row>
    <row r="468" spans="2:12" ht="15.6" outlineLevel="1" x14ac:dyDescent="0.3">
      <c r="B468" s="18"/>
      <c r="C468" s="93" t="s">
        <v>179</v>
      </c>
      <c r="D468" s="35"/>
      <c r="E468" s="19"/>
      <c r="F468" s="35">
        <f>SUBTOTAL(9,F467:F467)</f>
        <v>50</v>
      </c>
      <c r="G468" s="35"/>
      <c r="H468" s="35">
        <f>SUBTOTAL(9,H467:H467)</f>
        <v>119500</v>
      </c>
      <c r="I468" s="35"/>
      <c r="J468" s="41"/>
      <c r="K468" s="35"/>
      <c r="L468" s="35"/>
    </row>
    <row r="469" spans="2:12" ht="15.6" outlineLevel="2" x14ac:dyDescent="0.3">
      <c r="B469" s="19" t="s">
        <v>103</v>
      </c>
      <c r="C469" s="35" t="s">
        <v>139</v>
      </c>
      <c r="D469" s="35">
        <v>3150</v>
      </c>
      <c r="E469" s="19" t="s">
        <v>90</v>
      </c>
      <c r="F469" s="35">
        <v>38</v>
      </c>
      <c r="G469" s="35">
        <v>2</v>
      </c>
      <c r="H469" s="35">
        <v>119700</v>
      </c>
      <c r="I469" s="35">
        <v>6300</v>
      </c>
      <c r="J469" s="41">
        <v>45171</v>
      </c>
      <c r="K469" s="35" t="s">
        <v>102</v>
      </c>
      <c r="L469" s="42" t="s">
        <v>102</v>
      </c>
    </row>
    <row r="470" spans="2:12" ht="15.6" outlineLevel="1" x14ac:dyDescent="0.3">
      <c r="B470" s="19"/>
      <c r="C470" s="93" t="s">
        <v>181</v>
      </c>
      <c r="D470" s="35"/>
      <c r="E470" s="19"/>
      <c r="F470" s="35">
        <f>SUBTOTAL(9,F469:F469)</f>
        <v>38</v>
      </c>
      <c r="G470" s="35"/>
      <c r="H470" s="35">
        <f>SUBTOTAL(9,H469:H469)</f>
        <v>119700</v>
      </c>
      <c r="I470" s="35"/>
      <c r="J470" s="41"/>
      <c r="K470" s="35"/>
      <c r="L470" s="42"/>
    </row>
    <row r="471" spans="2:12" ht="15.6" outlineLevel="2" x14ac:dyDescent="0.3">
      <c r="B471" s="18" t="s">
        <v>103</v>
      </c>
      <c r="C471" s="42" t="s">
        <v>134</v>
      </c>
      <c r="D471" s="42">
        <v>2500</v>
      </c>
      <c r="E471" s="18" t="s">
        <v>95</v>
      </c>
      <c r="F471" s="42">
        <v>48</v>
      </c>
      <c r="G471" s="42">
        <v>2</v>
      </c>
      <c r="H471" s="42">
        <v>120000</v>
      </c>
      <c r="I471" s="42">
        <v>5000</v>
      </c>
      <c r="J471" s="43">
        <v>45001</v>
      </c>
      <c r="K471" s="42" t="s">
        <v>91</v>
      </c>
      <c r="L471" s="35" t="s">
        <v>111</v>
      </c>
    </row>
    <row r="472" spans="2:12" ht="15.6" outlineLevel="2" x14ac:dyDescent="0.3">
      <c r="B472" s="18" t="s">
        <v>103</v>
      </c>
      <c r="C472" s="35" t="s">
        <v>134</v>
      </c>
      <c r="D472" s="35">
        <v>2970</v>
      </c>
      <c r="E472" s="19" t="s">
        <v>90</v>
      </c>
      <c r="F472" s="35">
        <v>41</v>
      </c>
      <c r="G472" s="35">
        <v>1</v>
      </c>
      <c r="H472" s="35">
        <v>121770</v>
      </c>
      <c r="I472" s="35">
        <v>2970</v>
      </c>
      <c r="J472" s="41">
        <v>45167</v>
      </c>
      <c r="K472" s="35" t="s">
        <v>96</v>
      </c>
      <c r="L472" s="42" t="s">
        <v>91</v>
      </c>
    </row>
    <row r="473" spans="2:12" ht="15.6" outlineLevel="1" x14ac:dyDescent="0.3">
      <c r="B473" s="18"/>
      <c r="C473" s="93" t="s">
        <v>174</v>
      </c>
      <c r="D473" s="35"/>
      <c r="E473" s="19"/>
      <c r="F473" s="35">
        <f>SUBTOTAL(9,F471:F472)</f>
        <v>89</v>
      </c>
      <c r="G473" s="35"/>
      <c r="H473" s="35">
        <f>SUBTOTAL(9,H471:H472)</f>
        <v>241770</v>
      </c>
      <c r="I473" s="35"/>
      <c r="J473" s="41"/>
      <c r="K473" s="35"/>
      <c r="L473" s="42"/>
    </row>
    <row r="474" spans="2:12" ht="15.6" outlineLevel="2" x14ac:dyDescent="0.3">
      <c r="B474" s="19" t="s">
        <v>103</v>
      </c>
      <c r="C474" s="35" t="s">
        <v>137</v>
      </c>
      <c r="D474" s="35">
        <v>2900</v>
      </c>
      <c r="E474" s="19" t="s">
        <v>95</v>
      </c>
      <c r="F474" s="35">
        <v>42</v>
      </c>
      <c r="G474" s="35">
        <v>3</v>
      </c>
      <c r="H474" s="35">
        <v>121800</v>
      </c>
      <c r="I474" s="35">
        <v>8700</v>
      </c>
      <c r="J474" s="41">
        <v>45053</v>
      </c>
      <c r="K474" s="35" t="s">
        <v>91</v>
      </c>
      <c r="L474" s="35" t="s">
        <v>102</v>
      </c>
    </row>
    <row r="475" spans="2:12" ht="15.6" outlineLevel="1" x14ac:dyDescent="0.3">
      <c r="B475" s="19"/>
      <c r="C475" s="93" t="s">
        <v>175</v>
      </c>
      <c r="D475" s="35"/>
      <c r="E475" s="19"/>
      <c r="F475" s="35">
        <f>SUBTOTAL(9,F474:F474)</f>
        <v>42</v>
      </c>
      <c r="G475" s="35"/>
      <c r="H475" s="35">
        <f>SUBTOTAL(9,H474:H474)</f>
        <v>121800</v>
      </c>
      <c r="I475" s="35"/>
      <c r="J475" s="41"/>
      <c r="K475" s="35"/>
      <c r="L475" s="35"/>
    </row>
    <row r="476" spans="2:12" ht="15.6" outlineLevel="2" x14ac:dyDescent="0.3">
      <c r="B476" s="19" t="s">
        <v>103</v>
      </c>
      <c r="C476" s="42" t="s">
        <v>135</v>
      </c>
      <c r="D476" s="42">
        <v>2540</v>
      </c>
      <c r="E476" s="18" t="s">
        <v>90</v>
      </c>
      <c r="F476" s="42">
        <v>48</v>
      </c>
      <c r="G476" s="42">
        <v>4</v>
      </c>
      <c r="H476" s="42">
        <v>121920</v>
      </c>
      <c r="I476" s="42">
        <v>10160</v>
      </c>
      <c r="J476" s="43">
        <v>45047</v>
      </c>
      <c r="K476" s="42" t="s">
        <v>88</v>
      </c>
      <c r="L476" s="42" t="s">
        <v>96</v>
      </c>
    </row>
    <row r="477" spans="2:12" ht="15.6" outlineLevel="1" x14ac:dyDescent="0.3">
      <c r="B477" s="19"/>
      <c r="C477" s="94" t="s">
        <v>177</v>
      </c>
      <c r="D477" s="42"/>
      <c r="E477" s="18"/>
      <c r="F477" s="42">
        <f>SUBTOTAL(9,F476:F476)</f>
        <v>48</v>
      </c>
      <c r="G477" s="42"/>
      <c r="H477" s="42">
        <f>SUBTOTAL(9,H476:H476)</f>
        <v>121920</v>
      </c>
      <c r="I477" s="42"/>
      <c r="J477" s="43"/>
      <c r="K477" s="42"/>
      <c r="L477" s="42"/>
    </row>
    <row r="478" spans="2:12" ht="15.6" outlineLevel="2" x14ac:dyDescent="0.3">
      <c r="B478" s="19" t="s">
        <v>103</v>
      </c>
      <c r="C478" s="35" t="s">
        <v>134</v>
      </c>
      <c r="D478" s="35">
        <v>2500</v>
      </c>
      <c r="E478" s="19" t="s">
        <v>101</v>
      </c>
      <c r="F478" s="35">
        <v>49</v>
      </c>
      <c r="G478" s="35">
        <v>3</v>
      </c>
      <c r="H478" s="35">
        <v>122500</v>
      </c>
      <c r="I478" s="35">
        <v>7500</v>
      </c>
      <c r="J478" s="41">
        <v>45095</v>
      </c>
      <c r="K478" s="35" t="s">
        <v>88</v>
      </c>
      <c r="L478" s="35" t="s">
        <v>91</v>
      </c>
    </row>
    <row r="479" spans="2:12" ht="15.6" outlineLevel="1" x14ac:dyDescent="0.3">
      <c r="B479" s="19"/>
      <c r="C479" s="93" t="s">
        <v>174</v>
      </c>
      <c r="D479" s="35"/>
      <c r="E479" s="19"/>
      <c r="F479" s="35">
        <f>SUBTOTAL(9,F478:F478)</f>
        <v>49</v>
      </c>
      <c r="G479" s="35"/>
      <c r="H479" s="35">
        <f>SUBTOTAL(9,H478:H478)</f>
        <v>122500</v>
      </c>
      <c r="I479" s="35"/>
      <c r="J479" s="41"/>
      <c r="K479" s="35"/>
      <c r="L479" s="35"/>
    </row>
    <row r="480" spans="2:12" ht="15.6" outlineLevel="2" x14ac:dyDescent="0.3">
      <c r="B480" s="19" t="s">
        <v>103</v>
      </c>
      <c r="C480" s="42" t="s">
        <v>135</v>
      </c>
      <c r="D480" s="42">
        <v>2500</v>
      </c>
      <c r="E480" s="18" t="s">
        <v>105</v>
      </c>
      <c r="F480" s="42">
        <v>49</v>
      </c>
      <c r="G480" s="42">
        <v>2</v>
      </c>
      <c r="H480" s="42">
        <v>122500</v>
      </c>
      <c r="I480" s="42">
        <v>5000</v>
      </c>
      <c r="J480" s="43">
        <v>44941</v>
      </c>
      <c r="K480" s="42" t="s">
        <v>104</v>
      </c>
      <c r="L480" s="35" t="s">
        <v>102</v>
      </c>
    </row>
    <row r="481" spans="2:12" ht="15.6" outlineLevel="1" x14ac:dyDescent="0.3">
      <c r="B481" s="19"/>
      <c r="C481" s="94" t="s">
        <v>177</v>
      </c>
      <c r="D481" s="42"/>
      <c r="E481" s="18"/>
      <c r="F481" s="42">
        <f>SUBTOTAL(9,F480:F480)</f>
        <v>49</v>
      </c>
      <c r="G481" s="42"/>
      <c r="H481" s="42">
        <f>SUBTOTAL(9,H480:H480)</f>
        <v>122500</v>
      </c>
      <c r="I481" s="42"/>
      <c r="J481" s="43"/>
      <c r="K481" s="42"/>
      <c r="L481" s="35"/>
    </row>
    <row r="482" spans="2:12" ht="15.6" outlineLevel="2" x14ac:dyDescent="0.3">
      <c r="B482" s="18" t="s">
        <v>103</v>
      </c>
      <c r="C482" s="42" t="s">
        <v>136</v>
      </c>
      <c r="D482" s="42">
        <v>4550</v>
      </c>
      <c r="E482" s="18" t="s">
        <v>105</v>
      </c>
      <c r="F482" s="42">
        <v>27</v>
      </c>
      <c r="G482" s="42">
        <v>0</v>
      </c>
      <c r="H482" s="42">
        <v>122850</v>
      </c>
      <c r="I482" s="42">
        <v>0</v>
      </c>
      <c r="J482" s="43">
        <v>44993</v>
      </c>
      <c r="K482" s="42" t="s">
        <v>91</v>
      </c>
      <c r="L482" s="35" t="s">
        <v>96</v>
      </c>
    </row>
    <row r="483" spans="2:12" ht="15.6" outlineLevel="1" x14ac:dyDescent="0.3">
      <c r="B483" s="18"/>
      <c r="C483" s="94" t="s">
        <v>179</v>
      </c>
      <c r="D483" s="42"/>
      <c r="E483" s="18"/>
      <c r="F483" s="42">
        <f>SUBTOTAL(9,F482:F482)</f>
        <v>27</v>
      </c>
      <c r="G483" s="42"/>
      <c r="H483" s="42">
        <f>SUBTOTAL(9,H482:H482)</f>
        <v>122850</v>
      </c>
      <c r="I483" s="42"/>
      <c r="J483" s="43"/>
      <c r="K483" s="42"/>
      <c r="L483" s="35"/>
    </row>
    <row r="484" spans="2:12" ht="15.6" outlineLevel="2" x14ac:dyDescent="0.3">
      <c r="B484" s="18" t="s">
        <v>103</v>
      </c>
      <c r="C484" s="35" t="s">
        <v>139</v>
      </c>
      <c r="D484" s="35">
        <v>3150</v>
      </c>
      <c r="E484" s="19" t="s">
        <v>87</v>
      </c>
      <c r="F484" s="35">
        <v>39</v>
      </c>
      <c r="G484" s="35">
        <v>0</v>
      </c>
      <c r="H484" s="35">
        <v>122850</v>
      </c>
      <c r="I484" s="35">
        <v>0</v>
      </c>
      <c r="J484" s="41">
        <v>45040</v>
      </c>
      <c r="K484" s="35" t="s">
        <v>104</v>
      </c>
      <c r="L484" s="42" t="s">
        <v>96</v>
      </c>
    </row>
    <row r="485" spans="2:12" ht="15.6" outlineLevel="1" x14ac:dyDescent="0.3">
      <c r="B485" s="18"/>
      <c r="C485" s="93" t="s">
        <v>181</v>
      </c>
      <c r="D485" s="35"/>
      <c r="E485" s="19"/>
      <c r="F485" s="35">
        <f>SUBTOTAL(9,F484:F484)</f>
        <v>39</v>
      </c>
      <c r="G485" s="35"/>
      <c r="H485" s="35">
        <f>SUBTOTAL(9,H484:H484)</f>
        <v>122850</v>
      </c>
      <c r="I485" s="35"/>
      <c r="J485" s="41"/>
      <c r="K485" s="35"/>
      <c r="L485" s="42"/>
    </row>
    <row r="486" spans="2:12" ht="15.6" outlineLevel="2" x14ac:dyDescent="0.3">
      <c r="B486" s="18" t="s">
        <v>103</v>
      </c>
      <c r="C486" s="35" t="s">
        <v>138</v>
      </c>
      <c r="D486" s="35">
        <v>4100</v>
      </c>
      <c r="E486" s="19" t="s">
        <v>87</v>
      </c>
      <c r="F486" s="35">
        <v>30</v>
      </c>
      <c r="G486" s="35">
        <v>2</v>
      </c>
      <c r="H486" s="35">
        <v>123000</v>
      </c>
      <c r="I486" s="35">
        <v>8200</v>
      </c>
      <c r="J486" s="41">
        <v>44940</v>
      </c>
      <c r="K486" s="35" t="s">
        <v>91</v>
      </c>
      <c r="L486" s="35" t="s">
        <v>102</v>
      </c>
    </row>
    <row r="487" spans="2:12" ht="15.6" outlineLevel="1" x14ac:dyDescent="0.3">
      <c r="B487" s="18"/>
      <c r="C487" s="93" t="s">
        <v>182</v>
      </c>
      <c r="D487" s="35"/>
      <c r="E487" s="19"/>
      <c r="F487" s="35">
        <f>SUBTOTAL(9,F486:F486)</f>
        <v>30</v>
      </c>
      <c r="G487" s="35"/>
      <c r="H487" s="35">
        <f>SUBTOTAL(9,H486:H486)</f>
        <v>123000</v>
      </c>
      <c r="I487" s="35"/>
      <c r="J487" s="41"/>
      <c r="K487" s="35"/>
      <c r="L487" s="35"/>
    </row>
    <row r="488" spans="2:12" ht="15.6" outlineLevel="2" x14ac:dyDescent="0.3">
      <c r="B488" s="18" t="s">
        <v>103</v>
      </c>
      <c r="C488" s="42" t="s">
        <v>136</v>
      </c>
      <c r="D488" s="42">
        <v>4590</v>
      </c>
      <c r="E488" s="18" t="s">
        <v>106</v>
      </c>
      <c r="F488" s="42">
        <v>27</v>
      </c>
      <c r="G488" s="42">
        <v>2</v>
      </c>
      <c r="H488" s="42">
        <v>123930</v>
      </c>
      <c r="I488" s="42">
        <v>9180</v>
      </c>
      <c r="J488" s="43">
        <v>45245</v>
      </c>
      <c r="K488" s="42" t="s">
        <v>96</v>
      </c>
      <c r="L488" s="42" t="s">
        <v>96</v>
      </c>
    </row>
    <row r="489" spans="2:12" ht="15.6" outlineLevel="1" x14ac:dyDescent="0.3">
      <c r="B489" s="18"/>
      <c r="C489" s="94" t="s">
        <v>179</v>
      </c>
      <c r="D489" s="42"/>
      <c r="E489" s="18"/>
      <c r="F489" s="42">
        <f>SUBTOTAL(9,F488:F488)</f>
        <v>27</v>
      </c>
      <c r="G489" s="42"/>
      <c r="H489" s="42">
        <f>SUBTOTAL(9,H488:H488)</f>
        <v>123930</v>
      </c>
      <c r="I489" s="42"/>
      <c r="J489" s="43"/>
      <c r="K489" s="42"/>
      <c r="L489" s="42"/>
    </row>
    <row r="490" spans="2:12" ht="15.6" outlineLevel="2" x14ac:dyDescent="0.3">
      <c r="B490" s="19" t="s">
        <v>100</v>
      </c>
      <c r="C490" s="42" t="s">
        <v>133</v>
      </c>
      <c r="D490" s="42">
        <v>3180</v>
      </c>
      <c r="E490" s="18" t="s">
        <v>106</v>
      </c>
      <c r="F490" s="42">
        <v>39</v>
      </c>
      <c r="G490" s="42">
        <v>1</v>
      </c>
      <c r="H490" s="42">
        <v>124020</v>
      </c>
      <c r="I490" s="42">
        <v>3180</v>
      </c>
      <c r="J490" s="43">
        <v>45003</v>
      </c>
      <c r="K490" s="42" t="s">
        <v>104</v>
      </c>
      <c r="L490" s="35" t="s">
        <v>96</v>
      </c>
    </row>
    <row r="491" spans="2:12" ht="15.6" outlineLevel="1" x14ac:dyDescent="0.3">
      <c r="B491" s="19"/>
      <c r="C491" s="94" t="s">
        <v>180</v>
      </c>
      <c r="D491" s="42"/>
      <c r="E491" s="18"/>
      <c r="F491" s="42">
        <f>SUBTOTAL(9,F490:F490)</f>
        <v>39</v>
      </c>
      <c r="G491" s="42"/>
      <c r="H491" s="42">
        <f>SUBTOTAL(9,H490:H490)</f>
        <v>124020</v>
      </c>
      <c r="I491" s="42"/>
      <c r="J491" s="43"/>
      <c r="K491" s="42"/>
      <c r="L491" s="35"/>
    </row>
    <row r="492" spans="2:12" ht="15.6" outlineLevel="2" x14ac:dyDescent="0.3">
      <c r="B492" s="19" t="s">
        <v>100</v>
      </c>
      <c r="C492" s="35" t="s">
        <v>141</v>
      </c>
      <c r="D492" s="35">
        <v>4500</v>
      </c>
      <c r="E492" s="19" t="s">
        <v>87</v>
      </c>
      <c r="F492" s="35">
        <v>28</v>
      </c>
      <c r="G492" s="35">
        <v>3</v>
      </c>
      <c r="H492" s="35">
        <v>126000</v>
      </c>
      <c r="I492" s="35">
        <v>13500</v>
      </c>
      <c r="J492" s="41">
        <v>45259</v>
      </c>
      <c r="K492" s="35" t="s">
        <v>88</v>
      </c>
      <c r="L492" s="35" t="s">
        <v>111</v>
      </c>
    </row>
    <row r="493" spans="2:12" ht="15.6" outlineLevel="1" x14ac:dyDescent="0.3">
      <c r="B493" s="19"/>
      <c r="C493" s="93" t="s">
        <v>178</v>
      </c>
      <c r="D493" s="35"/>
      <c r="E493" s="19"/>
      <c r="F493" s="35">
        <f>SUBTOTAL(9,F492:F492)</f>
        <v>28</v>
      </c>
      <c r="G493" s="35"/>
      <c r="H493" s="35">
        <f>SUBTOTAL(9,H492:H492)</f>
        <v>126000</v>
      </c>
      <c r="I493" s="35"/>
      <c r="J493" s="41"/>
      <c r="K493" s="35"/>
      <c r="L493" s="35"/>
    </row>
    <row r="494" spans="2:12" ht="15.6" outlineLevel="2" x14ac:dyDescent="0.3">
      <c r="B494" s="19" t="s">
        <v>100</v>
      </c>
      <c r="C494" s="42" t="s">
        <v>135</v>
      </c>
      <c r="D494" s="42">
        <v>5490</v>
      </c>
      <c r="E494" s="18" t="s">
        <v>90</v>
      </c>
      <c r="F494" s="42">
        <v>23</v>
      </c>
      <c r="G494" s="42">
        <v>0</v>
      </c>
      <c r="H494" s="42">
        <v>126270</v>
      </c>
      <c r="I494" s="42">
        <v>0</v>
      </c>
      <c r="J494" s="43">
        <v>45153</v>
      </c>
      <c r="K494" s="42" t="s">
        <v>96</v>
      </c>
      <c r="L494" s="42" t="s">
        <v>96</v>
      </c>
    </row>
    <row r="495" spans="2:12" ht="15.6" outlineLevel="1" x14ac:dyDescent="0.3">
      <c r="B495" s="19"/>
      <c r="C495" s="94" t="s">
        <v>177</v>
      </c>
      <c r="D495" s="42"/>
      <c r="E495" s="18"/>
      <c r="F495" s="42">
        <f>SUBTOTAL(9,F494:F494)</f>
        <v>23</v>
      </c>
      <c r="G495" s="42"/>
      <c r="H495" s="42">
        <f>SUBTOTAL(9,H494:H494)</f>
        <v>126270</v>
      </c>
      <c r="I495" s="42"/>
      <c r="J495" s="43"/>
      <c r="K495" s="42"/>
      <c r="L495" s="42"/>
    </row>
    <row r="496" spans="2:12" ht="15.6" outlineLevel="2" x14ac:dyDescent="0.3">
      <c r="B496" s="18" t="s">
        <v>100</v>
      </c>
      <c r="C496" s="42" t="s">
        <v>137</v>
      </c>
      <c r="D496" s="42">
        <v>3350</v>
      </c>
      <c r="E496" s="18" t="s">
        <v>95</v>
      </c>
      <c r="F496" s="42">
        <v>38</v>
      </c>
      <c r="G496" s="42">
        <v>3</v>
      </c>
      <c r="H496" s="42">
        <v>127300</v>
      </c>
      <c r="I496" s="42">
        <v>10050</v>
      </c>
      <c r="J496" s="43">
        <v>45070</v>
      </c>
      <c r="K496" s="42" t="s">
        <v>96</v>
      </c>
      <c r="L496" s="42" t="s">
        <v>91</v>
      </c>
    </row>
    <row r="497" spans="2:12" ht="15.6" outlineLevel="1" x14ac:dyDescent="0.3">
      <c r="B497" s="18"/>
      <c r="C497" s="94" t="s">
        <v>175</v>
      </c>
      <c r="D497" s="42"/>
      <c r="E497" s="18"/>
      <c r="F497" s="42">
        <f>SUBTOTAL(9,F496:F496)</f>
        <v>38</v>
      </c>
      <c r="G497" s="42"/>
      <c r="H497" s="42">
        <f>SUBTOTAL(9,H496:H496)</f>
        <v>127300</v>
      </c>
      <c r="I497" s="42"/>
      <c r="J497" s="43"/>
      <c r="K497" s="42"/>
      <c r="L497" s="42"/>
    </row>
    <row r="498" spans="2:12" ht="15.6" outlineLevel="2" x14ac:dyDescent="0.3">
      <c r="B498" s="19" t="s">
        <v>100</v>
      </c>
      <c r="C498" s="35" t="s">
        <v>139</v>
      </c>
      <c r="D498" s="35">
        <v>4550</v>
      </c>
      <c r="E498" s="19" t="s">
        <v>95</v>
      </c>
      <c r="F498" s="35">
        <v>28</v>
      </c>
      <c r="G498" s="35">
        <v>0</v>
      </c>
      <c r="H498" s="35">
        <v>127400</v>
      </c>
      <c r="I498" s="35">
        <v>0</v>
      </c>
      <c r="J498" s="41">
        <v>45197</v>
      </c>
      <c r="K498" s="35" t="s">
        <v>96</v>
      </c>
      <c r="L498" s="35" t="s">
        <v>91</v>
      </c>
    </row>
    <row r="499" spans="2:12" ht="15.6" outlineLevel="1" x14ac:dyDescent="0.3">
      <c r="B499" s="19"/>
      <c r="C499" s="93" t="s">
        <v>181</v>
      </c>
      <c r="D499" s="35"/>
      <c r="E499" s="19"/>
      <c r="F499" s="35">
        <f>SUBTOTAL(9,F498:F498)</f>
        <v>28</v>
      </c>
      <c r="G499" s="35"/>
      <c r="H499" s="35">
        <f>SUBTOTAL(9,H498:H498)</f>
        <v>127400</v>
      </c>
      <c r="I499" s="35"/>
      <c r="J499" s="41"/>
      <c r="K499" s="35"/>
      <c r="L499" s="35"/>
    </row>
    <row r="500" spans="2:12" ht="15.6" outlineLevel="2" x14ac:dyDescent="0.3">
      <c r="B500" s="19" t="s">
        <v>100</v>
      </c>
      <c r="C500" s="35" t="s">
        <v>136</v>
      </c>
      <c r="D500" s="35">
        <v>4590</v>
      </c>
      <c r="E500" s="19" t="s">
        <v>87</v>
      </c>
      <c r="F500" s="35">
        <v>28</v>
      </c>
      <c r="G500" s="35">
        <v>2</v>
      </c>
      <c r="H500" s="35">
        <v>128520</v>
      </c>
      <c r="I500" s="35">
        <v>9180</v>
      </c>
      <c r="J500" s="41">
        <v>45074</v>
      </c>
      <c r="K500" s="35" t="s">
        <v>96</v>
      </c>
      <c r="L500" s="42" t="s">
        <v>88</v>
      </c>
    </row>
    <row r="501" spans="2:12" ht="15.6" outlineLevel="1" x14ac:dyDescent="0.3">
      <c r="B501" s="19"/>
      <c r="C501" s="93" t="s">
        <v>179</v>
      </c>
      <c r="D501" s="35"/>
      <c r="E501" s="19"/>
      <c r="F501" s="35">
        <f>SUBTOTAL(9,F500:F500)</f>
        <v>28</v>
      </c>
      <c r="G501" s="35"/>
      <c r="H501" s="35">
        <f>SUBTOTAL(9,H500:H500)</f>
        <v>128520</v>
      </c>
      <c r="I501" s="35"/>
      <c r="J501" s="41"/>
      <c r="K501" s="35"/>
      <c r="L501" s="42"/>
    </row>
    <row r="502" spans="2:12" ht="15.6" outlineLevel="2" x14ac:dyDescent="0.3">
      <c r="B502" s="19" t="s">
        <v>100</v>
      </c>
      <c r="C502" s="35" t="s">
        <v>131</v>
      </c>
      <c r="D502" s="35">
        <v>2800</v>
      </c>
      <c r="E502" s="19" t="s">
        <v>101</v>
      </c>
      <c r="F502" s="35">
        <v>46</v>
      </c>
      <c r="G502" s="35">
        <v>3</v>
      </c>
      <c r="H502" s="35">
        <v>128800</v>
      </c>
      <c r="I502" s="35">
        <v>8400</v>
      </c>
      <c r="J502" s="41">
        <v>45097</v>
      </c>
      <c r="K502" s="35" t="s">
        <v>88</v>
      </c>
      <c r="L502" s="42" t="s">
        <v>96</v>
      </c>
    </row>
    <row r="503" spans="2:12" ht="15.6" outlineLevel="1" x14ac:dyDescent="0.3">
      <c r="B503" s="19"/>
      <c r="C503" s="93" t="s">
        <v>184</v>
      </c>
      <c r="D503" s="35"/>
      <c r="E503" s="19"/>
      <c r="F503" s="35">
        <f>SUBTOTAL(9,F502:F502)</f>
        <v>46</v>
      </c>
      <c r="G503" s="35"/>
      <c r="H503" s="35">
        <f>SUBTOTAL(9,H502:H502)</f>
        <v>128800</v>
      </c>
      <c r="I503" s="35"/>
      <c r="J503" s="41"/>
      <c r="K503" s="35"/>
      <c r="L503" s="42"/>
    </row>
    <row r="504" spans="2:12" ht="15.6" outlineLevel="2" x14ac:dyDescent="0.3">
      <c r="B504" s="19" t="s">
        <v>100</v>
      </c>
      <c r="C504" s="42" t="s">
        <v>137</v>
      </c>
      <c r="D504" s="42">
        <v>4800</v>
      </c>
      <c r="E504" s="18" t="s">
        <v>87</v>
      </c>
      <c r="F504" s="42">
        <v>27</v>
      </c>
      <c r="G504" s="42">
        <v>4</v>
      </c>
      <c r="H504" s="42">
        <v>129600</v>
      </c>
      <c r="I504" s="42">
        <v>19200</v>
      </c>
      <c r="J504" s="43">
        <v>45063</v>
      </c>
      <c r="K504" s="42" t="s">
        <v>104</v>
      </c>
      <c r="L504" s="42" t="s">
        <v>96</v>
      </c>
    </row>
    <row r="505" spans="2:12" ht="15.6" outlineLevel="1" x14ac:dyDescent="0.3">
      <c r="B505" s="19"/>
      <c r="C505" s="94" t="s">
        <v>175</v>
      </c>
      <c r="D505" s="42"/>
      <c r="E505" s="18"/>
      <c r="F505" s="42">
        <f>SUBTOTAL(9,F504:F504)</f>
        <v>27</v>
      </c>
      <c r="G505" s="42"/>
      <c r="H505" s="42">
        <f>SUBTOTAL(9,H504:H504)</f>
        <v>129600</v>
      </c>
      <c r="I505" s="42"/>
      <c r="J505" s="43"/>
      <c r="K505" s="42"/>
      <c r="L505" s="42"/>
    </row>
    <row r="506" spans="2:12" ht="15.6" outlineLevel="2" x14ac:dyDescent="0.3">
      <c r="B506" s="18" t="s">
        <v>100</v>
      </c>
      <c r="C506" s="35" t="s">
        <v>136</v>
      </c>
      <c r="D506" s="35">
        <v>4590</v>
      </c>
      <c r="E506" s="19" t="s">
        <v>90</v>
      </c>
      <c r="F506" s="35">
        <v>29</v>
      </c>
      <c r="G506" s="35">
        <v>4</v>
      </c>
      <c r="H506" s="35">
        <v>133110</v>
      </c>
      <c r="I506" s="35">
        <v>18360</v>
      </c>
      <c r="J506" s="41">
        <v>45105</v>
      </c>
      <c r="K506" s="35" t="s">
        <v>96</v>
      </c>
      <c r="L506" s="35" t="s">
        <v>102</v>
      </c>
    </row>
    <row r="507" spans="2:12" ht="15.6" outlineLevel="1" x14ac:dyDescent="0.3">
      <c r="B507" s="18"/>
      <c r="C507" s="93" t="s">
        <v>179</v>
      </c>
      <c r="D507" s="35"/>
      <c r="E507" s="19"/>
      <c r="F507" s="35">
        <f>SUBTOTAL(9,F506:F506)</f>
        <v>29</v>
      </c>
      <c r="G507" s="35"/>
      <c r="H507" s="35">
        <f>SUBTOTAL(9,H506:H506)</f>
        <v>133110</v>
      </c>
      <c r="I507" s="35"/>
      <c r="J507" s="41"/>
      <c r="K507" s="35"/>
      <c r="L507" s="35"/>
    </row>
    <row r="508" spans="2:12" ht="15.6" outlineLevel="2" x14ac:dyDescent="0.3">
      <c r="B508" s="18" t="s">
        <v>100</v>
      </c>
      <c r="C508" s="35" t="s">
        <v>135</v>
      </c>
      <c r="D508" s="35">
        <v>2850</v>
      </c>
      <c r="E508" s="19" t="s">
        <v>90</v>
      </c>
      <c r="F508" s="35">
        <v>48</v>
      </c>
      <c r="G508" s="35">
        <v>1</v>
      </c>
      <c r="H508" s="35">
        <v>136800</v>
      </c>
      <c r="I508" s="35">
        <v>2850</v>
      </c>
      <c r="J508" s="41">
        <v>45029</v>
      </c>
      <c r="K508" s="35" t="s">
        <v>91</v>
      </c>
      <c r="L508" s="35" t="s">
        <v>96</v>
      </c>
    </row>
    <row r="509" spans="2:12" ht="15.6" outlineLevel="1" x14ac:dyDescent="0.3">
      <c r="B509" s="18"/>
      <c r="C509" s="93" t="s">
        <v>177</v>
      </c>
      <c r="D509" s="35"/>
      <c r="E509" s="19"/>
      <c r="F509" s="35">
        <f>SUBTOTAL(9,F508:F508)</f>
        <v>48</v>
      </c>
      <c r="G509" s="35"/>
      <c r="H509" s="35">
        <f>SUBTOTAL(9,H508:H508)</f>
        <v>136800</v>
      </c>
      <c r="I509" s="35"/>
      <c r="J509" s="41"/>
      <c r="K509" s="35"/>
      <c r="L509" s="35"/>
    </row>
    <row r="510" spans="2:12" ht="15.6" outlineLevel="2" x14ac:dyDescent="0.3">
      <c r="B510" s="18" t="s">
        <v>100</v>
      </c>
      <c r="C510" s="35" t="s">
        <v>137</v>
      </c>
      <c r="D510" s="35">
        <v>4800</v>
      </c>
      <c r="E510" s="19" t="s">
        <v>106</v>
      </c>
      <c r="F510" s="35">
        <v>29</v>
      </c>
      <c r="G510" s="35">
        <v>0</v>
      </c>
      <c r="H510" s="35">
        <v>139200</v>
      </c>
      <c r="I510" s="35">
        <v>0</v>
      </c>
      <c r="J510" s="41">
        <v>45159</v>
      </c>
      <c r="K510" s="35" t="s">
        <v>102</v>
      </c>
      <c r="L510" s="35" t="s">
        <v>96</v>
      </c>
    </row>
    <row r="511" spans="2:12" ht="15.6" outlineLevel="1" x14ac:dyDescent="0.3">
      <c r="B511" s="18"/>
      <c r="C511" s="93" t="s">
        <v>175</v>
      </c>
      <c r="D511" s="35"/>
      <c r="E511" s="19"/>
      <c r="F511" s="35">
        <f>SUBTOTAL(9,F510:F510)</f>
        <v>29</v>
      </c>
      <c r="G511" s="35"/>
      <c r="H511" s="35">
        <f>SUBTOTAL(9,H510:H510)</f>
        <v>139200</v>
      </c>
      <c r="I511" s="35"/>
      <c r="J511" s="41"/>
      <c r="K511" s="35"/>
      <c r="L511" s="35"/>
    </row>
    <row r="512" spans="2:12" ht="15.6" outlineLevel="2" x14ac:dyDescent="0.3">
      <c r="B512" s="18" t="s">
        <v>100</v>
      </c>
      <c r="C512" s="35" t="s">
        <v>134</v>
      </c>
      <c r="D512" s="35">
        <v>10010</v>
      </c>
      <c r="E512" s="19" t="s">
        <v>87</v>
      </c>
      <c r="F512" s="35">
        <v>14</v>
      </c>
      <c r="G512" s="35">
        <v>3</v>
      </c>
      <c r="H512" s="35">
        <v>140140</v>
      </c>
      <c r="I512" s="35">
        <v>30030</v>
      </c>
      <c r="J512" s="41">
        <v>45111</v>
      </c>
      <c r="K512" s="35" t="s">
        <v>96</v>
      </c>
      <c r="L512" s="35" t="s">
        <v>91</v>
      </c>
    </row>
    <row r="513" spans="2:12" ht="15.6" outlineLevel="1" x14ac:dyDescent="0.3">
      <c r="B513" s="18"/>
      <c r="C513" s="93" t="s">
        <v>174</v>
      </c>
      <c r="D513" s="35"/>
      <c r="E513" s="19"/>
      <c r="F513" s="35">
        <f>SUBTOTAL(9,F512:F512)</f>
        <v>14</v>
      </c>
      <c r="G513" s="35"/>
      <c r="H513" s="35">
        <f>SUBTOTAL(9,H512:H512)</f>
        <v>140140</v>
      </c>
      <c r="I513" s="35"/>
      <c r="J513" s="41"/>
      <c r="K513" s="35"/>
      <c r="L513" s="35"/>
    </row>
    <row r="514" spans="2:12" ht="15.6" outlineLevel="2" x14ac:dyDescent="0.3">
      <c r="B514" s="18" t="s">
        <v>100</v>
      </c>
      <c r="C514" s="42" t="s">
        <v>132</v>
      </c>
      <c r="D514" s="42">
        <v>3900</v>
      </c>
      <c r="E514" s="18" t="s">
        <v>95</v>
      </c>
      <c r="F514" s="42">
        <v>36</v>
      </c>
      <c r="G514" s="42">
        <v>1</v>
      </c>
      <c r="H514" s="42">
        <v>140400</v>
      </c>
      <c r="I514" s="42">
        <v>3900</v>
      </c>
      <c r="J514" s="43">
        <v>45111</v>
      </c>
      <c r="K514" s="42" t="s">
        <v>91</v>
      </c>
      <c r="L514" s="35" t="s">
        <v>91</v>
      </c>
    </row>
    <row r="515" spans="2:12" ht="15.6" outlineLevel="1" x14ac:dyDescent="0.3">
      <c r="B515" s="18"/>
      <c r="C515" s="94" t="s">
        <v>176</v>
      </c>
      <c r="D515" s="42"/>
      <c r="E515" s="18"/>
      <c r="F515" s="42">
        <f>SUBTOTAL(9,F514:F514)</f>
        <v>36</v>
      </c>
      <c r="G515" s="42"/>
      <c r="H515" s="42">
        <f>SUBTOTAL(9,H514:H514)</f>
        <v>140400</v>
      </c>
      <c r="I515" s="42"/>
      <c r="J515" s="43"/>
      <c r="K515" s="42"/>
      <c r="L515" s="35"/>
    </row>
    <row r="516" spans="2:12" ht="15.6" outlineLevel="2" x14ac:dyDescent="0.3">
      <c r="B516" s="18" t="s">
        <v>100</v>
      </c>
      <c r="C516" s="35" t="s">
        <v>133</v>
      </c>
      <c r="D516" s="35">
        <v>3160</v>
      </c>
      <c r="E516" s="19" t="s">
        <v>87</v>
      </c>
      <c r="F516" s="35">
        <v>46</v>
      </c>
      <c r="G516" s="35">
        <v>1</v>
      </c>
      <c r="H516" s="35">
        <v>145360</v>
      </c>
      <c r="I516" s="35">
        <v>3160</v>
      </c>
      <c r="J516" s="41">
        <v>45039</v>
      </c>
      <c r="K516" s="35" t="s">
        <v>104</v>
      </c>
      <c r="L516" s="35" t="s">
        <v>102</v>
      </c>
    </row>
    <row r="517" spans="2:12" ht="15.6" outlineLevel="1" x14ac:dyDescent="0.3">
      <c r="B517" s="18"/>
      <c r="C517" s="93" t="s">
        <v>180</v>
      </c>
      <c r="D517" s="35"/>
      <c r="E517" s="19"/>
      <c r="F517" s="35">
        <f>SUBTOTAL(9,F516:F516)</f>
        <v>46</v>
      </c>
      <c r="G517" s="35"/>
      <c r="H517" s="35">
        <f>SUBTOTAL(9,H516:H516)</f>
        <v>145360</v>
      </c>
      <c r="I517" s="35"/>
      <c r="J517" s="41"/>
      <c r="K517" s="35"/>
      <c r="L517" s="35"/>
    </row>
    <row r="518" spans="2:12" ht="15.6" outlineLevel="2" x14ac:dyDescent="0.3">
      <c r="B518" s="18" t="s">
        <v>100</v>
      </c>
      <c r="C518" s="35" t="s">
        <v>132</v>
      </c>
      <c r="D518" s="35">
        <v>4700</v>
      </c>
      <c r="E518" s="19" t="s">
        <v>101</v>
      </c>
      <c r="F518" s="35">
        <v>31</v>
      </c>
      <c r="G518" s="35">
        <v>2</v>
      </c>
      <c r="H518" s="35">
        <v>145700</v>
      </c>
      <c r="I518" s="35">
        <v>9400</v>
      </c>
      <c r="J518" s="41">
        <v>45014</v>
      </c>
      <c r="K518" s="35" t="s">
        <v>88</v>
      </c>
      <c r="L518" s="35" t="s">
        <v>111</v>
      </c>
    </row>
    <row r="519" spans="2:12" ht="15.6" outlineLevel="1" x14ac:dyDescent="0.3">
      <c r="B519" s="18"/>
      <c r="C519" s="93" t="s">
        <v>176</v>
      </c>
      <c r="D519" s="35"/>
      <c r="E519" s="19"/>
      <c r="F519" s="35">
        <f>SUBTOTAL(9,F518:F518)</f>
        <v>31</v>
      </c>
      <c r="G519" s="35"/>
      <c r="H519" s="35">
        <f>SUBTOTAL(9,H518:H518)</f>
        <v>145700</v>
      </c>
      <c r="I519" s="35"/>
      <c r="J519" s="41"/>
      <c r="K519" s="35"/>
      <c r="L519" s="35"/>
    </row>
    <row r="520" spans="2:12" ht="15.6" outlineLevel="2" x14ac:dyDescent="0.3">
      <c r="B520" s="19" t="s">
        <v>100</v>
      </c>
      <c r="C520" s="35" t="s">
        <v>140</v>
      </c>
      <c r="D520" s="35">
        <v>3750</v>
      </c>
      <c r="E520" s="19" t="s">
        <v>101</v>
      </c>
      <c r="F520" s="35">
        <v>39</v>
      </c>
      <c r="G520" s="35">
        <v>1</v>
      </c>
      <c r="H520" s="35">
        <v>146250</v>
      </c>
      <c r="I520" s="35">
        <v>3750</v>
      </c>
      <c r="J520" s="41">
        <v>44961</v>
      </c>
      <c r="K520" s="35" t="s">
        <v>88</v>
      </c>
      <c r="L520" s="35" t="s">
        <v>91</v>
      </c>
    </row>
    <row r="521" spans="2:12" ht="15.6" outlineLevel="1" x14ac:dyDescent="0.3">
      <c r="B521" s="19"/>
      <c r="C521" s="93" t="s">
        <v>183</v>
      </c>
      <c r="D521" s="35"/>
      <c r="E521" s="19"/>
      <c r="F521" s="35">
        <f>SUBTOTAL(9,F520:F520)</f>
        <v>39</v>
      </c>
      <c r="G521" s="35"/>
      <c r="H521" s="35">
        <f>SUBTOTAL(9,H520:H520)</f>
        <v>146250</v>
      </c>
      <c r="I521" s="35"/>
      <c r="J521" s="41"/>
      <c r="K521" s="35"/>
      <c r="L521" s="35"/>
    </row>
    <row r="522" spans="2:12" ht="15.6" outlineLevel="2" x14ac:dyDescent="0.3">
      <c r="B522" s="18" t="s">
        <v>100</v>
      </c>
      <c r="C522" s="42" t="s">
        <v>133</v>
      </c>
      <c r="D522" s="42">
        <v>4210</v>
      </c>
      <c r="E522" s="18" t="s">
        <v>87</v>
      </c>
      <c r="F522" s="42">
        <v>35</v>
      </c>
      <c r="G522" s="42">
        <v>2</v>
      </c>
      <c r="H522" s="42">
        <v>147350</v>
      </c>
      <c r="I522" s="42">
        <v>8420</v>
      </c>
      <c r="J522" s="43">
        <v>45132</v>
      </c>
      <c r="K522" s="42" t="s">
        <v>91</v>
      </c>
      <c r="L522" s="42" t="s">
        <v>111</v>
      </c>
    </row>
    <row r="523" spans="2:12" ht="15.6" outlineLevel="2" x14ac:dyDescent="0.3">
      <c r="B523" s="19" t="s">
        <v>100</v>
      </c>
      <c r="C523" s="35" t="s">
        <v>133</v>
      </c>
      <c r="D523" s="35">
        <v>3900</v>
      </c>
      <c r="E523" s="19" t="s">
        <v>106</v>
      </c>
      <c r="F523" s="35">
        <v>38</v>
      </c>
      <c r="G523" s="35">
        <v>4</v>
      </c>
      <c r="H523" s="35">
        <v>148200</v>
      </c>
      <c r="I523" s="35">
        <v>15600</v>
      </c>
      <c r="J523" s="41">
        <v>44976</v>
      </c>
      <c r="K523" s="35" t="s">
        <v>91</v>
      </c>
      <c r="L523" s="35" t="s">
        <v>104</v>
      </c>
    </row>
    <row r="524" spans="2:12" ht="15.6" outlineLevel="2" x14ac:dyDescent="0.3">
      <c r="B524" s="19" t="s">
        <v>100</v>
      </c>
      <c r="C524" s="35" t="s">
        <v>133</v>
      </c>
      <c r="D524" s="35">
        <v>3900</v>
      </c>
      <c r="E524" s="19" t="s">
        <v>95</v>
      </c>
      <c r="F524" s="35">
        <v>38</v>
      </c>
      <c r="G524" s="35">
        <v>0</v>
      </c>
      <c r="H524" s="35">
        <v>148200</v>
      </c>
      <c r="I524" s="35">
        <v>0</v>
      </c>
      <c r="J524" s="41">
        <v>45264</v>
      </c>
      <c r="K524" s="35" t="s">
        <v>88</v>
      </c>
      <c r="L524" s="35" t="s">
        <v>96</v>
      </c>
    </row>
    <row r="525" spans="2:12" ht="15.6" outlineLevel="1" x14ac:dyDescent="0.3">
      <c r="B525" s="19"/>
      <c r="C525" s="93" t="s">
        <v>180</v>
      </c>
      <c r="D525" s="35"/>
      <c r="E525" s="19"/>
      <c r="F525" s="35">
        <f>SUBTOTAL(9,F522:F524)</f>
        <v>111</v>
      </c>
      <c r="G525" s="35"/>
      <c r="H525" s="35">
        <f>SUBTOTAL(9,H522:H524)</f>
        <v>443750</v>
      </c>
      <c r="I525" s="35"/>
      <c r="J525" s="41"/>
      <c r="K525" s="35"/>
      <c r="L525" s="35"/>
    </row>
    <row r="526" spans="2:12" ht="15.6" outlineLevel="2" x14ac:dyDescent="0.3">
      <c r="B526" s="19" t="s">
        <v>100</v>
      </c>
      <c r="C526" s="42" t="s">
        <v>141</v>
      </c>
      <c r="D526" s="42">
        <v>4500</v>
      </c>
      <c r="E526" s="18" t="s">
        <v>106</v>
      </c>
      <c r="F526" s="42">
        <v>33</v>
      </c>
      <c r="G526" s="42">
        <v>3</v>
      </c>
      <c r="H526" s="42">
        <v>148500</v>
      </c>
      <c r="I526" s="42">
        <v>13500</v>
      </c>
      <c r="J526" s="43">
        <v>45043</v>
      </c>
      <c r="K526" s="42" t="s">
        <v>88</v>
      </c>
      <c r="L526" s="35" t="s">
        <v>91</v>
      </c>
    </row>
    <row r="527" spans="2:12" ht="15.6" outlineLevel="1" x14ac:dyDescent="0.3">
      <c r="B527" s="19"/>
      <c r="C527" s="94" t="s">
        <v>178</v>
      </c>
      <c r="D527" s="42"/>
      <c r="E527" s="18"/>
      <c r="F527" s="42">
        <f>SUBTOTAL(9,F526:F526)</f>
        <v>33</v>
      </c>
      <c r="G527" s="42"/>
      <c r="H527" s="42">
        <f>SUBTOTAL(9,H526:H526)</f>
        <v>148500</v>
      </c>
      <c r="I527" s="42"/>
      <c r="J527" s="43"/>
      <c r="K527" s="42"/>
      <c r="L527" s="35"/>
    </row>
    <row r="528" spans="2:12" ht="15.6" outlineLevel="2" x14ac:dyDescent="0.3">
      <c r="B528" s="18" t="s">
        <v>100</v>
      </c>
      <c r="C528" s="42" t="s">
        <v>140</v>
      </c>
      <c r="D528" s="42">
        <v>3750</v>
      </c>
      <c r="E528" s="18" t="s">
        <v>90</v>
      </c>
      <c r="F528" s="42">
        <v>40</v>
      </c>
      <c r="G528" s="42">
        <v>0</v>
      </c>
      <c r="H528" s="42">
        <v>150000</v>
      </c>
      <c r="I528" s="42">
        <v>0</v>
      </c>
      <c r="J528" s="43">
        <v>45068</v>
      </c>
      <c r="K528" s="42" t="s">
        <v>88</v>
      </c>
      <c r="L528" s="35" t="s">
        <v>91</v>
      </c>
    </row>
    <row r="529" spans="2:12" ht="15.6" outlineLevel="1" x14ac:dyDescent="0.3">
      <c r="B529" s="18"/>
      <c r="C529" s="94" t="s">
        <v>183</v>
      </c>
      <c r="D529" s="42"/>
      <c r="E529" s="18"/>
      <c r="F529" s="42">
        <f>SUBTOTAL(9,F528:F528)</f>
        <v>40</v>
      </c>
      <c r="G529" s="42"/>
      <c r="H529" s="42">
        <f>SUBTOTAL(9,H528:H528)</f>
        <v>150000</v>
      </c>
      <c r="I529" s="42"/>
      <c r="J529" s="43"/>
      <c r="K529" s="42"/>
      <c r="L529" s="35"/>
    </row>
    <row r="530" spans="2:12" ht="15.6" outlineLevel="2" x14ac:dyDescent="0.3">
      <c r="B530" s="19" t="s">
        <v>100</v>
      </c>
      <c r="C530" s="35" t="s">
        <v>133</v>
      </c>
      <c r="D530" s="35">
        <v>3200</v>
      </c>
      <c r="E530" s="19" t="s">
        <v>95</v>
      </c>
      <c r="F530" s="35">
        <v>47</v>
      </c>
      <c r="G530" s="35">
        <v>0</v>
      </c>
      <c r="H530" s="35">
        <v>150400</v>
      </c>
      <c r="I530" s="35">
        <v>0</v>
      </c>
      <c r="J530" s="41">
        <v>45068</v>
      </c>
      <c r="K530" s="35" t="s">
        <v>104</v>
      </c>
      <c r="L530" s="42" t="s">
        <v>88</v>
      </c>
    </row>
    <row r="531" spans="2:12" ht="15.6" outlineLevel="1" x14ac:dyDescent="0.3">
      <c r="B531" s="19"/>
      <c r="C531" s="93" t="s">
        <v>180</v>
      </c>
      <c r="D531" s="35"/>
      <c r="E531" s="19"/>
      <c r="F531" s="35">
        <f>SUBTOTAL(9,F530:F530)</f>
        <v>47</v>
      </c>
      <c r="G531" s="35"/>
      <c r="H531" s="35">
        <f>SUBTOTAL(9,H530:H530)</f>
        <v>150400</v>
      </c>
      <c r="I531" s="35"/>
      <c r="J531" s="41"/>
      <c r="K531" s="35"/>
      <c r="L531" s="42"/>
    </row>
    <row r="532" spans="2:12" ht="15.6" outlineLevel="2" x14ac:dyDescent="0.3">
      <c r="B532" s="18" t="s">
        <v>100</v>
      </c>
      <c r="C532" s="42" t="s">
        <v>140</v>
      </c>
      <c r="D532" s="42">
        <v>3800</v>
      </c>
      <c r="E532" s="18" t="s">
        <v>95</v>
      </c>
      <c r="F532" s="42">
        <v>40</v>
      </c>
      <c r="G532" s="42">
        <v>3</v>
      </c>
      <c r="H532" s="42">
        <v>152000</v>
      </c>
      <c r="I532" s="42">
        <v>11400</v>
      </c>
      <c r="J532" s="43">
        <v>45025</v>
      </c>
      <c r="K532" s="42" t="s">
        <v>88</v>
      </c>
      <c r="L532" s="35" t="s">
        <v>91</v>
      </c>
    </row>
    <row r="533" spans="2:12" ht="15.6" outlineLevel="1" x14ac:dyDescent="0.3">
      <c r="B533" s="18"/>
      <c r="C533" s="94" t="s">
        <v>183</v>
      </c>
      <c r="D533" s="42"/>
      <c r="E533" s="18"/>
      <c r="F533" s="42">
        <f>SUBTOTAL(9,F532:F532)</f>
        <v>40</v>
      </c>
      <c r="G533" s="42"/>
      <c r="H533" s="42">
        <f>SUBTOTAL(9,H532:H532)</f>
        <v>152000</v>
      </c>
      <c r="I533" s="42"/>
      <c r="J533" s="43"/>
      <c r="K533" s="42"/>
      <c r="L533" s="35"/>
    </row>
    <row r="534" spans="2:12" ht="15.6" outlineLevel="2" x14ac:dyDescent="0.3">
      <c r="B534" s="19" t="s">
        <v>100</v>
      </c>
      <c r="C534" s="42" t="s">
        <v>135</v>
      </c>
      <c r="D534" s="42">
        <v>5490</v>
      </c>
      <c r="E534" s="18" t="s">
        <v>87</v>
      </c>
      <c r="F534" s="42">
        <v>28</v>
      </c>
      <c r="G534" s="42">
        <v>2</v>
      </c>
      <c r="H534" s="42">
        <v>153720</v>
      </c>
      <c r="I534" s="42">
        <v>10980</v>
      </c>
      <c r="J534" s="43">
        <v>45137</v>
      </c>
      <c r="K534" s="42" t="s">
        <v>96</v>
      </c>
      <c r="L534" s="35" t="s">
        <v>102</v>
      </c>
    </row>
    <row r="535" spans="2:12" ht="15.6" outlineLevel="1" x14ac:dyDescent="0.3">
      <c r="B535" s="19"/>
      <c r="C535" s="94" t="s">
        <v>177</v>
      </c>
      <c r="D535" s="42"/>
      <c r="E535" s="18"/>
      <c r="F535" s="42">
        <f>SUBTOTAL(9,F534:F534)</f>
        <v>28</v>
      </c>
      <c r="G535" s="42"/>
      <c r="H535" s="42">
        <f>SUBTOTAL(9,H534:H534)</f>
        <v>153720</v>
      </c>
      <c r="I535" s="42"/>
      <c r="J535" s="43"/>
      <c r="K535" s="42"/>
      <c r="L535" s="35"/>
    </row>
    <row r="536" spans="2:12" ht="15.6" outlineLevel="2" x14ac:dyDescent="0.3">
      <c r="B536" s="19" t="s">
        <v>110</v>
      </c>
      <c r="C536" s="42" t="s">
        <v>140</v>
      </c>
      <c r="D536" s="42">
        <v>3750</v>
      </c>
      <c r="E536" s="18" t="s">
        <v>87</v>
      </c>
      <c r="F536" s="42">
        <v>41</v>
      </c>
      <c r="G536" s="42">
        <v>3</v>
      </c>
      <c r="H536" s="42">
        <v>153750</v>
      </c>
      <c r="I536" s="42">
        <v>11250</v>
      </c>
      <c r="J536" s="43">
        <v>45239</v>
      </c>
      <c r="K536" s="42" t="s">
        <v>88</v>
      </c>
      <c r="L536" s="35" t="s">
        <v>88</v>
      </c>
    </row>
    <row r="537" spans="2:12" ht="15.6" outlineLevel="1" x14ac:dyDescent="0.3">
      <c r="B537" s="19"/>
      <c r="C537" s="94" t="s">
        <v>183</v>
      </c>
      <c r="D537" s="42"/>
      <c r="E537" s="18"/>
      <c r="F537" s="42">
        <f>SUBTOTAL(9,F536:F536)</f>
        <v>41</v>
      </c>
      <c r="G537" s="42"/>
      <c r="H537" s="42">
        <f>SUBTOTAL(9,H536:H536)</f>
        <v>153750</v>
      </c>
      <c r="I537" s="42"/>
      <c r="J537" s="43"/>
      <c r="K537" s="42"/>
      <c r="L537" s="35"/>
    </row>
    <row r="538" spans="2:12" ht="15.6" outlineLevel="2" x14ac:dyDescent="0.3">
      <c r="B538" s="18" t="s">
        <v>110</v>
      </c>
      <c r="C538" s="35" t="s">
        <v>133</v>
      </c>
      <c r="D538" s="35">
        <v>4300</v>
      </c>
      <c r="E538" s="19" t="s">
        <v>106</v>
      </c>
      <c r="F538" s="35">
        <v>36</v>
      </c>
      <c r="G538" s="35">
        <v>3</v>
      </c>
      <c r="H538" s="35">
        <v>154800</v>
      </c>
      <c r="I538" s="35">
        <v>12900</v>
      </c>
      <c r="J538" s="41">
        <v>45227</v>
      </c>
      <c r="K538" s="35" t="s">
        <v>91</v>
      </c>
      <c r="L538" s="42" t="s">
        <v>96</v>
      </c>
    </row>
    <row r="539" spans="2:12" ht="15.6" outlineLevel="1" x14ac:dyDescent="0.3">
      <c r="B539" s="18"/>
      <c r="C539" s="93" t="s">
        <v>180</v>
      </c>
      <c r="D539" s="35"/>
      <c r="E539" s="19"/>
      <c r="F539" s="35">
        <f>SUBTOTAL(9,F538:F538)</f>
        <v>36</v>
      </c>
      <c r="G539" s="35"/>
      <c r="H539" s="35">
        <f>SUBTOTAL(9,H538:H538)</f>
        <v>154800</v>
      </c>
      <c r="I539" s="35"/>
      <c r="J539" s="41"/>
      <c r="K539" s="35"/>
      <c r="L539" s="42"/>
    </row>
    <row r="540" spans="2:12" ht="15.6" outlineLevel="2" x14ac:dyDescent="0.3">
      <c r="B540" s="18" t="s">
        <v>110</v>
      </c>
      <c r="C540" s="35" t="s">
        <v>137</v>
      </c>
      <c r="D540" s="35">
        <v>5000</v>
      </c>
      <c r="E540" s="19" t="s">
        <v>105</v>
      </c>
      <c r="F540" s="35">
        <v>31</v>
      </c>
      <c r="G540" s="35">
        <v>3</v>
      </c>
      <c r="H540" s="35">
        <v>155000</v>
      </c>
      <c r="I540" s="35">
        <v>15000</v>
      </c>
      <c r="J540" s="41">
        <v>44965</v>
      </c>
      <c r="K540" s="35" t="s">
        <v>104</v>
      </c>
      <c r="L540" s="42" t="s">
        <v>96</v>
      </c>
    </row>
    <row r="541" spans="2:12" ht="15.6" outlineLevel="1" x14ac:dyDescent="0.3">
      <c r="B541" s="18"/>
      <c r="C541" s="93" t="s">
        <v>175</v>
      </c>
      <c r="D541" s="35"/>
      <c r="E541" s="19"/>
      <c r="F541" s="35">
        <f>SUBTOTAL(9,F540:F540)</f>
        <v>31</v>
      </c>
      <c r="G541" s="35"/>
      <c r="H541" s="35">
        <f>SUBTOTAL(9,H540:H540)</f>
        <v>155000</v>
      </c>
      <c r="I541" s="35"/>
      <c r="J541" s="41"/>
      <c r="K541" s="35"/>
      <c r="L541" s="42"/>
    </row>
    <row r="542" spans="2:12" ht="15.6" outlineLevel="2" x14ac:dyDescent="0.3">
      <c r="B542" s="18" t="s">
        <v>110</v>
      </c>
      <c r="C542" s="42" t="s">
        <v>132</v>
      </c>
      <c r="D542" s="42">
        <v>4700</v>
      </c>
      <c r="E542" s="18" t="s">
        <v>106</v>
      </c>
      <c r="F542" s="42">
        <v>34</v>
      </c>
      <c r="G542" s="42">
        <v>1</v>
      </c>
      <c r="H542" s="42">
        <v>159800</v>
      </c>
      <c r="I542" s="42">
        <v>4700</v>
      </c>
      <c r="J542" s="43">
        <v>45228</v>
      </c>
      <c r="K542" s="42" t="s">
        <v>88</v>
      </c>
      <c r="L542" s="42" t="s">
        <v>91</v>
      </c>
    </row>
    <row r="543" spans="2:12" ht="15.6" outlineLevel="1" x14ac:dyDescent="0.3">
      <c r="B543" s="18"/>
      <c r="C543" s="94" t="s">
        <v>176</v>
      </c>
      <c r="D543" s="42"/>
      <c r="E543" s="18"/>
      <c r="F543" s="42">
        <f>SUBTOTAL(9,F542:F542)</f>
        <v>34</v>
      </c>
      <c r="G543" s="42"/>
      <c r="H543" s="42">
        <f>SUBTOTAL(9,H542:H542)</f>
        <v>159800</v>
      </c>
      <c r="I543" s="42"/>
      <c r="J543" s="43"/>
      <c r="K543" s="42"/>
      <c r="L543" s="42"/>
    </row>
    <row r="544" spans="2:12" ht="15.6" outlineLevel="2" x14ac:dyDescent="0.3">
      <c r="B544" s="19" t="s">
        <v>110</v>
      </c>
      <c r="C544" s="35" t="s">
        <v>133</v>
      </c>
      <c r="D544" s="35">
        <v>3900</v>
      </c>
      <c r="E544" s="19" t="s">
        <v>105</v>
      </c>
      <c r="F544" s="35">
        <v>41</v>
      </c>
      <c r="G544" s="35">
        <v>0</v>
      </c>
      <c r="H544" s="35">
        <v>159900</v>
      </c>
      <c r="I544" s="35">
        <v>0</v>
      </c>
      <c r="J544" s="41">
        <v>45255</v>
      </c>
      <c r="K544" s="35" t="s">
        <v>88</v>
      </c>
      <c r="L544" s="35" t="s">
        <v>91</v>
      </c>
    </row>
    <row r="545" spans="2:12" ht="15.6" outlineLevel="2" x14ac:dyDescent="0.3">
      <c r="B545" s="18" t="s">
        <v>110</v>
      </c>
      <c r="C545" s="42" t="s">
        <v>133</v>
      </c>
      <c r="D545" s="42">
        <v>3200</v>
      </c>
      <c r="E545" s="18" t="s">
        <v>105</v>
      </c>
      <c r="F545" s="42">
        <v>50</v>
      </c>
      <c r="G545" s="42">
        <v>4</v>
      </c>
      <c r="H545" s="42">
        <v>160000</v>
      </c>
      <c r="I545" s="42">
        <v>12800</v>
      </c>
      <c r="J545" s="43">
        <v>45073</v>
      </c>
      <c r="K545" s="42" t="s">
        <v>104</v>
      </c>
      <c r="L545" s="42" t="s">
        <v>104</v>
      </c>
    </row>
    <row r="546" spans="2:12" ht="15.6" outlineLevel="1" x14ac:dyDescent="0.3">
      <c r="B546" s="18"/>
      <c r="C546" s="94" t="s">
        <v>180</v>
      </c>
      <c r="D546" s="42"/>
      <c r="E546" s="18"/>
      <c r="F546" s="42">
        <f>SUBTOTAL(9,F544:F545)</f>
        <v>91</v>
      </c>
      <c r="G546" s="42"/>
      <c r="H546" s="42">
        <f>SUBTOTAL(9,H544:H545)</f>
        <v>319900</v>
      </c>
      <c r="I546" s="42"/>
      <c r="J546" s="43"/>
      <c r="K546" s="42"/>
      <c r="L546" s="42"/>
    </row>
    <row r="547" spans="2:12" ht="15.6" outlineLevel="2" x14ac:dyDescent="0.3">
      <c r="B547" s="19" t="s">
        <v>110</v>
      </c>
      <c r="C547" s="42" t="s">
        <v>134</v>
      </c>
      <c r="D547" s="42">
        <v>10250</v>
      </c>
      <c r="E547" s="18" t="s">
        <v>90</v>
      </c>
      <c r="F547" s="42">
        <v>16</v>
      </c>
      <c r="G547" s="42">
        <v>4</v>
      </c>
      <c r="H547" s="42">
        <v>164000</v>
      </c>
      <c r="I547" s="42">
        <v>41000</v>
      </c>
      <c r="J547" s="43">
        <v>44976</v>
      </c>
      <c r="K547" s="42" t="s">
        <v>96</v>
      </c>
      <c r="L547" s="35" t="s">
        <v>96</v>
      </c>
    </row>
    <row r="548" spans="2:12" ht="15.6" outlineLevel="1" x14ac:dyDescent="0.3">
      <c r="B548" s="19"/>
      <c r="C548" s="94" t="s">
        <v>174</v>
      </c>
      <c r="D548" s="42"/>
      <c r="E548" s="18"/>
      <c r="F548" s="42">
        <f>SUBTOTAL(9,F547:F547)</f>
        <v>16</v>
      </c>
      <c r="G548" s="42"/>
      <c r="H548" s="42">
        <f>SUBTOTAL(9,H547:H547)</f>
        <v>164000</v>
      </c>
      <c r="I548" s="42"/>
      <c r="J548" s="43"/>
      <c r="K548" s="42"/>
      <c r="L548" s="35"/>
    </row>
    <row r="549" spans="2:12" ht="15.6" outlineLevel="2" x14ac:dyDescent="0.3">
      <c r="B549" s="19" t="s">
        <v>110</v>
      </c>
      <c r="C549" s="42" t="s">
        <v>136</v>
      </c>
      <c r="D549" s="42">
        <v>4590</v>
      </c>
      <c r="E549" s="18" t="s">
        <v>101</v>
      </c>
      <c r="F549" s="42">
        <v>36</v>
      </c>
      <c r="G549" s="42">
        <v>2</v>
      </c>
      <c r="H549" s="42">
        <v>165240</v>
      </c>
      <c r="I549" s="42">
        <v>9180</v>
      </c>
      <c r="J549" s="43">
        <v>45190</v>
      </c>
      <c r="K549" s="42" t="s">
        <v>96</v>
      </c>
      <c r="L549" s="42" t="s">
        <v>96</v>
      </c>
    </row>
    <row r="550" spans="2:12" ht="15.6" outlineLevel="2" x14ac:dyDescent="0.3">
      <c r="B550" s="19" t="s">
        <v>110</v>
      </c>
      <c r="C550" s="42" t="s">
        <v>136</v>
      </c>
      <c r="D550" s="42">
        <v>4400</v>
      </c>
      <c r="E550" s="18" t="s">
        <v>95</v>
      </c>
      <c r="F550" s="42">
        <v>39</v>
      </c>
      <c r="G550" s="42">
        <v>1</v>
      </c>
      <c r="H550" s="42">
        <v>171600</v>
      </c>
      <c r="I550" s="42">
        <v>4400</v>
      </c>
      <c r="J550" s="43">
        <v>45188</v>
      </c>
      <c r="K550" s="42" t="s">
        <v>91</v>
      </c>
      <c r="L550" s="35" t="s">
        <v>96</v>
      </c>
    </row>
    <row r="551" spans="2:12" ht="15.6" outlineLevel="1" x14ac:dyDescent="0.3">
      <c r="B551" s="19"/>
      <c r="C551" s="94" t="s">
        <v>179</v>
      </c>
      <c r="D551" s="42"/>
      <c r="E551" s="18"/>
      <c r="F551" s="42">
        <f>SUBTOTAL(9,F549:F550)</f>
        <v>75</v>
      </c>
      <c r="G551" s="42"/>
      <c r="H551" s="42">
        <f>SUBTOTAL(9,H549:H550)</f>
        <v>336840</v>
      </c>
      <c r="I551" s="42"/>
      <c r="J551" s="43"/>
      <c r="K551" s="42"/>
      <c r="L551" s="35"/>
    </row>
    <row r="552" spans="2:12" ht="15.6" outlineLevel="2" x14ac:dyDescent="0.3">
      <c r="B552" s="18" t="s">
        <v>110</v>
      </c>
      <c r="C552" s="42" t="s">
        <v>140</v>
      </c>
      <c r="D552" s="42">
        <v>3750</v>
      </c>
      <c r="E552" s="18" t="s">
        <v>106</v>
      </c>
      <c r="F552" s="42">
        <v>47</v>
      </c>
      <c r="G552" s="42">
        <v>1</v>
      </c>
      <c r="H552" s="42">
        <v>176250</v>
      </c>
      <c r="I552" s="42">
        <v>3750</v>
      </c>
      <c r="J552" s="43">
        <v>45198</v>
      </c>
      <c r="K552" s="42" t="s">
        <v>88</v>
      </c>
      <c r="L552" s="42" t="s">
        <v>91</v>
      </c>
    </row>
    <row r="553" spans="2:12" ht="15.6" outlineLevel="1" x14ac:dyDescent="0.3">
      <c r="B553" s="18"/>
      <c r="C553" s="94" t="s">
        <v>183</v>
      </c>
      <c r="D553" s="42"/>
      <c r="E553" s="18"/>
      <c r="F553" s="42">
        <f>SUBTOTAL(9,F552:F552)</f>
        <v>47</v>
      </c>
      <c r="G553" s="42"/>
      <c r="H553" s="42">
        <f>SUBTOTAL(9,H552:H552)</f>
        <v>176250</v>
      </c>
      <c r="I553" s="42"/>
      <c r="J553" s="43"/>
      <c r="K553" s="42"/>
      <c r="L553" s="42"/>
    </row>
    <row r="554" spans="2:12" ht="15.6" outlineLevel="2" x14ac:dyDescent="0.3">
      <c r="B554" s="18" t="s">
        <v>110</v>
      </c>
      <c r="C554" s="35" t="s">
        <v>136</v>
      </c>
      <c r="D554" s="35">
        <v>4350</v>
      </c>
      <c r="E554" s="19" t="s">
        <v>101</v>
      </c>
      <c r="F554" s="35">
        <v>41</v>
      </c>
      <c r="G554" s="35">
        <v>2</v>
      </c>
      <c r="H554" s="35">
        <v>178350</v>
      </c>
      <c r="I554" s="35">
        <v>8700</v>
      </c>
      <c r="J554" s="41">
        <v>45068</v>
      </c>
      <c r="K554" s="35" t="s">
        <v>91</v>
      </c>
      <c r="L554" s="35" t="s">
        <v>111</v>
      </c>
    </row>
    <row r="555" spans="2:12" ht="15.6" outlineLevel="2" x14ac:dyDescent="0.3">
      <c r="B555" s="18" t="s">
        <v>110</v>
      </c>
      <c r="C555" s="35" t="s">
        <v>136</v>
      </c>
      <c r="D555" s="35">
        <v>4350</v>
      </c>
      <c r="E555" s="19" t="s">
        <v>90</v>
      </c>
      <c r="F555" s="35">
        <v>41</v>
      </c>
      <c r="G555" s="35">
        <v>2</v>
      </c>
      <c r="H555" s="35">
        <v>178350</v>
      </c>
      <c r="I555" s="35">
        <v>8700</v>
      </c>
      <c r="J555" s="41">
        <v>45184</v>
      </c>
      <c r="K555" s="35" t="s">
        <v>91</v>
      </c>
      <c r="L555" s="42" t="s">
        <v>102</v>
      </c>
    </row>
    <row r="556" spans="2:12" ht="15.6" outlineLevel="1" x14ac:dyDescent="0.3">
      <c r="B556" s="18"/>
      <c r="C556" s="93" t="s">
        <v>179</v>
      </c>
      <c r="D556" s="35"/>
      <c r="E556" s="19"/>
      <c r="F556" s="35">
        <f>SUBTOTAL(9,F554:F555)</f>
        <v>82</v>
      </c>
      <c r="G556" s="35"/>
      <c r="H556" s="35">
        <f>SUBTOTAL(9,H554:H555)</f>
        <v>356700</v>
      </c>
      <c r="I556" s="35"/>
      <c r="J556" s="41"/>
      <c r="K556" s="35"/>
      <c r="L556" s="42"/>
    </row>
    <row r="557" spans="2:12" ht="15.6" outlineLevel="2" x14ac:dyDescent="0.3">
      <c r="B557" s="18" t="s">
        <v>110</v>
      </c>
      <c r="C557" s="35" t="s">
        <v>133</v>
      </c>
      <c r="D557" s="35">
        <v>3900</v>
      </c>
      <c r="E557" s="19" t="s">
        <v>87</v>
      </c>
      <c r="F557" s="35">
        <v>46</v>
      </c>
      <c r="G557" s="35">
        <v>4</v>
      </c>
      <c r="H557" s="35">
        <v>179400</v>
      </c>
      <c r="I557" s="35">
        <v>15600</v>
      </c>
      <c r="J557" s="41">
        <v>44934</v>
      </c>
      <c r="K557" s="35" t="s">
        <v>91</v>
      </c>
      <c r="L557" s="42" t="s">
        <v>96</v>
      </c>
    </row>
    <row r="558" spans="2:12" ht="15.6" outlineLevel="1" x14ac:dyDescent="0.3">
      <c r="B558" s="18"/>
      <c r="C558" s="93" t="s">
        <v>180</v>
      </c>
      <c r="D558" s="35"/>
      <c r="E558" s="19"/>
      <c r="F558" s="35">
        <f>SUBTOTAL(9,F557:F557)</f>
        <v>46</v>
      </c>
      <c r="G558" s="35"/>
      <c r="H558" s="35">
        <f>SUBTOTAL(9,H557:H557)</f>
        <v>179400</v>
      </c>
      <c r="I558" s="35"/>
      <c r="J558" s="41"/>
      <c r="K558" s="35"/>
      <c r="L558" s="42"/>
    </row>
    <row r="559" spans="2:12" ht="15.6" outlineLevel="2" x14ac:dyDescent="0.3">
      <c r="B559" s="18" t="s">
        <v>110</v>
      </c>
      <c r="C559" s="35" t="s">
        <v>138</v>
      </c>
      <c r="D559" s="35">
        <v>4100</v>
      </c>
      <c r="E559" s="19" t="s">
        <v>101</v>
      </c>
      <c r="F559" s="35">
        <v>45</v>
      </c>
      <c r="G559" s="35">
        <v>4</v>
      </c>
      <c r="H559" s="35">
        <v>184500</v>
      </c>
      <c r="I559" s="35">
        <v>16400</v>
      </c>
      <c r="J559" s="41">
        <v>45169</v>
      </c>
      <c r="K559" s="35" t="s">
        <v>91</v>
      </c>
      <c r="L559" s="42" t="s">
        <v>111</v>
      </c>
    </row>
    <row r="560" spans="2:12" ht="15.6" outlineLevel="1" x14ac:dyDescent="0.3">
      <c r="B560" s="18"/>
      <c r="C560" s="93" t="s">
        <v>182</v>
      </c>
      <c r="D560" s="35"/>
      <c r="E560" s="19"/>
      <c r="F560" s="35">
        <f>SUBTOTAL(9,F559:F559)</f>
        <v>45</v>
      </c>
      <c r="G560" s="35"/>
      <c r="H560" s="35">
        <f>SUBTOTAL(9,H559:H559)</f>
        <v>184500</v>
      </c>
      <c r="I560" s="35"/>
      <c r="J560" s="41"/>
      <c r="K560" s="35"/>
      <c r="L560" s="42"/>
    </row>
    <row r="561" spans="2:12" ht="15.6" outlineLevel="2" x14ac:dyDescent="0.3">
      <c r="B561" s="18" t="s">
        <v>110</v>
      </c>
      <c r="C561" s="42" t="s">
        <v>139</v>
      </c>
      <c r="D561" s="42">
        <v>4550</v>
      </c>
      <c r="E561" s="18" t="s">
        <v>106</v>
      </c>
      <c r="F561" s="42">
        <v>41</v>
      </c>
      <c r="G561" s="42">
        <v>4</v>
      </c>
      <c r="H561" s="42">
        <v>186550</v>
      </c>
      <c r="I561" s="42">
        <v>18200</v>
      </c>
      <c r="J561" s="43">
        <v>44967</v>
      </c>
      <c r="K561" s="42" t="s">
        <v>96</v>
      </c>
      <c r="L561" s="35" t="s">
        <v>102</v>
      </c>
    </row>
    <row r="562" spans="2:12" ht="15.6" outlineLevel="1" x14ac:dyDescent="0.3">
      <c r="B562" s="18"/>
      <c r="C562" s="94" t="s">
        <v>181</v>
      </c>
      <c r="D562" s="42"/>
      <c r="E562" s="18"/>
      <c r="F562" s="42">
        <f>SUBTOTAL(9,F561:F561)</f>
        <v>41</v>
      </c>
      <c r="G562" s="42"/>
      <c r="H562" s="42">
        <f>SUBTOTAL(9,H561:H561)</f>
        <v>186550</v>
      </c>
      <c r="I562" s="42"/>
      <c r="J562" s="43"/>
      <c r="K562" s="42"/>
      <c r="L562" s="35"/>
    </row>
    <row r="563" spans="2:12" ht="15.6" outlineLevel="2" x14ac:dyDescent="0.3">
      <c r="B563" s="19" t="s">
        <v>110</v>
      </c>
      <c r="C563" s="35" t="s">
        <v>135</v>
      </c>
      <c r="D563" s="35">
        <v>5400</v>
      </c>
      <c r="E563" s="19" t="s">
        <v>95</v>
      </c>
      <c r="F563" s="35">
        <v>35</v>
      </c>
      <c r="G563" s="35">
        <v>1</v>
      </c>
      <c r="H563" s="35">
        <v>189000</v>
      </c>
      <c r="I563" s="35">
        <v>5400</v>
      </c>
      <c r="J563" s="41">
        <v>44978</v>
      </c>
      <c r="K563" s="35" t="s">
        <v>96</v>
      </c>
      <c r="L563" s="42" t="s">
        <v>91</v>
      </c>
    </row>
    <row r="564" spans="2:12" ht="15.6" outlineLevel="1" x14ac:dyDescent="0.3">
      <c r="B564" s="19"/>
      <c r="C564" s="93" t="s">
        <v>177</v>
      </c>
      <c r="D564" s="35"/>
      <c r="E564" s="19"/>
      <c r="F564" s="35">
        <f>SUBTOTAL(9,F563:F563)</f>
        <v>35</v>
      </c>
      <c r="G564" s="35"/>
      <c r="H564" s="35">
        <f>SUBTOTAL(9,H563:H563)</f>
        <v>189000</v>
      </c>
      <c r="I564" s="35"/>
      <c r="J564" s="41"/>
      <c r="K564" s="35"/>
      <c r="L564" s="42"/>
    </row>
    <row r="565" spans="2:12" ht="15.6" outlineLevel="2" x14ac:dyDescent="0.3">
      <c r="B565" s="18" t="s">
        <v>110</v>
      </c>
      <c r="C565" s="42" t="s">
        <v>134</v>
      </c>
      <c r="D565" s="42">
        <v>4050</v>
      </c>
      <c r="E565" s="18" t="s">
        <v>90</v>
      </c>
      <c r="F565" s="42">
        <v>47</v>
      </c>
      <c r="G565" s="42">
        <v>3</v>
      </c>
      <c r="H565" s="42">
        <v>190350</v>
      </c>
      <c r="I565" s="42">
        <v>12150</v>
      </c>
      <c r="J565" s="43">
        <v>44988</v>
      </c>
      <c r="K565" s="42" t="s">
        <v>91</v>
      </c>
      <c r="L565" s="35" t="s">
        <v>96</v>
      </c>
    </row>
    <row r="566" spans="2:12" ht="15.6" outlineLevel="2" x14ac:dyDescent="0.3">
      <c r="B566" s="18" t="s">
        <v>110</v>
      </c>
      <c r="C566" s="42" t="s">
        <v>134</v>
      </c>
      <c r="D566" s="42">
        <v>4050</v>
      </c>
      <c r="E566" s="18" t="s">
        <v>87</v>
      </c>
      <c r="F566" s="42">
        <v>48</v>
      </c>
      <c r="G566" s="42">
        <v>4</v>
      </c>
      <c r="H566" s="42">
        <v>194400</v>
      </c>
      <c r="I566" s="42">
        <v>16200</v>
      </c>
      <c r="J566" s="43">
        <v>45288</v>
      </c>
      <c r="K566" s="42" t="s">
        <v>91</v>
      </c>
      <c r="L566" s="42" t="s">
        <v>111</v>
      </c>
    </row>
    <row r="567" spans="2:12" ht="15.6" outlineLevel="1" x14ac:dyDescent="0.3">
      <c r="B567" s="18"/>
      <c r="C567" s="94" t="s">
        <v>174</v>
      </c>
      <c r="D567" s="42"/>
      <c r="E567" s="18"/>
      <c r="F567" s="42">
        <f>SUBTOTAL(9,F565:F566)</f>
        <v>95</v>
      </c>
      <c r="G567" s="42"/>
      <c r="H567" s="42">
        <f>SUBTOTAL(9,H565:H566)</f>
        <v>384750</v>
      </c>
      <c r="I567" s="42"/>
      <c r="J567" s="43"/>
      <c r="K567" s="42"/>
      <c r="L567" s="42"/>
    </row>
    <row r="568" spans="2:12" ht="15.6" outlineLevel="2" x14ac:dyDescent="0.3">
      <c r="B568" s="18" t="s">
        <v>110</v>
      </c>
      <c r="C568" s="42" t="s">
        <v>141</v>
      </c>
      <c r="D568" s="42">
        <v>4580</v>
      </c>
      <c r="E568" s="18" t="s">
        <v>105</v>
      </c>
      <c r="F568" s="42">
        <v>44</v>
      </c>
      <c r="G568" s="42">
        <v>3</v>
      </c>
      <c r="H568" s="42">
        <v>201520</v>
      </c>
      <c r="I568" s="42">
        <v>13740</v>
      </c>
      <c r="J568" s="43">
        <v>45233</v>
      </c>
      <c r="K568" s="42" t="s">
        <v>88</v>
      </c>
      <c r="L568" s="35" t="s">
        <v>96</v>
      </c>
    </row>
    <row r="569" spans="2:12" ht="15.6" outlineLevel="1" x14ac:dyDescent="0.3">
      <c r="B569" s="18"/>
      <c r="C569" s="94" t="s">
        <v>178</v>
      </c>
      <c r="D569" s="42"/>
      <c r="E569" s="18"/>
      <c r="F569" s="42">
        <f>SUBTOTAL(9,F568:F568)</f>
        <v>44</v>
      </c>
      <c r="G569" s="42"/>
      <c r="H569" s="42">
        <f>SUBTOTAL(9,H568:H568)</f>
        <v>201520</v>
      </c>
      <c r="I569" s="42"/>
      <c r="J569" s="43"/>
      <c r="K569" s="42"/>
      <c r="L569" s="35"/>
    </row>
    <row r="570" spans="2:12" ht="15.6" outlineLevel="2" x14ac:dyDescent="0.3">
      <c r="B570" s="19" t="s">
        <v>110</v>
      </c>
      <c r="C570" s="42" t="s">
        <v>133</v>
      </c>
      <c r="D570" s="42">
        <v>4200</v>
      </c>
      <c r="E570" s="18" t="s">
        <v>105</v>
      </c>
      <c r="F570" s="42">
        <v>48</v>
      </c>
      <c r="G570" s="42">
        <v>3</v>
      </c>
      <c r="H570" s="42">
        <v>201600</v>
      </c>
      <c r="I570" s="42">
        <v>12600</v>
      </c>
      <c r="J570" s="43">
        <v>45017</v>
      </c>
      <c r="K570" s="42" t="s">
        <v>91</v>
      </c>
      <c r="L570" s="42" t="s">
        <v>96</v>
      </c>
    </row>
    <row r="571" spans="2:12" ht="15.6" outlineLevel="1" x14ac:dyDescent="0.3">
      <c r="B571" s="19"/>
      <c r="C571" s="94" t="s">
        <v>180</v>
      </c>
      <c r="D571" s="42"/>
      <c r="E571" s="18"/>
      <c r="F571" s="42">
        <f>SUBTOTAL(9,F570:F570)</f>
        <v>48</v>
      </c>
      <c r="G571" s="42"/>
      <c r="H571" s="42">
        <f>SUBTOTAL(9,H570:H570)</f>
        <v>201600</v>
      </c>
      <c r="I571" s="42"/>
      <c r="J571" s="43"/>
      <c r="K571" s="42"/>
      <c r="L571" s="42"/>
    </row>
    <row r="572" spans="2:12" ht="15.6" outlineLevel="2" x14ac:dyDescent="0.3">
      <c r="B572" s="19" t="s">
        <v>110</v>
      </c>
      <c r="C572" s="35" t="s">
        <v>132</v>
      </c>
      <c r="D572" s="35">
        <v>4700</v>
      </c>
      <c r="E572" s="19" t="s">
        <v>90</v>
      </c>
      <c r="F572" s="35">
        <v>43</v>
      </c>
      <c r="G572" s="35">
        <v>0</v>
      </c>
      <c r="H572" s="35">
        <v>202100</v>
      </c>
      <c r="I572" s="35">
        <v>0</v>
      </c>
      <c r="J572" s="41">
        <v>45085</v>
      </c>
      <c r="K572" s="35" t="s">
        <v>88</v>
      </c>
      <c r="L572" s="35" t="s">
        <v>96</v>
      </c>
    </row>
    <row r="573" spans="2:12" ht="15.6" outlineLevel="1" x14ac:dyDescent="0.3">
      <c r="B573" s="19"/>
      <c r="C573" s="93" t="s">
        <v>176</v>
      </c>
      <c r="D573" s="35"/>
      <c r="E573" s="19"/>
      <c r="F573" s="35">
        <f>SUBTOTAL(9,F572:F572)</f>
        <v>43</v>
      </c>
      <c r="G573" s="35"/>
      <c r="H573" s="35">
        <f>SUBTOTAL(9,H572:H572)</f>
        <v>202100</v>
      </c>
      <c r="I573" s="35"/>
      <c r="J573" s="41"/>
      <c r="K573" s="35"/>
      <c r="L573" s="35"/>
    </row>
    <row r="574" spans="2:12" ht="15.6" outlineLevel="2" x14ac:dyDescent="0.3">
      <c r="B574" s="19" t="s">
        <v>110</v>
      </c>
      <c r="C574" s="42" t="s">
        <v>136</v>
      </c>
      <c r="D574" s="42">
        <v>4600</v>
      </c>
      <c r="E574" s="18" t="s">
        <v>95</v>
      </c>
      <c r="F574" s="42">
        <v>46</v>
      </c>
      <c r="G574" s="42">
        <v>1</v>
      </c>
      <c r="H574" s="42">
        <v>211600</v>
      </c>
      <c r="I574" s="42">
        <v>4600</v>
      </c>
      <c r="J574" s="43">
        <v>45125</v>
      </c>
      <c r="K574" s="42" t="s">
        <v>96</v>
      </c>
      <c r="L574" s="35" t="s">
        <v>102</v>
      </c>
    </row>
    <row r="575" spans="2:12" ht="15.6" outlineLevel="1" x14ac:dyDescent="0.3">
      <c r="B575" s="19"/>
      <c r="C575" s="94" t="s">
        <v>179</v>
      </c>
      <c r="D575" s="42"/>
      <c r="E575" s="18"/>
      <c r="F575" s="42">
        <f>SUBTOTAL(9,F574:F574)</f>
        <v>46</v>
      </c>
      <c r="G575" s="42"/>
      <c r="H575" s="42">
        <f>SUBTOTAL(9,H574:H574)</f>
        <v>211600</v>
      </c>
      <c r="I575" s="42"/>
      <c r="J575" s="43"/>
      <c r="K575" s="42"/>
      <c r="L575" s="35"/>
    </row>
    <row r="576" spans="2:12" ht="15.6" outlineLevel="2" x14ac:dyDescent="0.3">
      <c r="B576" s="19" t="s">
        <v>110</v>
      </c>
      <c r="C576" s="35" t="s">
        <v>141</v>
      </c>
      <c r="D576" s="35">
        <v>4500</v>
      </c>
      <c r="E576" s="19" t="s">
        <v>101</v>
      </c>
      <c r="F576" s="35">
        <v>48</v>
      </c>
      <c r="G576" s="35">
        <v>2</v>
      </c>
      <c r="H576" s="35">
        <v>216000</v>
      </c>
      <c r="I576" s="35">
        <v>9000</v>
      </c>
      <c r="J576" s="41">
        <v>45153</v>
      </c>
      <c r="K576" s="35" t="s">
        <v>88</v>
      </c>
      <c r="L576" s="42" t="s">
        <v>111</v>
      </c>
    </row>
    <row r="577" spans="2:12" ht="15.6" outlineLevel="2" x14ac:dyDescent="0.3">
      <c r="B577" s="19" t="s">
        <v>110</v>
      </c>
      <c r="C577" s="35" t="s">
        <v>141</v>
      </c>
      <c r="D577" s="35">
        <v>4450</v>
      </c>
      <c r="E577" s="19" t="s">
        <v>90</v>
      </c>
      <c r="F577" s="35">
        <v>50</v>
      </c>
      <c r="G577" s="35">
        <v>2</v>
      </c>
      <c r="H577" s="35">
        <v>222500</v>
      </c>
      <c r="I577" s="35">
        <v>8900</v>
      </c>
      <c r="J577" s="41">
        <v>45018</v>
      </c>
      <c r="K577" s="35" t="s">
        <v>88</v>
      </c>
      <c r="L577" s="35" t="s">
        <v>111</v>
      </c>
    </row>
    <row r="578" spans="2:12" ht="15.6" outlineLevel="1" x14ac:dyDescent="0.3">
      <c r="B578" s="19"/>
      <c r="C578" s="93" t="s">
        <v>178</v>
      </c>
      <c r="D578" s="35"/>
      <c r="E578" s="19"/>
      <c r="F578" s="35">
        <f>SUBTOTAL(9,F576:F577)</f>
        <v>98</v>
      </c>
      <c r="G578" s="35"/>
      <c r="H578" s="35">
        <f>SUBTOTAL(9,H576:H577)</f>
        <v>438500</v>
      </c>
      <c r="I578" s="35"/>
      <c r="J578" s="41"/>
      <c r="K578" s="35"/>
      <c r="L578" s="35"/>
    </row>
    <row r="579" spans="2:12" ht="15.6" outlineLevel="2" x14ac:dyDescent="0.3">
      <c r="B579" s="18" t="s">
        <v>110</v>
      </c>
      <c r="C579" s="42" t="s">
        <v>135</v>
      </c>
      <c r="D579" s="42">
        <v>5490</v>
      </c>
      <c r="E579" s="18" t="s">
        <v>101</v>
      </c>
      <c r="F579" s="42">
        <v>41</v>
      </c>
      <c r="G579" s="42">
        <v>1</v>
      </c>
      <c r="H579" s="42">
        <v>225090</v>
      </c>
      <c r="I579" s="42">
        <v>5490</v>
      </c>
      <c r="J579" s="43">
        <v>44998</v>
      </c>
      <c r="K579" s="42" t="s">
        <v>96</v>
      </c>
      <c r="L579" s="35" t="s">
        <v>102</v>
      </c>
    </row>
    <row r="580" spans="2:12" ht="15.6" outlineLevel="1" x14ac:dyDescent="0.3">
      <c r="B580" s="18"/>
      <c r="C580" s="94" t="s">
        <v>177</v>
      </c>
      <c r="D580" s="42"/>
      <c r="E580" s="18"/>
      <c r="F580" s="42">
        <f>SUBTOTAL(9,F579:F579)</f>
        <v>41</v>
      </c>
      <c r="G580" s="42"/>
      <c r="H580" s="42">
        <f>SUBTOTAL(9,H579:H579)</f>
        <v>225090</v>
      </c>
      <c r="I580" s="42"/>
      <c r="J580" s="43"/>
      <c r="K580" s="42"/>
      <c r="L580" s="35"/>
    </row>
    <row r="581" spans="2:12" ht="15.6" outlineLevel="2" x14ac:dyDescent="0.3">
      <c r="B581" s="18" t="s">
        <v>110</v>
      </c>
      <c r="C581" s="35" t="s">
        <v>132</v>
      </c>
      <c r="D581" s="35">
        <v>4700</v>
      </c>
      <c r="E581" s="19" t="s">
        <v>87</v>
      </c>
      <c r="F581" s="35">
        <v>49</v>
      </c>
      <c r="G581" s="35">
        <v>0</v>
      </c>
      <c r="H581" s="35">
        <v>230300</v>
      </c>
      <c r="I581" s="35">
        <v>0</v>
      </c>
      <c r="J581" s="41">
        <v>45233</v>
      </c>
      <c r="K581" s="35" t="s">
        <v>88</v>
      </c>
      <c r="L581" s="42" t="s">
        <v>91</v>
      </c>
    </row>
    <row r="582" spans="2:12" ht="15.6" outlineLevel="1" x14ac:dyDescent="0.3">
      <c r="B582" s="18"/>
      <c r="C582" s="93" t="s">
        <v>176</v>
      </c>
      <c r="D582" s="35"/>
      <c r="E582" s="19"/>
      <c r="F582" s="35">
        <f>SUBTOTAL(9,F581:F581)</f>
        <v>49</v>
      </c>
      <c r="G582" s="35"/>
      <c r="H582" s="35">
        <f>SUBTOTAL(9,H581:H581)</f>
        <v>230300</v>
      </c>
      <c r="I582" s="35"/>
      <c r="J582" s="41"/>
      <c r="K582" s="35"/>
      <c r="L582" s="42"/>
    </row>
    <row r="583" spans="2:12" ht="15.6" outlineLevel="2" x14ac:dyDescent="0.3">
      <c r="B583" s="18" t="s">
        <v>110</v>
      </c>
      <c r="C583" s="42" t="s">
        <v>137</v>
      </c>
      <c r="D583" s="42">
        <v>4800</v>
      </c>
      <c r="E583" s="18" t="s">
        <v>90</v>
      </c>
      <c r="F583" s="42">
        <v>48</v>
      </c>
      <c r="G583" s="42">
        <v>3</v>
      </c>
      <c r="H583" s="42">
        <v>230400</v>
      </c>
      <c r="I583" s="42">
        <v>14400</v>
      </c>
      <c r="J583" s="43">
        <v>45261</v>
      </c>
      <c r="K583" s="42" t="s">
        <v>102</v>
      </c>
      <c r="L583" s="42" t="s">
        <v>96</v>
      </c>
    </row>
    <row r="584" spans="2:12" ht="15.6" outlineLevel="2" x14ac:dyDescent="0.3">
      <c r="B584" s="18" t="s">
        <v>110</v>
      </c>
      <c r="C584" s="42" t="s">
        <v>137</v>
      </c>
      <c r="D584" s="42">
        <v>4900</v>
      </c>
      <c r="E584" s="18" t="s">
        <v>101</v>
      </c>
      <c r="F584" s="42">
        <v>48</v>
      </c>
      <c r="G584" s="42">
        <v>0</v>
      </c>
      <c r="H584" s="42">
        <v>235200</v>
      </c>
      <c r="I584" s="42">
        <v>0</v>
      </c>
      <c r="J584" s="43">
        <v>44962</v>
      </c>
      <c r="K584" s="42" t="s">
        <v>104</v>
      </c>
      <c r="L584" s="35" t="s">
        <v>91</v>
      </c>
    </row>
    <row r="585" spans="2:12" ht="15.6" outlineLevel="2" x14ac:dyDescent="0.3">
      <c r="B585" s="18" t="s">
        <v>110</v>
      </c>
      <c r="C585" s="42" t="s">
        <v>137</v>
      </c>
      <c r="D585" s="42">
        <v>4900</v>
      </c>
      <c r="E585" s="18" t="s">
        <v>101</v>
      </c>
      <c r="F585" s="42">
        <v>48</v>
      </c>
      <c r="G585" s="42">
        <v>0</v>
      </c>
      <c r="H585" s="42">
        <v>235200</v>
      </c>
      <c r="I585" s="42">
        <v>0</v>
      </c>
      <c r="J585" s="43">
        <v>44962</v>
      </c>
      <c r="K585" s="42" t="s">
        <v>104</v>
      </c>
      <c r="L585" s="35" t="s">
        <v>96</v>
      </c>
    </row>
    <row r="586" spans="2:12" ht="15.6" outlineLevel="1" x14ac:dyDescent="0.3">
      <c r="B586" s="18"/>
      <c r="C586" s="94" t="s">
        <v>175</v>
      </c>
      <c r="D586" s="42"/>
      <c r="E586" s="18"/>
      <c r="F586" s="42">
        <f>SUBTOTAL(9,F583:F585)</f>
        <v>144</v>
      </c>
      <c r="G586" s="42"/>
      <c r="H586" s="42">
        <f>SUBTOTAL(9,H583:H585)</f>
        <v>700800</v>
      </c>
      <c r="I586" s="42"/>
      <c r="J586" s="43"/>
      <c r="K586" s="42"/>
      <c r="L586" s="35"/>
    </row>
    <row r="587" spans="2:12" ht="15.6" outlineLevel="2" x14ac:dyDescent="0.3">
      <c r="B587" s="18" t="s">
        <v>110</v>
      </c>
      <c r="C587" s="35" t="s">
        <v>134</v>
      </c>
      <c r="D587" s="35">
        <v>10000</v>
      </c>
      <c r="E587" s="19" t="s">
        <v>101</v>
      </c>
      <c r="F587" s="35">
        <v>28</v>
      </c>
      <c r="G587" s="35">
        <v>0</v>
      </c>
      <c r="H587" s="35">
        <v>280000</v>
      </c>
      <c r="I587" s="35">
        <v>0</v>
      </c>
      <c r="J587" s="41">
        <v>44967</v>
      </c>
      <c r="K587" s="35" t="s">
        <v>96</v>
      </c>
      <c r="L587" s="35" t="s">
        <v>96</v>
      </c>
    </row>
    <row r="588" spans="2:12" ht="15.6" outlineLevel="2" x14ac:dyDescent="0.3">
      <c r="B588" s="18" t="s">
        <v>110</v>
      </c>
      <c r="C588" s="42" t="s">
        <v>134</v>
      </c>
      <c r="D588" s="42">
        <v>10110</v>
      </c>
      <c r="E588" s="18" t="s">
        <v>105</v>
      </c>
      <c r="F588" s="42">
        <v>39</v>
      </c>
      <c r="G588" s="42">
        <v>4</v>
      </c>
      <c r="H588" s="42">
        <v>394290</v>
      </c>
      <c r="I588" s="42">
        <v>40440</v>
      </c>
      <c r="J588" s="43">
        <v>45039</v>
      </c>
      <c r="K588" s="42" t="s">
        <v>96</v>
      </c>
      <c r="L588" s="35" t="s">
        <v>91</v>
      </c>
    </row>
    <row r="589" spans="2:12" ht="15.6" outlineLevel="2" x14ac:dyDescent="0.3">
      <c r="B589" s="19" t="s">
        <v>110</v>
      </c>
      <c r="C589" s="35" t="s">
        <v>134</v>
      </c>
      <c r="D589" s="35">
        <v>9990</v>
      </c>
      <c r="E589" s="19" t="s">
        <v>95</v>
      </c>
      <c r="F589" s="35">
        <v>43</v>
      </c>
      <c r="G589" s="35">
        <v>4</v>
      </c>
      <c r="H589" s="35">
        <v>429570</v>
      </c>
      <c r="I589" s="35">
        <v>39960</v>
      </c>
      <c r="J589" s="41">
        <v>45276</v>
      </c>
      <c r="K589" s="35" t="s">
        <v>96</v>
      </c>
      <c r="L589" s="35" t="s">
        <v>96</v>
      </c>
    </row>
    <row r="590" spans="2:12" ht="15.6" outlineLevel="2" x14ac:dyDescent="0.3">
      <c r="B590" s="19" t="s">
        <v>110</v>
      </c>
      <c r="C590" s="42" t="s">
        <v>134</v>
      </c>
      <c r="D590" s="42">
        <v>10500</v>
      </c>
      <c r="E590" s="18" t="s">
        <v>106</v>
      </c>
      <c r="F590" s="42">
        <v>49</v>
      </c>
      <c r="G590" s="42">
        <v>0</v>
      </c>
      <c r="H590" s="42">
        <v>514500</v>
      </c>
      <c r="I590" s="42">
        <v>0</v>
      </c>
      <c r="J590" s="43">
        <v>45091</v>
      </c>
      <c r="K590" s="42" t="s">
        <v>96</v>
      </c>
      <c r="L590" s="35" t="s">
        <v>96</v>
      </c>
    </row>
    <row r="591" spans="2:12" ht="15.6" outlineLevel="1" x14ac:dyDescent="0.3">
      <c r="B591" s="92"/>
      <c r="C591" s="96" t="s">
        <v>174</v>
      </c>
      <c r="D591" s="59"/>
      <c r="E591" s="58"/>
      <c r="F591" s="59">
        <f>SUBTOTAL(9,F587:F590)</f>
        <v>159</v>
      </c>
      <c r="G591" s="59"/>
      <c r="H591" s="59">
        <f>SUBTOTAL(9,H587:H590)</f>
        <v>1618360</v>
      </c>
      <c r="I591" s="59"/>
      <c r="J591" s="60"/>
      <c r="K591" s="59"/>
      <c r="L591" s="79"/>
    </row>
    <row r="592" spans="2:12" ht="15.6" x14ac:dyDescent="0.3">
      <c r="B592" s="92"/>
      <c r="C592" s="96" t="s">
        <v>173</v>
      </c>
      <c r="D592" s="59"/>
      <c r="E592" s="58"/>
      <c r="F592" s="59">
        <f>SUBTOTAL(9,F3:F590)</f>
        <v>9718</v>
      </c>
      <c r="G592" s="59"/>
      <c r="H592" s="59">
        <f>SUBTOTAL(9,H3:H590)</f>
        <v>26523890</v>
      </c>
      <c r="I592" s="59"/>
      <c r="J592" s="60"/>
      <c r="K592" s="59"/>
      <c r="L592" s="79"/>
    </row>
    <row r="593" outlineLevel="1" x14ac:dyDescent="0.3"/>
    <row r="594" outlineLevel="1" x14ac:dyDescent="0.3"/>
    <row r="595" outlineLevel="1" x14ac:dyDescent="0.3"/>
    <row r="596" outlineLevel="1" x14ac:dyDescent="0.3"/>
    <row r="597" outlineLevel="1" x14ac:dyDescent="0.3"/>
    <row r="598" outlineLevel="1" x14ac:dyDescent="0.3"/>
    <row r="599" outlineLevel="1" x14ac:dyDescent="0.3"/>
    <row r="600" outlineLevel="1" x14ac:dyDescent="0.3"/>
    <row r="601" outlineLevel="1" x14ac:dyDescent="0.3"/>
    <row r="602" outlineLevel="1" x14ac:dyDescent="0.3"/>
    <row r="603" outlineLevel="1" x14ac:dyDescent="0.3"/>
    <row r="604" outlineLevel="1" x14ac:dyDescent="0.3"/>
    <row r="605" outlineLevel="1" x14ac:dyDescent="0.3"/>
    <row r="606" outlineLevel="1" x14ac:dyDescent="0.3"/>
    <row r="607" outlineLevel="1" x14ac:dyDescent="0.3"/>
    <row r="608" outlineLevel="1" x14ac:dyDescent="0.3"/>
    <row r="609" outlineLevel="1" x14ac:dyDescent="0.3"/>
    <row r="610" outlineLevel="1" x14ac:dyDescent="0.3"/>
    <row r="611" outlineLevel="1" x14ac:dyDescent="0.3"/>
    <row r="612" outlineLevel="1" x14ac:dyDescent="0.3"/>
    <row r="613" outlineLevel="1" x14ac:dyDescent="0.3"/>
    <row r="614" outlineLevel="1" x14ac:dyDescent="0.3"/>
    <row r="615" outlineLevel="1" x14ac:dyDescent="0.3"/>
    <row r="616" outlineLevel="1" x14ac:dyDescent="0.3"/>
    <row r="617" outlineLevel="1" x14ac:dyDescent="0.3"/>
    <row r="618" outlineLevel="1" x14ac:dyDescent="0.3"/>
    <row r="619" outlineLevel="1" x14ac:dyDescent="0.3"/>
    <row r="620" outlineLevel="1" x14ac:dyDescent="0.3"/>
    <row r="621" outlineLevel="1" x14ac:dyDescent="0.3"/>
    <row r="622" outlineLevel="1" x14ac:dyDescent="0.3"/>
    <row r="623" outlineLevel="1" x14ac:dyDescent="0.3"/>
    <row r="624" outlineLevel="1" x14ac:dyDescent="0.3"/>
    <row r="625" outlineLevel="1" x14ac:dyDescent="0.3"/>
    <row r="626" outlineLevel="1" x14ac:dyDescent="0.3"/>
    <row r="627" outlineLevel="1" x14ac:dyDescent="0.3"/>
    <row r="628" outlineLevel="1" x14ac:dyDescent="0.3"/>
    <row r="629" outlineLevel="1" x14ac:dyDescent="0.3"/>
    <row r="630" outlineLevel="1" x14ac:dyDescent="0.3"/>
    <row r="631" outlineLevel="1" x14ac:dyDescent="0.3"/>
    <row r="632" outlineLevel="1" x14ac:dyDescent="0.3"/>
    <row r="633" outlineLevel="1" x14ac:dyDescent="0.3"/>
    <row r="634" outlineLevel="1" x14ac:dyDescent="0.3"/>
    <row r="635" outlineLevel="1" x14ac:dyDescent="0.3"/>
    <row r="636" outlineLevel="1" x14ac:dyDescent="0.3"/>
    <row r="637" outlineLevel="1" x14ac:dyDescent="0.3"/>
    <row r="638" outlineLevel="1" x14ac:dyDescent="0.3"/>
    <row r="639" outlineLevel="1" x14ac:dyDescent="0.3"/>
    <row r="640" outlineLevel="1" x14ac:dyDescent="0.3"/>
    <row r="641" outlineLevel="1" x14ac:dyDescent="0.3"/>
    <row r="642" outlineLevel="1" x14ac:dyDescent="0.3"/>
    <row r="643" outlineLevel="1" x14ac:dyDescent="0.3"/>
    <row r="644" outlineLevel="1" x14ac:dyDescent="0.3"/>
    <row r="645" outlineLevel="1" x14ac:dyDescent="0.3"/>
    <row r="646" outlineLevel="1" x14ac:dyDescent="0.3"/>
    <row r="647" outlineLevel="1" x14ac:dyDescent="0.3"/>
    <row r="648" outlineLevel="1" x14ac:dyDescent="0.3"/>
    <row r="649" outlineLevel="1" x14ac:dyDescent="0.3"/>
    <row r="650" outlineLevel="1" x14ac:dyDescent="0.3"/>
    <row r="651" outlineLevel="1" x14ac:dyDescent="0.3"/>
    <row r="652" outlineLevel="1" x14ac:dyDescent="0.3"/>
    <row r="653" outlineLevel="1" x14ac:dyDescent="0.3"/>
    <row r="654" outlineLevel="1" x14ac:dyDescent="0.3"/>
    <row r="655" outlineLevel="1" x14ac:dyDescent="0.3"/>
    <row r="656" outlineLevel="1" x14ac:dyDescent="0.3"/>
    <row r="657" outlineLevel="1" x14ac:dyDescent="0.3"/>
    <row r="658" outlineLevel="1" x14ac:dyDescent="0.3"/>
    <row r="659" outlineLevel="1" x14ac:dyDescent="0.3"/>
    <row r="660" outlineLevel="1" x14ac:dyDescent="0.3"/>
    <row r="661" outlineLevel="1" x14ac:dyDescent="0.3"/>
    <row r="662" outlineLevel="1" x14ac:dyDescent="0.3"/>
    <row r="663" outlineLevel="1" x14ac:dyDescent="0.3"/>
    <row r="664" outlineLevel="1" x14ac:dyDescent="0.3"/>
    <row r="665" outlineLevel="1" x14ac:dyDescent="0.3"/>
    <row r="666" outlineLevel="1" x14ac:dyDescent="0.3"/>
    <row r="667" outlineLevel="1" x14ac:dyDescent="0.3"/>
    <row r="668" outlineLevel="1" x14ac:dyDescent="0.3"/>
    <row r="669" outlineLevel="1" x14ac:dyDescent="0.3"/>
    <row r="670" outlineLevel="1" x14ac:dyDescent="0.3"/>
    <row r="671" outlineLevel="1" x14ac:dyDescent="0.3"/>
    <row r="672" outlineLevel="1" x14ac:dyDescent="0.3"/>
    <row r="673" outlineLevel="1" x14ac:dyDescent="0.3"/>
    <row r="674" outlineLevel="1" x14ac:dyDescent="0.3"/>
    <row r="675" outlineLevel="1" x14ac:dyDescent="0.3"/>
    <row r="676" outlineLevel="1" x14ac:dyDescent="0.3"/>
    <row r="677" outlineLevel="1" x14ac:dyDescent="0.3"/>
    <row r="678" outlineLevel="1" x14ac:dyDescent="0.3"/>
    <row r="679" outlineLevel="1" x14ac:dyDescent="0.3"/>
    <row r="680" outlineLevel="1" x14ac:dyDescent="0.3"/>
    <row r="681" outlineLevel="1" x14ac:dyDescent="0.3"/>
    <row r="682" outlineLevel="1" x14ac:dyDescent="0.3"/>
    <row r="683" outlineLevel="1" x14ac:dyDescent="0.3"/>
    <row r="684" outlineLevel="1" x14ac:dyDescent="0.3"/>
    <row r="685" outlineLevel="1" x14ac:dyDescent="0.3"/>
    <row r="686" outlineLevel="1" x14ac:dyDescent="0.3"/>
    <row r="687" outlineLevel="1" x14ac:dyDescent="0.3"/>
    <row r="688" outlineLevel="1" x14ac:dyDescent="0.3"/>
    <row r="689" outlineLevel="1" x14ac:dyDescent="0.3"/>
    <row r="690" outlineLevel="1" x14ac:dyDescent="0.3"/>
    <row r="691" outlineLevel="1" x14ac:dyDescent="0.3"/>
    <row r="692" outlineLevel="1" x14ac:dyDescent="0.3"/>
    <row r="693" outlineLevel="1" x14ac:dyDescent="0.3"/>
    <row r="694" outlineLevel="1" x14ac:dyDescent="0.3"/>
    <row r="695" outlineLevel="1" x14ac:dyDescent="0.3"/>
    <row r="696" outlineLevel="1" x14ac:dyDescent="0.3"/>
    <row r="697" outlineLevel="1" x14ac:dyDescent="0.3"/>
    <row r="698" outlineLevel="1" x14ac:dyDescent="0.3"/>
    <row r="699" outlineLevel="1" x14ac:dyDescent="0.3"/>
    <row r="700" outlineLevel="1" x14ac:dyDescent="0.3"/>
    <row r="701" outlineLevel="1" x14ac:dyDescent="0.3"/>
    <row r="702" outlineLevel="1" x14ac:dyDescent="0.3"/>
    <row r="703" outlineLevel="1" x14ac:dyDescent="0.3"/>
    <row r="704" outlineLevel="1" x14ac:dyDescent="0.3"/>
    <row r="705" outlineLevel="1" x14ac:dyDescent="0.3"/>
    <row r="706" outlineLevel="1" x14ac:dyDescent="0.3"/>
    <row r="707" outlineLevel="1" x14ac:dyDescent="0.3"/>
    <row r="708" outlineLevel="1" x14ac:dyDescent="0.3"/>
    <row r="709" outlineLevel="1" x14ac:dyDescent="0.3"/>
    <row r="710" outlineLevel="1" x14ac:dyDescent="0.3"/>
    <row r="711" outlineLevel="1" x14ac:dyDescent="0.3"/>
    <row r="712" outlineLevel="1" x14ac:dyDescent="0.3"/>
    <row r="713" outlineLevel="1" x14ac:dyDescent="0.3"/>
    <row r="714" outlineLevel="1" x14ac:dyDescent="0.3"/>
    <row r="715" outlineLevel="1" x14ac:dyDescent="0.3"/>
    <row r="716" outlineLevel="1" x14ac:dyDescent="0.3"/>
    <row r="717" outlineLevel="1" x14ac:dyDescent="0.3"/>
    <row r="718" outlineLevel="1" x14ac:dyDescent="0.3"/>
    <row r="719" outlineLevel="1" x14ac:dyDescent="0.3"/>
    <row r="720" outlineLevel="1" x14ac:dyDescent="0.3"/>
    <row r="721" outlineLevel="1" x14ac:dyDescent="0.3"/>
    <row r="722" outlineLevel="1" x14ac:dyDescent="0.3"/>
    <row r="723" outlineLevel="1" x14ac:dyDescent="0.3"/>
    <row r="724" outlineLevel="1" x14ac:dyDescent="0.3"/>
    <row r="725" outlineLevel="1" x14ac:dyDescent="0.3"/>
    <row r="726" outlineLevel="1" x14ac:dyDescent="0.3"/>
    <row r="727" outlineLevel="1" x14ac:dyDescent="0.3"/>
    <row r="728" outlineLevel="1" x14ac:dyDescent="0.3"/>
    <row r="729" outlineLevel="1" x14ac:dyDescent="0.3"/>
    <row r="730" outlineLevel="1" x14ac:dyDescent="0.3"/>
    <row r="731" outlineLevel="1" x14ac:dyDescent="0.3"/>
    <row r="732" outlineLevel="1" x14ac:dyDescent="0.3"/>
    <row r="733" outlineLevel="1" x14ac:dyDescent="0.3"/>
    <row r="734" outlineLevel="1" x14ac:dyDescent="0.3"/>
    <row r="735" outlineLevel="1" x14ac:dyDescent="0.3"/>
    <row r="736" outlineLevel="1" x14ac:dyDescent="0.3"/>
    <row r="737" outlineLevel="1" x14ac:dyDescent="0.3"/>
    <row r="738" outlineLevel="1" x14ac:dyDescent="0.3"/>
    <row r="739" outlineLevel="1" x14ac:dyDescent="0.3"/>
    <row r="740" outlineLevel="1" x14ac:dyDescent="0.3"/>
    <row r="741" outlineLevel="1" x14ac:dyDescent="0.3"/>
    <row r="742" outlineLevel="1" x14ac:dyDescent="0.3"/>
    <row r="743" outlineLevel="1" x14ac:dyDescent="0.3"/>
    <row r="744" outlineLevel="1" x14ac:dyDescent="0.3"/>
    <row r="745" outlineLevel="1" x14ac:dyDescent="0.3"/>
    <row r="746" outlineLevel="1" x14ac:dyDescent="0.3"/>
    <row r="747" outlineLevel="1" x14ac:dyDescent="0.3"/>
    <row r="748" outlineLevel="1" x14ac:dyDescent="0.3"/>
    <row r="749" outlineLevel="1" x14ac:dyDescent="0.3"/>
    <row r="750" outlineLevel="1" x14ac:dyDescent="0.3"/>
    <row r="751" outlineLevel="1" x14ac:dyDescent="0.3"/>
    <row r="752" outlineLevel="1" x14ac:dyDescent="0.3"/>
    <row r="753" outlineLevel="1" x14ac:dyDescent="0.3"/>
    <row r="754" outlineLevel="1" x14ac:dyDescent="0.3"/>
    <row r="755" outlineLevel="1" x14ac:dyDescent="0.3"/>
    <row r="756" outlineLevel="1" x14ac:dyDescent="0.3"/>
    <row r="757" outlineLevel="1" x14ac:dyDescent="0.3"/>
    <row r="758" outlineLevel="1" x14ac:dyDescent="0.3"/>
    <row r="759" outlineLevel="1" x14ac:dyDescent="0.3"/>
    <row r="760" outlineLevel="1" x14ac:dyDescent="0.3"/>
    <row r="761" outlineLevel="1" x14ac:dyDescent="0.3"/>
    <row r="762" outlineLevel="1" x14ac:dyDescent="0.3"/>
    <row r="763" outlineLevel="1" x14ac:dyDescent="0.3"/>
    <row r="764" outlineLevel="1" x14ac:dyDescent="0.3"/>
    <row r="765" outlineLevel="1" x14ac:dyDescent="0.3"/>
    <row r="766" outlineLevel="1" x14ac:dyDescent="0.3"/>
    <row r="767" outlineLevel="1" x14ac:dyDescent="0.3"/>
    <row r="768" outlineLevel="1" x14ac:dyDescent="0.3"/>
    <row r="769" outlineLevel="1" x14ac:dyDescent="0.3"/>
    <row r="770" outlineLevel="1" x14ac:dyDescent="0.3"/>
    <row r="771" outlineLevel="1" x14ac:dyDescent="0.3"/>
    <row r="772" outlineLevel="1" x14ac:dyDescent="0.3"/>
    <row r="773" outlineLevel="1" x14ac:dyDescent="0.3"/>
    <row r="774" outlineLevel="1" x14ac:dyDescent="0.3"/>
    <row r="775" outlineLevel="1" x14ac:dyDescent="0.3"/>
    <row r="776" outlineLevel="1" x14ac:dyDescent="0.3"/>
    <row r="777" outlineLevel="1" x14ac:dyDescent="0.3"/>
    <row r="778" outlineLevel="1" x14ac:dyDescent="0.3"/>
    <row r="779" outlineLevel="1" x14ac:dyDescent="0.3"/>
    <row r="780" outlineLevel="1" x14ac:dyDescent="0.3"/>
    <row r="781" outlineLevel="1" x14ac:dyDescent="0.3"/>
    <row r="782" outlineLevel="1" x14ac:dyDescent="0.3"/>
    <row r="783" outlineLevel="1" x14ac:dyDescent="0.3"/>
    <row r="784" outlineLevel="1" x14ac:dyDescent="0.3"/>
    <row r="785" outlineLevel="1" x14ac:dyDescent="0.3"/>
    <row r="786" outlineLevel="1" x14ac:dyDescent="0.3"/>
    <row r="787" outlineLevel="1" x14ac:dyDescent="0.3"/>
    <row r="788" outlineLevel="1" x14ac:dyDescent="0.3"/>
    <row r="789" outlineLevel="1" x14ac:dyDescent="0.3"/>
    <row r="790" outlineLevel="1" x14ac:dyDescent="0.3"/>
    <row r="791" outlineLevel="1" x14ac:dyDescent="0.3"/>
    <row r="792" outlineLevel="1" x14ac:dyDescent="0.3"/>
    <row r="793" outlineLevel="1" x14ac:dyDescent="0.3"/>
    <row r="794" outlineLevel="1" x14ac:dyDescent="0.3"/>
    <row r="795" outlineLevel="1" x14ac:dyDescent="0.3"/>
    <row r="796" outlineLevel="1" x14ac:dyDescent="0.3"/>
    <row r="797" outlineLevel="1" x14ac:dyDescent="0.3"/>
    <row r="798" outlineLevel="1" x14ac:dyDescent="0.3"/>
    <row r="799" outlineLevel="1" x14ac:dyDescent="0.3"/>
    <row r="800" outlineLevel="1" x14ac:dyDescent="0.3"/>
    <row r="801" outlineLevel="1" x14ac:dyDescent="0.3"/>
    <row r="802" outlineLevel="1" x14ac:dyDescent="0.3"/>
    <row r="803" outlineLevel="1" x14ac:dyDescent="0.3"/>
    <row r="804" outlineLevel="1" x14ac:dyDescent="0.3"/>
    <row r="805" outlineLevel="1" x14ac:dyDescent="0.3"/>
    <row r="806" outlineLevel="1" x14ac:dyDescent="0.3"/>
    <row r="807" outlineLevel="1" x14ac:dyDescent="0.3"/>
    <row r="808" outlineLevel="1" x14ac:dyDescent="0.3"/>
    <row r="809" outlineLevel="1" x14ac:dyDescent="0.3"/>
    <row r="810" outlineLevel="1" x14ac:dyDescent="0.3"/>
    <row r="811" outlineLevel="1" x14ac:dyDescent="0.3"/>
    <row r="812" outlineLevel="1" x14ac:dyDescent="0.3"/>
    <row r="813" outlineLevel="1" x14ac:dyDescent="0.3"/>
    <row r="814" outlineLevel="1" x14ac:dyDescent="0.3"/>
    <row r="815" outlineLevel="1" x14ac:dyDescent="0.3"/>
    <row r="816" outlineLevel="1" x14ac:dyDescent="0.3"/>
    <row r="817" outlineLevel="1" x14ac:dyDescent="0.3"/>
    <row r="818" outlineLevel="1" x14ac:dyDescent="0.3"/>
    <row r="819" outlineLevel="1" x14ac:dyDescent="0.3"/>
    <row r="820" outlineLevel="1" x14ac:dyDescent="0.3"/>
    <row r="821" outlineLevel="1" x14ac:dyDescent="0.3"/>
    <row r="822" outlineLevel="1" x14ac:dyDescent="0.3"/>
    <row r="823" outlineLevel="1" x14ac:dyDescent="0.3"/>
    <row r="824" outlineLevel="1" x14ac:dyDescent="0.3"/>
    <row r="825" outlineLevel="1" x14ac:dyDescent="0.3"/>
    <row r="826" outlineLevel="1" x14ac:dyDescent="0.3"/>
    <row r="827" outlineLevel="1" x14ac:dyDescent="0.3"/>
    <row r="828" outlineLevel="1" x14ac:dyDescent="0.3"/>
    <row r="829" outlineLevel="1" x14ac:dyDescent="0.3"/>
    <row r="830" outlineLevel="1" x14ac:dyDescent="0.3"/>
    <row r="831" outlineLevel="1" x14ac:dyDescent="0.3"/>
    <row r="832" outlineLevel="1" x14ac:dyDescent="0.3"/>
    <row r="833" outlineLevel="1" x14ac:dyDescent="0.3"/>
    <row r="834" outlineLevel="1" x14ac:dyDescent="0.3"/>
    <row r="835" outlineLevel="1" x14ac:dyDescent="0.3"/>
    <row r="836" outlineLevel="1" x14ac:dyDescent="0.3"/>
    <row r="837" outlineLevel="1" x14ac:dyDescent="0.3"/>
    <row r="838" outlineLevel="1" x14ac:dyDescent="0.3"/>
    <row r="839" outlineLevel="1" x14ac:dyDescent="0.3"/>
    <row r="840" outlineLevel="1" x14ac:dyDescent="0.3"/>
    <row r="841" outlineLevel="1" x14ac:dyDescent="0.3"/>
    <row r="842" outlineLevel="1" x14ac:dyDescent="0.3"/>
    <row r="843" outlineLevel="1" x14ac:dyDescent="0.3"/>
    <row r="844" outlineLevel="1" x14ac:dyDescent="0.3"/>
    <row r="845" outlineLevel="1" x14ac:dyDescent="0.3"/>
    <row r="846" outlineLevel="1" x14ac:dyDescent="0.3"/>
    <row r="847" outlineLevel="1" x14ac:dyDescent="0.3"/>
    <row r="848" outlineLevel="1" x14ac:dyDescent="0.3"/>
    <row r="849" outlineLevel="1" x14ac:dyDescent="0.3"/>
    <row r="850" outlineLevel="1" x14ac:dyDescent="0.3"/>
    <row r="851" outlineLevel="1" x14ac:dyDescent="0.3"/>
    <row r="852" outlineLevel="1" x14ac:dyDescent="0.3"/>
    <row r="853" outlineLevel="1" x14ac:dyDescent="0.3"/>
    <row r="854" outlineLevel="1" x14ac:dyDescent="0.3"/>
    <row r="855" outlineLevel="1" x14ac:dyDescent="0.3"/>
    <row r="856" outlineLevel="1" x14ac:dyDescent="0.3"/>
    <row r="857" outlineLevel="1" x14ac:dyDescent="0.3"/>
    <row r="858" outlineLevel="1" x14ac:dyDescent="0.3"/>
    <row r="859" outlineLevel="1" x14ac:dyDescent="0.3"/>
    <row r="860" outlineLevel="1" x14ac:dyDescent="0.3"/>
    <row r="861" outlineLevel="1" x14ac:dyDescent="0.3"/>
    <row r="862" outlineLevel="1" x14ac:dyDescent="0.3"/>
    <row r="863" outlineLevel="1" x14ac:dyDescent="0.3"/>
    <row r="864" outlineLevel="1" x14ac:dyDescent="0.3"/>
    <row r="865" outlineLevel="1" x14ac:dyDescent="0.3"/>
    <row r="866" outlineLevel="1" x14ac:dyDescent="0.3"/>
    <row r="867" outlineLevel="1" x14ac:dyDescent="0.3"/>
    <row r="868" outlineLevel="1" x14ac:dyDescent="0.3"/>
    <row r="869" outlineLevel="1" x14ac:dyDescent="0.3"/>
    <row r="870" outlineLevel="1" x14ac:dyDescent="0.3"/>
    <row r="871" outlineLevel="1" x14ac:dyDescent="0.3"/>
    <row r="872" outlineLevel="1" x14ac:dyDescent="0.3"/>
    <row r="873" outlineLevel="1" x14ac:dyDescent="0.3"/>
    <row r="874" outlineLevel="1" x14ac:dyDescent="0.3"/>
    <row r="875" outlineLevel="1" x14ac:dyDescent="0.3"/>
    <row r="876" outlineLevel="1" x14ac:dyDescent="0.3"/>
    <row r="877" outlineLevel="1" x14ac:dyDescent="0.3"/>
    <row r="878" outlineLevel="1" x14ac:dyDescent="0.3"/>
    <row r="879" outlineLevel="1" x14ac:dyDescent="0.3"/>
    <row r="880" outlineLevel="1" x14ac:dyDescent="0.3"/>
    <row r="881" outlineLevel="1" x14ac:dyDescent="0.3"/>
    <row r="882" outlineLevel="1" x14ac:dyDescent="0.3"/>
    <row r="883" outlineLevel="1" x14ac:dyDescent="0.3"/>
    <row r="884" outlineLevel="1" x14ac:dyDescent="0.3"/>
    <row r="885" outlineLevel="1" x14ac:dyDescent="0.3"/>
    <row r="886" outlineLevel="1" x14ac:dyDescent="0.3"/>
    <row r="887" outlineLevel="1" x14ac:dyDescent="0.3"/>
    <row r="888" outlineLevel="1" x14ac:dyDescent="0.3"/>
    <row r="889" outlineLevel="1" x14ac:dyDescent="0.3"/>
    <row r="890" outlineLevel="1" x14ac:dyDescent="0.3"/>
    <row r="891" outlineLevel="1" x14ac:dyDescent="0.3"/>
    <row r="892" outlineLevel="1" x14ac:dyDescent="0.3"/>
    <row r="893" outlineLevel="1" x14ac:dyDescent="0.3"/>
    <row r="894" outlineLevel="1" x14ac:dyDescent="0.3"/>
    <row r="895" outlineLevel="1" x14ac:dyDescent="0.3"/>
    <row r="896" outlineLevel="1" x14ac:dyDescent="0.3"/>
    <row r="897" spans="3:3" outlineLevel="1" x14ac:dyDescent="0.3"/>
    <row r="898" spans="3:3" outlineLevel="1" x14ac:dyDescent="0.3"/>
    <row r="899" spans="3:3" outlineLevel="1" x14ac:dyDescent="0.3"/>
    <row r="900" spans="3:3" outlineLevel="1" x14ac:dyDescent="0.3"/>
    <row r="901" spans="3:3" outlineLevel="1" x14ac:dyDescent="0.3"/>
    <row r="902" spans="3:3" outlineLevel="1" x14ac:dyDescent="0.3"/>
    <row r="903" spans="3:3" outlineLevel="1" x14ac:dyDescent="0.3"/>
    <row r="904" spans="3:3" outlineLevel="1" x14ac:dyDescent="0.3"/>
    <row r="905" spans="3:3" outlineLevel="1" x14ac:dyDescent="0.3">
      <c r="C905" s="91" t="s">
        <v>173</v>
      </c>
    </row>
  </sheetData>
  <autoFilter ref="B2:B590">
    <sortState ref="B3:B324">
      <sortCondition ref="B2:B324"/>
    </sortState>
  </autoFilter>
  <sortState ref="B2:L592">
    <sortCondition descending="1" ref="I3"/>
  </sortState>
  <mergeCells count="3">
    <mergeCell ref="N5:T15"/>
    <mergeCell ref="N19:T19"/>
    <mergeCell ref="N23:T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7</vt:i4>
      </vt:variant>
    </vt:vector>
  </HeadingPairs>
  <TitlesOfParts>
    <vt:vector size="12" baseType="lpstr">
      <vt:lpstr>випадні списки</vt:lpstr>
      <vt:lpstr>форматування</vt:lpstr>
      <vt:lpstr>спарклайн</vt:lpstr>
      <vt:lpstr>таблиці</vt:lpstr>
      <vt:lpstr>проміжні підсумки</vt:lpstr>
      <vt:lpstr>Виробник</vt:lpstr>
      <vt:lpstr>М_ясорубка</vt:lpstr>
      <vt:lpstr>Міксер</vt:lpstr>
      <vt:lpstr>Найменування</vt:lpstr>
      <vt:lpstr>Піч_СВЧ</vt:lpstr>
      <vt:lpstr>Постачальник</vt:lpstr>
      <vt:lpstr>Приймальник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Chyzh</dc:creator>
  <cp:lastModifiedBy>Пользователь Windows</cp:lastModifiedBy>
  <dcterms:created xsi:type="dcterms:W3CDTF">2023-09-14T19:34:08Z</dcterms:created>
  <dcterms:modified xsi:type="dcterms:W3CDTF">2024-03-07T19:06:54Z</dcterms:modified>
</cp:coreProperties>
</file>