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 activeTab="3"/>
  </bookViews>
  <sheets>
    <sheet name="1" sheetId="1" r:id="rId1"/>
    <sheet name="2" sheetId="2" r:id="rId2"/>
    <sheet name="3" sheetId="3" r:id="rId3"/>
    <sheet name="5" sheetId="4" r:id="rId4"/>
  </sheets>
  <calcPr calcId="152511"/>
</workbook>
</file>

<file path=xl/calcChain.xml><?xml version="1.0" encoding="utf-8"?>
<calcChain xmlns="http://schemas.openxmlformats.org/spreadsheetml/2006/main">
  <c r="G3" i="4" l="1"/>
  <c r="G4" i="4"/>
  <c r="G5" i="4"/>
  <c r="G6" i="4"/>
  <c r="G2" i="4"/>
  <c r="H9" i="3" l="1"/>
  <c r="H7" i="3"/>
  <c r="H8" i="3"/>
  <c r="H5" i="3"/>
  <c r="H4" i="3"/>
  <c r="H3" i="3"/>
  <c r="G3" i="3"/>
  <c r="H2" i="3"/>
  <c r="G2" i="3"/>
  <c r="G4" i="3" l="1"/>
  <c r="G9" i="3" l="1"/>
  <c r="G8" i="3"/>
  <c r="G5" i="3"/>
  <c r="G7" i="3"/>
  <c r="I6" i="2" l="1"/>
  <c r="I2" i="2"/>
  <c r="H6" i="2"/>
  <c r="J6" i="2" s="1"/>
  <c r="H2" i="2"/>
  <c r="J2" i="2" s="1"/>
  <c r="G3" i="2"/>
  <c r="G4" i="2"/>
  <c r="G5" i="2"/>
  <c r="G6" i="2"/>
  <c r="G2" i="2"/>
  <c r="L7" i="1"/>
  <c r="J11" i="1"/>
  <c r="J10" i="1"/>
  <c r="J9" i="1"/>
  <c r="J8" i="1"/>
  <c r="J7" i="1"/>
  <c r="L3" i="1"/>
  <c r="L4" i="1"/>
  <c r="L5" i="1"/>
  <c r="L6" i="1"/>
  <c r="L2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G6" i="3"/>
  <c r="H6" i="3" l="1"/>
  <c r="I5" i="2"/>
  <c r="I4" i="2"/>
  <c r="I3" i="2"/>
  <c r="J3" i="2" s="1"/>
  <c r="H5" i="2"/>
  <c r="J5" i="2" s="1"/>
  <c r="H4" i="2"/>
  <c r="J4" i="2" s="1"/>
  <c r="H3" i="2"/>
</calcChain>
</file>

<file path=xl/sharedStrings.xml><?xml version="1.0" encoding="utf-8"?>
<sst xmlns="http://schemas.openxmlformats.org/spreadsheetml/2006/main" count="73" uniqueCount="47">
  <si>
    <t>Завдання 1</t>
  </si>
  <si>
    <t>ПІБ</t>
  </si>
  <si>
    <t>Днів</t>
  </si>
  <si>
    <t>Тариф</t>
  </si>
  <si>
    <t>Нараховано</t>
  </si>
  <si>
    <t>Податок на доходи</t>
  </si>
  <si>
    <t>Військовий збір</t>
  </si>
  <si>
    <t>До оплати</t>
  </si>
  <si>
    <t>Аванс</t>
  </si>
  <si>
    <t>До видачі</t>
  </si>
  <si>
    <t>[Нараховано] = [Днів]*[Тариф];   </t>
  </si>
  <si>
    <t>Білоус В.А.</t>
  </si>
  <si>
    <r>
      <rPr>
        <sz val="11"/>
        <color theme="1"/>
        <rFont val="Calibri"/>
      </rPr>
      <t>[Податок] = [Нараховано]*</t>
    </r>
    <r>
      <rPr>
        <sz val="11"/>
        <color rgb="FFC00000"/>
        <rFont val="Calibri"/>
      </rPr>
      <t>18%;</t>
    </r>
  </si>
  <si>
    <t>Ворона С.П.</t>
  </si>
  <si>
    <r>
      <rPr>
        <sz val="11"/>
        <color theme="1"/>
        <rFont val="Calibri"/>
      </rPr>
      <t xml:space="preserve">[Військовий збір] = [Нараховано]* </t>
    </r>
    <r>
      <rPr>
        <sz val="11"/>
        <color rgb="FFC00000"/>
        <rFont val="Calibri"/>
      </rPr>
      <t>1,5%;</t>
    </r>
  </si>
  <si>
    <t>Карпенко В.С.</t>
  </si>
  <si>
    <t>[До оплати] = [Нараховано] – [Податок] –  [Військовий збір]</t>
  </si>
  <si>
    <t>Мироненко О.Л.</t>
  </si>
  <si>
    <t xml:space="preserve">[До видачі] = [До оплати] - [Аванс] </t>
  </si>
  <si>
    <t>Шевченко О.О.</t>
  </si>
  <si>
    <t>Разом:</t>
  </si>
  <si>
    <t>Середня сума:</t>
  </si>
  <si>
    <t>Максимальна сума:</t>
  </si>
  <si>
    <t>Мінімальна сума:</t>
  </si>
  <si>
    <t>Кількість співробітників:</t>
  </si>
  <si>
    <r>
      <rPr>
        <sz val="16"/>
        <color rgb="FF1E4E79"/>
        <rFont val="Arial"/>
      </rPr>
      <t xml:space="preserve">Напишіть формули: з використанням </t>
    </r>
    <r>
      <rPr>
        <u/>
        <sz val="16"/>
        <color rgb="FFC00000"/>
        <rFont val="Arial"/>
      </rPr>
      <t>констант</t>
    </r>
    <r>
      <rPr>
        <sz val="16"/>
        <color rgb="FF1E4E79"/>
        <rFont val="Arial"/>
      </rPr>
      <t>, посилань на клітинки, різних операторів. 
Напишіть формули з використанням функцій: SUM, AVERAGE, COUNT, MAX, MIN.</t>
    </r>
  </si>
  <si>
    <t>Завдання 2</t>
  </si>
  <si>
    <r>
      <rPr>
        <sz val="16"/>
        <color rgb="FF1E4E79"/>
        <rFont val="Arial"/>
      </rPr>
      <t xml:space="preserve">Напишіть формули: з використанням </t>
    </r>
    <r>
      <rPr>
        <u/>
        <sz val="16"/>
        <color rgb="FFC00000"/>
        <rFont val="Arial"/>
      </rPr>
      <t>абсолютних посилань</t>
    </r>
    <r>
      <rPr>
        <sz val="16"/>
        <color rgb="FF1E4E79"/>
        <rFont val="Arial"/>
      </rPr>
      <t>, посилань на клітинки, різних операторів. 
Напишіть формули з використанням функцій: SUM, AVERAGE, COUNT, MAX, MIN.</t>
    </r>
  </si>
  <si>
    <t>Завдання 3, 4</t>
  </si>
  <si>
    <t>Помилка</t>
  </si>
  <si>
    <t>Аргумент 1</t>
  </si>
  <si>
    <t>Аргумент 2</t>
  </si>
  <si>
    <t>Формула (результат)</t>
  </si>
  <si>
    <t>Формула + IFERROR + форматування</t>
  </si>
  <si>
    <t>#N/A (#Н/Д)</t>
  </si>
  <si>
    <t>#DIV/0! (#ДІЛ/0!)</t>
  </si>
  <si>
    <t>#VALUE! (#ЗНАЧ!)</t>
  </si>
  <si>
    <t>#REF! (#ЗСИЛ!)</t>
  </si>
  <si>
    <t>#NAME? (#ІМ’Я?)</t>
  </si>
  <si>
    <t>#NUM! (#ЧИСЛО!)</t>
  </si>
  <si>
    <t>#NULL! (#ПУСТО!)</t>
  </si>
  <si>
    <t>#####</t>
  </si>
  <si>
    <t xml:space="preserve">Зробіть приклади для кожного типу помилки, в сусідній колонці використайте функцію для перевірки на помилку та застосуйте умовне форматування для цих значень  (http://surl.li/kyndy - Excel - Формули та функції – Помилки)
Для формул, написаних для виконання Завдань 1-3, застосуйте всі можливі інструменти аудиту формул. </t>
  </si>
  <si>
    <t>Завдання 5</t>
  </si>
  <si>
    <t>З використанням формул, написаних для виконання Завдання 1, створіть складні формули.</t>
  </si>
  <si>
    <t>прив</t>
  </si>
  <si>
    <t>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</si>
</sst>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0_-;\-* #,##0.00_-;_-* &quot;-&quot;??_-;_-@"/>
  </numFmts>
  <fonts count="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6"/>
      <color rgb="FF1E4E79"/>
      <name val="Arial"/>
    </font>
    <font>
      <sz val="11"/>
      <color theme="0"/>
      <name val="Calibri"/>
    </font>
    <font>
      <sz val="11"/>
      <color rgb="FFC00000"/>
      <name val="Calibri"/>
    </font>
    <font>
      <u/>
      <sz val="16"/>
      <color rgb="FFC00000"/>
      <name val="Arial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Border="1"/>
    <xf numFmtId="164" fontId="3" fillId="0" borderId="2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164" fontId="3" fillId="0" borderId="3" xfId="0" applyNumberFormat="1" applyFont="1" applyBorder="1"/>
    <xf numFmtId="0" fontId="3" fillId="0" borderId="1" xfId="0" applyFont="1" applyBorder="1"/>
    <xf numFmtId="2" fontId="3" fillId="0" borderId="1" xfId="0" applyNumberFormat="1" applyFont="1" applyBorder="1"/>
    <xf numFmtId="164" fontId="3" fillId="0" borderId="1" xfId="0" applyNumberFormat="1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9" fontId="5" fillId="2" borderId="4" xfId="0" applyNumberFormat="1" applyFont="1" applyFill="1" applyBorder="1"/>
    <xf numFmtId="10" fontId="5" fillId="2" borderId="4" xfId="0" applyNumberFormat="1" applyFont="1" applyFill="1" applyBorder="1"/>
    <xf numFmtId="0" fontId="2" fillId="0" borderId="1" xfId="0" applyFont="1" applyBorder="1" applyAlignment="1">
      <alignment horizontal="left"/>
    </xf>
    <xf numFmtId="9" fontId="3" fillId="0" borderId="0" xfId="0" applyNumberFormat="1" applyFont="1"/>
    <xf numFmtId="10" fontId="3" fillId="0" borderId="0" xfId="0" applyNumberFormat="1" applyFont="1"/>
    <xf numFmtId="43" fontId="3" fillId="0" borderId="2" xfId="0" applyNumberFormat="1" applyFont="1" applyBorder="1"/>
    <xf numFmtId="49" fontId="3" fillId="0" borderId="2" xfId="0" applyNumberFormat="1" applyFont="1" applyBorder="1"/>
    <xf numFmtId="0" fontId="8" fillId="0" borderId="3" xfId="0" applyFont="1" applyBorder="1"/>
    <xf numFmtId="0" fontId="4" fillId="0" borderId="0" xfId="0" applyFont="1" applyAlignment="1">
      <alignment horizontal="left" vertical="top" wrapText="1"/>
    </xf>
    <xf numFmtId="0" fontId="0" fillId="0" borderId="0" xfId="0" applyFont="1" applyAlignment="1"/>
  </cellXfs>
  <cellStyles count="1">
    <cellStyle name="Обычный" xfId="0" builtinId="0"/>
  </cellStyles>
  <dxfs count="12">
    <dxf>
      <numFmt numFmtId="165" formatCode=";;;"/>
      <fill>
        <patternFill>
          <bgColor rgb="FF92D050"/>
        </patternFill>
      </fill>
    </dxf>
    <dxf>
      <numFmt numFmtId="165" formatCode=";;;"/>
      <fill>
        <patternFill>
          <bgColor rgb="FFFF0000"/>
        </patternFill>
      </fill>
    </dxf>
    <dxf>
      <numFmt numFmtId="165" formatCode=";;;"/>
      <fill>
        <patternFill>
          <bgColor rgb="FFFF0000"/>
        </patternFill>
      </fill>
    </dxf>
    <dxf>
      <numFmt numFmtId="165" formatCode=";;;"/>
      <fill>
        <patternFill>
          <bgColor rgb="FFFF0000"/>
        </patternFill>
      </fill>
    </dxf>
    <dxf>
      <numFmt numFmtId="165" formatCode=";;;"/>
      <fill>
        <patternFill>
          <bgColor rgb="FFFF0000"/>
        </patternFill>
      </fill>
    </dxf>
    <dxf>
      <numFmt numFmtId="165" formatCode=";;;"/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;;;"/>
      <fill>
        <patternFill>
          <bgColor rgb="FFFF0000"/>
        </patternFill>
      </fill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>
      <selection activeCell="N1" sqref="N1:R7"/>
    </sheetView>
  </sheetViews>
  <sheetFormatPr defaultColWidth="14.44140625" defaultRowHeight="15" customHeight="1" x14ac:dyDescent="0.3"/>
  <cols>
    <col min="1" max="1" width="2.5546875" customWidth="1"/>
    <col min="2" max="2" width="10.6640625" customWidth="1"/>
    <col min="3" max="3" width="2.5546875" customWidth="1"/>
    <col min="4" max="4" width="16.44140625" customWidth="1"/>
    <col min="5" max="6" width="10.6640625" customWidth="1"/>
    <col min="7" max="7" width="19.6640625" customWidth="1"/>
    <col min="8" max="8" width="17.88671875" customWidth="1"/>
    <col min="9" max="9" width="22" customWidth="1"/>
    <col min="10" max="10" width="9.88671875" customWidth="1"/>
    <col min="11" max="11" width="9.44140625" customWidth="1"/>
    <col min="12" max="12" width="12.33203125" customWidth="1"/>
    <col min="13" max="13" width="8.6640625" customWidth="1"/>
    <col min="14" max="14" width="17.88671875" customWidth="1"/>
    <col min="15" max="26" width="8.6640625" customWidth="1"/>
  </cols>
  <sheetData>
    <row r="1" spans="2:14" ht="14.25" customHeight="1" x14ac:dyDescent="0.3">
      <c r="B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N1" s="1" t="s">
        <v>10</v>
      </c>
    </row>
    <row r="2" spans="2:14" ht="14.25" customHeight="1" x14ac:dyDescent="0.3">
      <c r="D2" s="3" t="s">
        <v>11</v>
      </c>
      <c r="E2" s="3">
        <v>25</v>
      </c>
      <c r="F2" s="4">
        <v>60</v>
      </c>
      <c r="G2" s="3">
        <f>E2*F2</f>
        <v>1500</v>
      </c>
      <c r="H2" s="3">
        <f>G2*18%</f>
        <v>270</v>
      </c>
      <c r="I2" s="3">
        <f>G2*1.5%</f>
        <v>22.5</v>
      </c>
      <c r="J2" s="3">
        <f>G2-H2-I2</f>
        <v>1207.5</v>
      </c>
      <c r="K2" s="5">
        <v>250</v>
      </c>
      <c r="L2" s="19">
        <f>J2-K2</f>
        <v>957.5</v>
      </c>
      <c r="N2" s="1" t="s">
        <v>12</v>
      </c>
    </row>
    <row r="3" spans="2:14" ht="14.25" customHeight="1" x14ac:dyDescent="0.3">
      <c r="D3" s="6" t="s">
        <v>13</v>
      </c>
      <c r="E3" s="6">
        <v>22</v>
      </c>
      <c r="F3" s="7">
        <v>85.5</v>
      </c>
      <c r="G3" s="3">
        <f t="shared" ref="G3:G6" si="0">E3*F3</f>
        <v>1881</v>
      </c>
      <c r="H3" s="3">
        <f t="shared" ref="H3:H6" si="1">G3*18%</f>
        <v>338.58</v>
      </c>
      <c r="I3" s="3">
        <f t="shared" ref="I3:I6" si="2">G3*1.5%</f>
        <v>28.215</v>
      </c>
      <c r="J3" s="3">
        <f t="shared" ref="J3:J6" si="3">G3-H3-I3</f>
        <v>1514.2050000000002</v>
      </c>
      <c r="K3" s="8">
        <v>500</v>
      </c>
      <c r="L3" s="19">
        <f t="shared" ref="L3:L6" si="4">J3-K3</f>
        <v>1014.2050000000002</v>
      </c>
      <c r="N3" s="1" t="s">
        <v>14</v>
      </c>
    </row>
    <row r="4" spans="2:14" ht="14.25" customHeight="1" x14ac:dyDescent="0.3">
      <c r="D4" s="6" t="s">
        <v>15</v>
      </c>
      <c r="E4" s="6">
        <v>21</v>
      </c>
      <c r="F4" s="7">
        <v>72</v>
      </c>
      <c r="G4" s="3">
        <f t="shared" si="0"/>
        <v>1512</v>
      </c>
      <c r="H4" s="3">
        <f t="shared" si="1"/>
        <v>272.15999999999997</v>
      </c>
      <c r="I4" s="3">
        <f t="shared" si="2"/>
        <v>22.68</v>
      </c>
      <c r="J4" s="3">
        <f t="shared" si="3"/>
        <v>1217.1600000000001</v>
      </c>
      <c r="K4" s="8">
        <v>0</v>
      </c>
      <c r="L4" s="19">
        <f t="shared" si="4"/>
        <v>1217.1600000000001</v>
      </c>
      <c r="N4" s="1" t="s">
        <v>16</v>
      </c>
    </row>
    <row r="5" spans="2:14" ht="14.25" customHeight="1" x14ac:dyDescent="0.3">
      <c r="D5" s="6" t="s">
        <v>17</v>
      </c>
      <c r="E5" s="6">
        <v>22</v>
      </c>
      <c r="F5" s="7">
        <v>80.150000000000006</v>
      </c>
      <c r="G5" s="3">
        <f t="shared" si="0"/>
        <v>1763.3000000000002</v>
      </c>
      <c r="H5" s="3">
        <f t="shared" si="1"/>
        <v>317.39400000000001</v>
      </c>
      <c r="I5" s="3">
        <f t="shared" si="2"/>
        <v>26.4495</v>
      </c>
      <c r="J5" s="3">
        <f t="shared" si="3"/>
        <v>1419.4565000000002</v>
      </c>
      <c r="K5" s="8">
        <v>1000</v>
      </c>
      <c r="L5" s="19">
        <f t="shared" si="4"/>
        <v>419.45650000000023</v>
      </c>
      <c r="N5" s="1" t="s">
        <v>18</v>
      </c>
    </row>
    <row r="6" spans="2:14" ht="14.25" customHeight="1" x14ac:dyDescent="0.3">
      <c r="D6" s="9" t="s">
        <v>19</v>
      </c>
      <c r="E6" s="9">
        <v>23</v>
      </c>
      <c r="F6" s="10">
        <v>75.599999999999994</v>
      </c>
      <c r="G6" s="3">
        <f t="shared" si="0"/>
        <v>1738.8</v>
      </c>
      <c r="H6" s="3">
        <f t="shared" si="1"/>
        <v>312.98399999999998</v>
      </c>
      <c r="I6" s="3">
        <f t="shared" si="2"/>
        <v>26.081999999999997</v>
      </c>
      <c r="J6" s="3">
        <f t="shared" si="3"/>
        <v>1399.7339999999999</v>
      </c>
      <c r="K6" s="11">
        <v>370</v>
      </c>
      <c r="L6" s="19">
        <f t="shared" si="4"/>
        <v>1029.7339999999999</v>
      </c>
    </row>
    <row r="7" spans="2:14" ht="14.25" customHeight="1" x14ac:dyDescent="0.3">
      <c r="I7" s="12" t="s">
        <v>20</v>
      </c>
      <c r="J7" s="3">
        <f>SUM(J2:J6)</f>
        <v>6758.0555000000004</v>
      </c>
      <c r="K7" s="12" t="s">
        <v>20</v>
      </c>
      <c r="L7" s="19">
        <f>SUM(L2:L6)</f>
        <v>4638.0555000000004</v>
      </c>
    </row>
    <row r="8" spans="2:14" ht="14.25" customHeight="1" x14ac:dyDescent="0.3">
      <c r="I8" s="13" t="s">
        <v>21</v>
      </c>
      <c r="J8" s="6">
        <f>AVERAGE(J2:J6)</f>
        <v>1351.6111000000001</v>
      </c>
    </row>
    <row r="9" spans="2:14" ht="14.25" customHeight="1" x14ac:dyDescent="0.3">
      <c r="I9" s="13" t="s">
        <v>22</v>
      </c>
      <c r="J9" s="6">
        <f>MAX(J2:J6)</f>
        <v>1514.2050000000002</v>
      </c>
    </row>
    <row r="10" spans="2:14" ht="14.25" customHeight="1" x14ac:dyDescent="0.3">
      <c r="I10" s="13" t="s">
        <v>23</v>
      </c>
      <c r="J10" s="6">
        <f>MIN(J2:J7)</f>
        <v>1207.5</v>
      </c>
    </row>
    <row r="11" spans="2:14" ht="14.25" customHeight="1" x14ac:dyDescent="0.3">
      <c r="I11" s="13" t="s">
        <v>24</v>
      </c>
      <c r="J11" s="6">
        <f>COUNT(J2:J6)</f>
        <v>5</v>
      </c>
    </row>
    <row r="12" spans="2:14" ht="14.25" customHeight="1" x14ac:dyDescent="0.3"/>
    <row r="13" spans="2:14" ht="14.25" customHeight="1" x14ac:dyDescent="0.3"/>
    <row r="14" spans="2:14" ht="22.5" customHeight="1" x14ac:dyDescent="0.3">
      <c r="D14" s="22" t="s">
        <v>25</v>
      </c>
      <c r="E14" s="23"/>
      <c r="F14" s="23"/>
      <c r="G14" s="23"/>
      <c r="H14" s="23"/>
      <c r="I14" s="23"/>
      <c r="J14" s="23"/>
      <c r="K14" s="23"/>
      <c r="L14" s="23"/>
    </row>
    <row r="15" spans="2:14" ht="61.5" customHeight="1" x14ac:dyDescent="0.3">
      <c r="D15" s="23"/>
      <c r="E15" s="23"/>
      <c r="F15" s="23"/>
      <c r="G15" s="23"/>
      <c r="H15" s="23"/>
      <c r="I15" s="23"/>
      <c r="J15" s="23"/>
      <c r="K15" s="23"/>
      <c r="L15" s="23"/>
    </row>
    <row r="16" spans="2:1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D14:L1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0"/>
  <sheetViews>
    <sheetView showGridLines="0" workbookViewId="0">
      <selection activeCell="N15" sqref="N15"/>
    </sheetView>
  </sheetViews>
  <sheetFormatPr defaultColWidth="14.44140625" defaultRowHeight="15" customHeight="1" x14ac:dyDescent="0.3"/>
  <cols>
    <col min="1" max="1" width="2.5546875" customWidth="1"/>
    <col min="2" max="2" width="10.6640625" customWidth="1"/>
    <col min="3" max="3" width="2.5546875" customWidth="1"/>
    <col min="4" max="4" width="16.44140625" customWidth="1"/>
    <col min="5" max="6" width="10.6640625" customWidth="1"/>
    <col min="7" max="7" width="19.6640625" customWidth="1"/>
    <col min="8" max="8" width="17.88671875" customWidth="1"/>
    <col min="9" max="9" width="22" customWidth="1"/>
    <col min="10" max="10" width="9.88671875" customWidth="1"/>
    <col min="11" max="11" width="9.44140625" customWidth="1"/>
    <col min="12" max="13" width="8.6640625" customWidth="1"/>
    <col min="14" max="14" width="17.88671875" customWidth="1"/>
    <col min="15" max="26" width="8.6640625" customWidth="1"/>
  </cols>
  <sheetData>
    <row r="1" spans="2:15" ht="14.25" customHeight="1" x14ac:dyDescent="0.3">
      <c r="B1" s="1" t="s">
        <v>26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N1" s="1" t="s">
        <v>5</v>
      </c>
      <c r="O1" s="14">
        <v>0.18</v>
      </c>
    </row>
    <row r="2" spans="2:15" ht="14.25" customHeight="1" x14ac:dyDescent="0.3">
      <c r="D2" s="3" t="s">
        <v>11</v>
      </c>
      <c r="E2" s="3">
        <v>25</v>
      </c>
      <c r="F2" s="4">
        <v>60</v>
      </c>
      <c r="G2" s="3">
        <f>E2*F2</f>
        <v>1500</v>
      </c>
      <c r="H2" s="3">
        <f>G2*$O$1</f>
        <v>270</v>
      </c>
      <c r="I2" s="3">
        <f>G2*$O$2</f>
        <v>22.5</v>
      </c>
      <c r="J2" s="3">
        <f>G2-H2-I2</f>
        <v>1207.5</v>
      </c>
      <c r="N2" s="1" t="s">
        <v>6</v>
      </c>
      <c r="O2" s="15">
        <v>1.4999999999999999E-2</v>
      </c>
    </row>
    <row r="3" spans="2:15" ht="14.25" customHeight="1" x14ac:dyDescent="0.3">
      <c r="D3" s="6" t="s">
        <v>13</v>
      </c>
      <c r="E3" s="6">
        <v>22</v>
      </c>
      <c r="F3" s="7">
        <v>85.5</v>
      </c>
      <c r="G3" s="3">
        <f t="shared" ref="G3:G6" si="0">E3*F3</f>
        <v>1881</v>
      </c>
      <c r="H3" s="3">
        <f t="shared" ref="H3:H6" si="1">G3*$O$1</f>
        <v>338.58</v>
      </c>
      <c r="I3" s="3">
        <f t="shared" ref="I3:I6" si="2">G3*$O$2</f>
        <v>28.215</v>
      </c>
      <c r="J3" s="3">
        <f t="shared" ref="J3:J6" si="3">G3-H3-I3</f>
        <v>1514.2050000000002</v>
      </c>
    </row>
    <row r="4" spans="2:15" ht="14.25" customHeight="1" x14ac:dyDescent="0.3">
      <c r="D4" s="6" t="s">
        <v>15</v>
      </c>
      <c r="E4" s="6">
        <v>21</v>
      </c>
      <c r="F4" s="7">
        <v>72</v>
      </c>
      <c r="G4" s="3">
        <f t="shared" si="0"/>
        <v>1512</v>
      </c>
      <c r="H4" s="3">
        <f t="shared" si="1"/>
        <v>272.15999999999997</v>
      </c>
      <c r="I4" s="3">
        <f t="shared" si="2"/>
        <v>22.68</v>
      </c>
      <c r="J4" s="3">
        <f t="shared" si="3"/>
        <v>1217.1600000000001</v>
      </c>
    </row>
    <row r="5" spans="2:15" ht="14.25" customHeight="1" x14ac:dyDescent="0.3">
      <c r="D5" s="6" t="s">
        <v>17</v>
      </c>
      <c r="E5" s="6">
        <v>22</v>
      </c>
      <c r="F5" s="7">
        <v>80.150000000000006</v>
      </c>
      <c r="G5" s="3">
        <f t="shared" si="0"/>
        <v>1763.3000000000002</v>
      </c>
      <c r="H5" s="3">
        <f t="shared" si="1"/>
        <v>317.39400000000001</v>
      </c>
      <c r="I5" s="3">
        <f t="shared" si="2"/>
        <v>26.4495</v>
      </c>
      <c r="J5" s="3">
        <f t="shared" si="3"/>
        <v>1419.4565000000002</v>
      </c>
    </row>
    <row r="6" spans="2:15" ht="14.25" customHeight="1" x14ac:dyDescent="0.3">
      <c r="D6" s="9" t="s">
        <v>19</v>
      </c>
      <c r="E6" s="9">
        <v>23</v>
      </c>
      <c r="F6" s="10">
        <v>75.599999999999994</v>
      </c>
      <c r="G6" s="3">
        <f t="shared" si="0"/>
        <v>1738.8</v>
      </c>
      <c r="H6" s="3">
        <f t="shared" si="1"/>
        <v>312.98399999999998</v>
      </c>
      <c r="I6" s="3">
        <f t="shared" si="2"/>
        <v>26.081999999999997</v>
      </c>
      <c r="J6" s="3">
        <f t="shared" si="3"/>
        <v>1399.7339999999999</v>
      </c>
    </row>
    <row r="7" spans="2:15" ht="14.25" customHeight="1" x14ac:dyDescent="0.3"/>
    <row r="8" spans="2:15" ht="14.25" customHeight="1" x14ac:dyDescent="0.3"/>
    <row r="9" spans="2:15" ht="14.25" customHeight="1" x14ac:dyDescent="0.3"/>
    <row r="10" spans="2:15" ht="14.25" customHeight="1" x14ac:dyDescent="0.3"/>
    <row r="11" spans="2:15" ht="22.5" customHeight="1" x14ac:dyDescent="0.3">
      <c r="D11" s="22" t="s">
        <v>27</v>
      </c>
      <c r="E11" s="23"/>
      <c r="F11" s="23"/>
      <c r="G11" s="23"/>
      <c r="H11" s="23"/>
      <c r="I11" s="23"/>
      <c r="J11" s="23"/>
      <c r="K11" s="23"/>
      <c r="L11" s="23"/>
    </row>
    <row r="12" spans="2:15" ht="39" customHeight="1" x14ac:dyDescent="0.3">
      <c r="D12" s="23"/>
      <c r="E12" s="23"/>
      <c r="F12" s="23"/>
      <c r="G12" s="23"/>
      <c r="H12" s="23"/>
      <c r="I12" s="23"/>
      <c r="J12" s="23"/>
      <c r="K12" s="23"/>
      <c r="L12" s="23"/>
    </row>
    <row r="13" spans="2:15" ht="14.25" customHeight="1" x14ac:dyDescent="0.3"/>
    <row r="14" spans="2:15" ht="14.25" customHeight="1" x14ac:dyDescent="0.3"/>
    <row r="15" spans="2:15" ht="14.25" customHeight="1" x14ac:dyDescent="0.3"/>
    <row r="16" spans="2:1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D11:L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99"/>
  <sheetViews>
    <sheetView showGridLines="0" zoomScale="174" zoomScaleNormal="174" workbookViewId="0">
      <selection activeCell="H9" sqref="H9"/>
    </sheetView>
  </sheetViews>
  <sheetFormatPr defaultColWidth="14.44140625" defaultRowHeight="15" customHeight="1" x14ac:dyDescent="0.3"/>
  <cols>
    <col min="1" max="1" width="2.5546875" customWidth="1"/>
    <col min="2" max="2" width="12.6640625" customWidth="1"/>
    <col min="3" max="3" width="2.5546875" customWidth="1"/>
    <col min="4" max="4" width="16.44140625" customWidth="1"/>
    <col min="5" max="6" width="10.6640625" customWidth="1"/>
    <col min="7" max="7" width="16.109375" customWidth="1"/>
    <col min="8" max="8" width="33.6640625" customWidth="1"/>
    <col min="9" max="9" width="9.88671875" customWidth="1"/>
    <col min="10" max="24" width="8.6640625" customWidth="1"/>
  </cols>
  <sheetData>
    <row r="1" spans="2:9" ht="14.25" customHeight="1" x14ac:dyDescent="0.3">
      <c r="B1" s="1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16" t="s">
        <v>33</v>
      </c>
    </row>
    <row r="2" spans="2:9" ht="14.25" customHeight="1" x14ac:dyDescent="0.3">
      <c r="D2" s="3" t="s">
        <v>34</v>
      </c>
      <c r="E2" s="3">
        <v>2</v>
      </c>
      <c r="F2" s="20" t="s">
        <v>46</v>
      </c>
      <c r="G2" s="4" t="e">
        <f>SUM(E2+F2)</f>
        <v>#VALUE!</v>
      </c>
      <c r="H2" s="3" t="str">
        <f>IFERROR(G2, "ой")</f>
        <v>ой</v>
      </c>
    </row>
    <row r="3" spans="2:9" ht="14.25" customHeight="1" x14ac:dyDescent="0.3">
      <c r="D3" s="6" t="s">
        <v>35</v>
      </c>
      <c r="E3" s="6">
        <v>4</v>
      </c>
      <c r="F3" s="7">
        <v>0</v>
      </c>
      <c r="G3" s="6" t="e">
        <f>E3/F3</f>
        <v>#DIV/0!</v>
      </c>
      <c r="H3" s="6">
        <f>IFERROR(G3, 0)</f>
        <v>0</v>
      </c>
    </row>
    <row r="4" spans="2:9" ht="14.25" customHeight="1" x14ac:dyDescent="0.3">
      <c r="D4" s="6" t="s">
        <v>36</v>
      </c>
      <c r="E4" s="6">
        <v>4</v>
      </c>
      <c r="F4" s="7" t="s">
        <v>45</v>
      </c>
      <c r="G4" s="7" t="e">
        <f>E4+F4</f>
        <v>#VALUE!</v>
      </c>
      <c r="H4" s="6">
        <f>IFERROR(G4, 0)</f>
        <v>0</v>
      </c>
    </row>
    <row r="5" spans="2:9" ht="14.25" customHeight="1" x14ac:dyDescent="0.3">
      <c r="D5" s="6" t="s">
        <v>37</v>
      </c>
      <c r="E5" s="6">
        <v>4</v>
      </c>
      <c r="F5" s="7"/>
      <c r="G5" s="6" t="e">
        <f>SUM(E5+#REF!)</f>
        <v>#REF!</v>
      </c>
      <c r="H5" s="21">
        <f>IFERROR(G5, 0)</f>
        <v>0</v>
      </c>
    </row>
    <row r="6" spans="2:9" ht="14.25" customHeight="1" x14ac:dyDescent="0.3">
      <c r="D6" s="6" t="s">
        <v>38</v>
      </c>
      <c r="E6" s="6">
        <v>4</v>
      </c>
      <c r="F6" s="7">
        <v>5</v>
      </c>
      <c r="G6" s="6" t="e">
        <f ca="1">суммм(E6+F6)</f>
        <v>#NAME?</v>
      </c>
      <c r="H6" s="21">
        <f t="shared" ref="H6:H8" ca="1" si="0">IFERROR(G6, 0)</f>
        <v>0</v>
      </c>
    </row>
    <row r="7" spans="2:9" ht="14.25" customHeight="1" x14ac:dyDescent="0.3">
      <c r="D7" s="6" t="s">
        <v>39</v>
      </c>
      <c r="E7" s="6">
        <v>-4</v>
      </c>
      <c r="F7" s="7"/>
      <c r="G7" s="7" t="e">
        <f>SQRT(E7)</f>
        <v>#NUM!</v>
      </c>
      <c r="H7" s="21">
        <f t="shared" si="0"/>
        <v>0</v>
      </c>
    </row>
    <row r="8" spans="2:9" ht="14.25" customHeight="1" x14ac:dyDescent="0.3">
      <c r="D8" s="6" t="s">
        <v>40</v>
      </c>
      <c r="E8" s="6">
        <v>4</v>
      </c>
      <c r="F8" s="7">
        <v>2</v>
      </c>
      <c r="G8" s="6" t="e">
        <f>SUM(E8 F8)</f>
        <v>#NULL!</v>
      </c>
      <c r="H8" s="21">
        <f t="shared" si="0"/>
        <v>0</v>
      </c>
    </row>
    <row r="9" spans="2:9" ht="14.25" customHeight="1" x14ac:dyDescent="0.3">
      <c r="D9" s="6" t="s">
        <v>41</v>
      </c>
      <c r="E9" s="6">
        <v>5555555555555550</v>
      </c>
      <c r="F9" s="7">
        <v>5</v>
      </c>
      <c r="G9" s="7">
        <f>SUM(E9+F9)</f>
        <v>5555555555555555</v>
      </c>
      <c r="H9" s="6">
        <f>IFERROR(G9, 0)</f>
        <v>5555555555555555</v>
      </c>
    </row>
    <row r="10" spans="2:9" ht="14.25" customHeight="1" x14ac:dyDescent="0.3"/>
    <row r="11" spans="2:9" ht="14.25" customHeight="1" x14ac:dyDescent="0.3"/>
    <row r="12" spans="2:9" ht="64.5" customHeight="1" x14ac:dyDescent="0.3">
      <c r="D12" s="22" t="s">
        <v>42</v>
      </c>
      <c r="E12" s="23"/>
      <c r="F12" s="23"/>
      <c r="G12" s="23"/>
      <c r="H12" s="23"/>
      <c r="I12" s="23"/>
    </row>
    <row r="13" spans="2:9" ht="64.5" customHeight="1" x14ac:dyDescent="0.3">
      <c r="D13" s="23"/>
      <c r="E13" s="23"/>
      <c r="F13" s="23"/>
      <c r="G13" s="23"/>
      <c r="H13" s="23"/>
      <c r="I13" s="23"/>
    </row>
    <row r="14" spans="2:9" ht="14.25" customHeight="1" x14ac:dyDescent="0.3"/>
    <row r="15" spans="2:9" ht="14.25" customHeight="1" x14ac:dyDescent="0.3"/>
    <row r="16" spans="2:9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1">
    <mergeCell ref="D12:I13"/>
  </mergeCells>
  <conditionalFormatting sqref="H3">
    <cfRule type="cellIs" dxfId="11" priority="8" operator="equal">
      <formula>0</formula>
    </cfRule>
    <cfRule type="cellIs" dxfId="10" priority="11" operator="equal">
      <formula>0</formula>
    </cfRule>
    <cfRule type="cellIs" dxfId="9" priority="12" operator="equal">
      <formula>0</formula>
    </cfRule>
    <cfRule type="cellIs" dxfId="8" priority="13" operator="equal">
      <formula>0</formula>
    </cfRule>
  </conditionalFormatting>
  <conditionalFormatting sqref="H2">
    <cfRule type="cellIs" dxfId="7" priority="6" operator="equal">
      <formula>0</formula>
    </cfRule>
    <cfRule type="cellIs" dxfId="6" priority="9" operator="equal">
      <formula>0</formula>
    </cfRule>
  </conditionalFormatting>
  <conditionalFormatting sqref="H4">
    <cfRule type="cellIs" dxfId="5" priority="7" operator="equal">
      <formula>0</formula>
    </cfRule>
  </conditionalFormatting>
  <conditionalFormatting sqref="H5">
    <cfRule type="cellIs" dxfId="4" priority="5" operator="equal">
      <formula>0</formula>
    </cfRule>
  </conditionalFormatting>
  <conditionalFormatting sqref="H6">
    <cfRule type="cellIs" dxfId="3" priority="4" operator="equal">
      <formula>0</formula>
    </cfRule>
  </conditionalFormatting>
  <conditionalFormatting sqref="H7">
    <cfRule type="cellIs" dxfId="2" priority="3" operator="equal">
      <formula>0</formula>
    </cfRule>
  </conditionalFormatting>
  <conditionalFormatting sqref="H8">
    <cfRule type="cellIs" dxfId="1" priority="2" operator="equal">
      <formula>0</formula>
    </cfRule>
  </conditionalFormatting>
  <conditionalFormatting sqref="H9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"/>
  <sheetViews>
    <sheetView showGridLines="0" tabSelected="1" workbookViewId="0">
      <selection activeCell="G19" sqref="G19"/>
    </sheetView>
  </sheetViews>
  <sheetFormatPr defaultColWidth="14.44140625" defaultRowHeight="15" customHeight="1" x14ac:dyDescent="0.3"/>
  <cols>
    <col min="1" max="1" width="2.5546875" customWidth="1"/>
    <col min="2" max="2" width="10.6640625" customWidth="1"/>
    <col min="3" max="3" width="2.5546875" customWidth="1"/>
    <col min="4" max="4" width="16.44140625" customWidth="1"/>
    <col min="5" max="6" width="10.6640625" customWidth="1"/>
    <col min="7" max="7" width="19.6640625" customWidth="1"/>
    <col min="8" max="8" width="17.88671875" customWidth="1"/>
    <col min="9" max="9" width="22" customWidth="1"/>
    <col min="10" max="10" width="9.88671875" customWidth="1"/>
    <col min="11" max="26" width="8.6640625" customWidth="1"/>
  </cols>
  <sheetData>
    <row r="1" spans="2:10" ht="14.25" customHeight="1" x14ac:dyDescent="0.3">
      <c r="B1" s="1" t="s">
        <v>43</v>
      </c>
      <c r="D1" s="2" t="s">
        <v>1</v>
      </c>
      <c r="E1" s="2" t="s">
        <v>2</v>
      </c>
      <c r="F1" s="2" t="s">
        <v>3</v>
      </c>
      <c r="G1" s="2" t="s">
        <v>9</v>
      </c>
      <c r="I1" s="1" t="s">
        <v>5</v>
      </c>
      <c r="J1" s="17">
        <v>0.18</v>
      </c>
    </row>
    <row r="2" spans="2:10" ht="14.25" customHeight="1" x14ac:dyDescent="0.3">
      <c r="D2" s="3" t="s">
        <v>11</v>
      </c>
      <c r="E2" s="3">
        <v>25</v>
      </c>
      <c r="F2" s="4">
        <v>60</v>
      </c>
      <c r="G2" s="3">
        <f>((E2*F2)-(E2*F2)*$J$1)-(E2*F2)*$J$2-'1'!K2</f>
        <v>957.5</v>
      </c>
      <c r="I2" s="1" t="s">
        <v>6</v>
      </c>
      <c r="J2" s="18">
        <v>1.4999999999999999E-2</v>
      </c>
    </row>
    <row r="3" spans="2:10" ht="14.25" customHeight="1" x14ac:dyDescent="0.3">
      <c r="D3" s="6" t="s">
        <v>13</v>
      </c>
      <c r="E3" s="6">
        <v>22</v>
      </c>
      <c r="F3" s="7">
        <v>85.5</v>
      </c>
      <c r="G3" s="3">
        <f>((E3*F3)-(E3*F3)*$J$1)-(E3*F3)*$J$2-'1'!K3</f>
        <v>1014.2050000000002</v>
      </c>
    </row>
    <row r="4" spans="2:10" ht="14.25" customHeight="1" x14ac:dyDescent="0.3">
      <c r="D4" s="6" t="s">
        <v>15</v>
      </c>
      <c r="E4" s="6">
        <v>21</v>
      </c>
      <c r="F4" s="7">
        <v>72</v>
      </c>
      <c r="G4" s="3">
        <f>((E4*F4)-(E4*F4)*$J$1)-(E4*F4)*$J$2-'1'!K4</f>
        <v>1217.1600000000001</v>
      </c>
    </row>
    <row r="5" spans="2:10" ht="14.25" customHeight="1" x14ac:dyDescent="0.3">
      <c r="D5" s="6" t="s">
        <v>17</v>
      </c>
      <c r="E5" s="6">
        <v>22</v>
      </c>
      <c r="F5" s="7">
        <v>80.150000000000006</v>
      </c>
      <c r="G5" s="3">
        <f>((E5*F5)-(E5*F5)*$J$1)-(E5*F5)*$J$2-'1'!K5</f>
        <v>419.45650000000023</v>
      </c>
    </row>
    <row r="6" spans="2:10" ht="14.25" customHeight="1" x14ac:dyDescent="0.3">
      <c r="D6" s="9" t="s">
        <v>19</v>
      </c>
      <c r="E6" s="9">
        <v>23</v>
      </c>
      <c r="F6" s="10">
        <v>75.599999999999994</v>
      </c>
      <c r="G6" s="3">
        <f>((E6*F6)-(E6*F6)*$J$1)-(E6*F6)*$J$2-'1'!K6</f>
        <v>1029.7339999999999</v>
      </c>
    </row>
    <row r="7" spans="2:10" ht="14.25" customHeight="1" x14ac:dyDescent="0.3"/>
    <row r="8" spans="2:10" ht="14.25" customHeight="1" x14ac:dyDescent="0.3"/>
    <row r="9" spans="2:10" ht="14.25" customHeight="1" x14ac:dyDescent="0.3"/>
    <row r="10" spans="2:10" ht="14.25" customHeight="1" x14ac:dyDescent="0.3"/>
    <row r="11" spans="2:10" ht="24" customHeight="1" x14ac:dyDescent="0.3">
      <c r="D11" s="22" t="s">
        <v>44</v>
      </c>
      <c r="E11" s="23"/>
      <c r="F11" s="23"/>
      <c r="G11" s="23"/>
      <c r="H11" s="23"/>
    </row>
    <row r="12" spans="2:10" ht="24" customHeight="1" x14ac:dyDescent="0.3">
      <c r="D12" s="23"/>
      <c r="E12" s="23"/>
      <c r="F12" s="23"/>
      <c r="G12" s="23"/>
      <c r="H12" s="23"/>
    </row>
    <row r="13" spans="2:10" ht="14.25" customHeight="1" x14ac:dyDescent="0.3"/>
    <row r="14" spans="2:10" ht="14.25" customHeight="1" x14ac:dyDescent="0.3"/>
    <row r="15" spans="2:10" ht="14.25" customHeight="1" x14ac:dyDescent="0.3"/>
    <row r="16" spans="2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D11:H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2024-02-23T19:39:24Z</dcterms:created>
  <dcterms:modified xsi:type="dcterms:W3CDTF">2024-02-27T10:02:20Z</dcterms:modified>
</cp:coreProperties>
</file>