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port\Documents\Excel Works Sheets\"/>
    </mc:Choice>
  </mc:AlternateContent>
  <bookViews>
    <workbookView xWindow="480" yWindow="360" windowWidth="19872" windowHeight="11280"/>
  </bookViews>
  <sheets>
    <sheet name="The Data " sheetId="1" r:id="rId1"/>
    <sheet name="Removing Outliers" sheetId="2" r:id="rId2"/>
    <sheet name="Influence of Sample Size" sheetId="3" r:id="rId3"/>
  </sheets>
  <calcPr calcId="152511"/>
</workbook>
</file>

<file path=xl/calcChain.xml><?xml version="1.0" encoding="utf-8"?>
<calcChain xmlns="http://schemas.openxmlformats.org/spreadsheetml/2006/main">
  <c r="G161" i="2" l="1"/>
  <c r="G154" i="2"/>
  <c r="G155" i="2"/>
  <c r="G151" i="2"/>
  <c r="G152" i="2"/>
  <c r="G142" i="2"/>
  <c r="G135" i="2"/>
  <c r="G132" i="2"/>
  <c r="G124" i="2"/>
  <c r="G107" i="2"/>
  <c r="G92" i="2"/>
  <c r="G25" i="2"/>
  <c r="G9" i="2"/>
  <c r="G6" i="2"/>
  <c r="D185" i="2"/>
  <c r="C185" i="2"/>
  <c r="G3" i="2" l="1"/>
  <c r="G4" i="2"/>
  <c r="G5" i="2"/>
  <c r="G7" i="2"/>
  <c r="G8" i="2"/>
  <c r="B175" i="3" l="1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C181" i="3" s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0" i="2"/>
  <c r="G159" i="2"/>
  <c r="G158" i="2"/>
  <c r="G157" i="2"/>
  <c r="G156" i="2"/>
  <c r="G153" i="2"/>
  <c r="G150" i="2"/>
  <c r="G149" i="2"/>
  <c r="G148" i="2"/>
  <c r="G147" i="2"/>
  <c r="G146" i="2"/>
  <c r="G145" i="2"/>
  <c r="G144" i="2"/>
  <c r="G143" i="2"/>
  <c r="G141" i="2"/>
  <c r="G140" i="2"/>
  <c r="G139" i="2"/>
  <c r="G138" i="2"/>
  <c r="G137" i="2"/>
  <c r="G136" i="2"/>
  <c r="G134" i="2"/>
  <c r="G133" i="2"/>
  <c r="G131" i="2"/>
  <c r="G130" i="2"/>
  <c r="G129" i="2"/>
  <c r="G128" i="2"/>
  <c r="G127" i="2"/>
  <c r="G126" i="2"/>
  <c r="G125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6" i="2"/>
  <c r="G104" i="2"/>
  <c r="G103" i="2"/>
  <c r="G102" i="2"/>
  <c r="G101" i="2"/>
  <c r="G100" i="2"/>
  <c r="G99" i="2"/>
  <c r="G98" i="2"/>
  <c r="G97" i="2"/>
  <c r="G96" i="2"/>
  <c r="G95" i="2"/>
  <c r="G94" i="2"/>
  <c r="G93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177" i="2" s="1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77" i="2" s="1"/>
  <c r="C178" i="3" l="1"/>
  <c r="C176" i="3"/>
  <c r="C180" i="3"/>
  <c r="D178" i="3"/>
  <c r="D176" i="3"/>
  <c r="D181" i="3"/>
  <c r="D180" i="3"/>
  <c r="E178" i="3"/>
  <c r="E176" i="3"/>
  <c r="E181" i="3"/>
  <c r="E180" i="3"/>
  <c r="F181" i="3"/>
  <c r="F180" i="3"/>
  <c r="F178" i="3"/>
  <c r="F176" i="3"/>
  <c r="G176" i="3"/>
  <c r="G181" i="3"/>
  <c r="G180" i="3"/>
  <c r="G178" i="3"/>
  <c r="H176" i="3"/>
  <c r="H181" i="3"/>
  <c r="H180" i="3"/>
  <c r="H178" i="3"/>
  <c r="I176" i="3"/>
  <c r="I181" i="3"/>
  <c r="I180" i="3"/>
  <c r="I178" i="3"/>
  <c r="J181" i="3"/>
  <c r="J180" i="3"/>
  <c r="J178" i="3"/>
  <c r="J176" i="3"/>
  <c r="C24" i="2"/>
  <c r="D24" i="2"/>
  <c r="C56" i="2"/>
  <c r="D56" i="2"/>
  <c r="C88" i="2"/>
  <c r="D88" i="2"/>
  <c r="C120" i="2"/>
  <c r="D120" i="2"/>
  <c r="C152" i="2"/>
  <c r="D152" i="2"/>
  <c r="C9" i="2"/>
  <c r="D9" i="2"/>
  <c r="C41" i="2"/>
  <c r="D41" i="2"/>
  <c r="C65" i="2"/>
  <c r="D65" i="2"/>
  <c r="C89" i="2"/>
  <c r="D89" i="2"/>
  <c r="C121" i="2"/>
  <c r="D121" i="2"/>
  <c r="C129" i="2"/>
  <c r="D129" i="2"/>
  <c r="C145" i="2"/>
  <c r="D145" i="2"/>
  <c r="C169" i="2"/>
  <c r="D169" i="2"/>
  <c r="C10" i="2"/>
  <c r="D10" i="2"/>
  <c r="C18" i="2"/>
  <c r="D18" i="2"/>
  <c r="C26" i="2"/>
  <c r="D26" i="2"/>
  <c r="C34" i="2"/>
  <c r="D34" i="2"/>
  <c r="C42" i="2"/>
  <c r="D42" i="2"/>
  <c r="C50" i="2"/>
  <c r="D50" i="2"/>
  <c r="C58" i="2"/>
  <c r="D58" i="2"/>
  <c r="C66" i="2"/>
  <c r="D66" i="2"/>
  <c r="C74" i="2"/>
  <c r="D74" i="2"/>
  <c r="C82" i="2"/>
  <c r="D82" i="2"/>
  <c r="C90" i="2"/>
  <c r="D90" i="2"/>
  <c r="C98" i="2"/>
  <c r="D98" i="2"/>
  <c r="C106" i="2"/>
  <c r="D106" i="2"/>
  <c r="C114" i="2"/>
  <c r="D114" i="2"/>
  <c r="C122" i="2"/>
  <c r="D122" i="2"/>
  <c r="C130" i="2"/>
  <c r="D130" i="2"/>
  <c r="C138" i="2"/>
  <c r="D138" i="2"/>
  <c r="C146" i="2"/>
  <c r="D146" i="2"/>
  <c r="C154" i="2"/>
  <c r="D154" i="2"/>
  <c r="C162" i="2"/>
  <c r="D162" i="2"/>
  <c r="C170" i="2"/>
  <c r="D170" i="2"/>
  <c r="C16" i="2"/>
  <c r="D16" i="2"/>
  <c r="C48" i="2"/>
  <c r="D48" i="2"/>
  <c r="C80" i="2"/>
  <c r="D80" i="2"/>
  <c r="C112" i="2"/>
  <c r="D112" i="2"/>
  <c r="C144" i="2"/>
  <c r="D144" i="2"/>
  <c r="C25" i="2"/>
  <c r="D25" i="2"/>
  <c r="C57" i="2"/>
  <c r="D57" i="2"/>
  <c r="C97" i="2"/>
  <c r="D97" i="2"/>
  <c r="C161" i="2"/>
  <c r="D161" i="2"/>
  <c r="C19" i="2"/>
  <c r="D19" i="2"/>
  <c r="C43" i="2"/>
  <c r="D43" i="2"/>
  <c r="D67" i="2"/>
  <c r="C67" i="2"/>
  <c r="D91" i="2"/>
  <c r="C91" i="2"/>
  <c r="C115" i="2"/>
  <c r="D115" i="2"/>
  <c r="D139" i="2"/>
  <c r="C139" i="2"/>
  <c r="C163" i="2"/>
  <c r="D163" i="2"/>
  <c r="D12" i="2"/>
  <c r="C12" i="2"/>
  <c r="D36" i="2"/>
  <c r="C36" i="2"/>
  <c r="D60" i="2"/>
  <c r="C60" i="2"/>
  <c r="D84" i="2"/>
  <c r="C84" i="2"/>
  <c r="D108" i="2"/>
  <c r="C108" i="2"/>
  <c r="D132" i="2"/>
  <c r="C132" i="2"/>
  <c r="D156" i="2"/>
  <c r="C156" i="2"/>
  <c r="D5" i="2"/>
  <c r="C5" i="2"/>
  <c r="D13" i="2"/>
  <c r="C13" i="2"/>
  <c r="D21" i="2"/>
  <c r="C21" i="2"/>
  <c r="D29" i="2"/>
  <c r="C29" i="2"/>
  <c r="D37" i="2"/>
  <c r="C37" i="2"/>
  <c r="D45" i="2"/>
  <c r="C45" i="2"/>
  <c r="D53" i="2"/>
  <c r="C53" i="2"/>
  <c r="D61" i="2"/>
  <c r="C61" i="2"/>
  <c r="D69" i="2"/>
  <c r="C69" i="2"/>
  <c r="D77" i="2"/>
  <c r="C77" i="2"/>
  <c r="D85" i="2"/>
  <c r="C85" i="2"/>
  <c r="D93" i="2"/>
  <c r="C93" i="2"/>
  <c r="D101" i="2"/>
  <c r="C101" i="2"/>
  <c r="D109" i="2"/>
  <c r="C109" i="2"/>
  <c r="D117" i="2"/>
  <c r="C117" i="2"/>
  <c r="D125" i="2"/>
  <c r="C125" i="2"/>
  <c r="D133" i="2"/>
  <c r="C133" i="2"/>
  <c r="D141" i="2"/>
  <c r="C141" i="2"/>
  <c r="D149" i="2"/>
  <c r="C149" i="2"/>
  <c r="D157" i="2"/>
  <c r="C157" i="2"/>
  <c r="D165" i="2"/>
  <c r="C165" i="2"/>
  <c r="D173" i="2"/>
  <c r="C173" i="2"/>
  <c r="C32" i="2"/>
  <c r="D32" i="2"/>
  <c r="C72" i="2"/>
  <c r="D72" i="2"/>
  <c r="C104" i="2"/>
  <c r="D104" i="2"/>
  <c r="C136" i="2"/>
  <c r="D136" i="2"/>
  <c r="C168" i="2"/>
  <c r="D168" i="2"/>
  <c r="C17" i="2"/>
  <c r="D17" i="2"/>
  <c r="C49" i="2"/>
  <c r="D49" i="2"/>
  <c r="C81" i="2"/>
  <c r="D81" i="2"/>
  <c r="C113" i="2"/>
  <c r="D113" i="2"/>
  <c r="C137" i="2"/>
  <c r="D137" i="2"/>
  <c r="C3" i="2"/>
  <c r="D3" i="2"/>
  <c r="D27" i="2"/>
  <c r="C27" i="2"/>
  <c r="C51" i="2"/>
  <c r="D51" i="2"/>
  <c r="D75" i="2"/>
  <c r="C75" i="2"/>
  <c r="D99" i="2"/>
  <c r="C99" i="2"/>
  <c r="D123" i="2"/>
  <c r="C123" i="2"/>
  <c r="D147" i="2"/>
  <c r="C147" i="2"/>
  <c r="C171" i="2"/>
  <c r="D171" i="2"/>
  <c r="D4" i="2"/>
  <c r="C4" i="2"/>
  <c r="D28" i="2"/>
  <c r="C28" i="2"/>
  <c r="D52" i="2"/>
  <c r="C52" i="2"/>
  <c r="D76" i="2"/>
  <c r="C76" i="2"/>
  <c r="D100" i="2"/>
  <c r="C100" i="2"/>
  <c r="D124" i="2"/>
  <c r="C124" i="2"/>
  <c r="D148" i="2"/>
  <c r="C148" i="2"/>
  <c r="D172" i="2"/>
  <c r="C172" i="2"/>
  <c r="D14" i="2"/>
  <c r="C14" i="2"/>
  <c r="D30" i="2"/>
  <c r="C30" i="2"/>
  <c r="D62" i="2"/>
  <c r="C62" i="2"/>
  <c r="D78" i="2"/>
  <c r="C78" i="2"/>
  <c r="D94" i="2"/>
  <c r="C94" i="2"/>
  <c r="D102" i="2"/>
  <c r="C102" i="2"/>
  <c r="D118" i="2"/>
  <c r="C118" i="2"/>
  <c r="D126" i="2"/>
  <c r="C126" i="2"/>
  <c r="D134" i="2"/>
  <c r="C134" i="2"/>
  <c r="D150" i="2"/>
  <c r="C150" i="2"/>
  <c r="D158" i="2"/>
  <c r="C158" i="2"/>
  <c r="D166" i="2"/>
  <c r="C166" i="2"/>
  <c r="D174" i="2"/>
  <c r="C174" i="2"/>
  <c r="C8" i="2"/>
  <c r="D8" i="2"/>
  <c r="C40" i="2"/>
  <c r="D40" i="2"/>
  <c r="C64" i="2"/>
  <c r="D64" i="2"/>
  <c r="C96" i="2"/>
  <c r="D96" i="2"/>
  <c r="C128" i="2"/>
  <c r="D128" i="2"/>
  <c r="C160" i="2"/>
  <c r="D160" i="2"/>
  <c r="C33" i="2"/>
  <c r="D33" i="2"/>
  <c r="C73" i="2"/>
  <c r="D73" i="2"/>
  <c r="C105" i="2"/>
  <c r="D105" i="2"/>
  <c r="C153" i="2"/>
  <c r="D153" i="2"/>
  <c r="D11" i="2"/>
  <c r="C11" i="2"/>
  <c r="C35" i="2"/>
  <c r="D35" i="2"/>
  <c r="C59" i="2"/>
  <c r="D59" i="2"/>
  <c r="D83" i="2"/>
  <c r="C83" i="2"/>
  <c r="D107" i="2"/>
  <c r="C107" i="2"/>
  <c r="C131" i="2"/>
  <c r="D131" i="2"/>
  <c r="D155" i="2"/>
  <c r="C155" i="2"/>
  <c r="D20" i="2"/>
  <c r="C20" i="2"/>
  <c r="D44" i="2"/>
  <c r="C44" i="2"/>
  <c r="D68" i="2"/>
  <c r="C68" i="2"/>
  <c r="D92" i="2"/>
  <c r="C92" i="2"/>
  <c r="D116" i="2"/>
  <c r="C116" i="2"/>
  <c r="D140" i="2"/>
  <c r="C140" i="2"/>
  <c r="D164" i="2"/>
  <c r="C164" i="2"/>
  <c r="D6" i="2"/>
  <c r="C6" i="2"/>
  <c r="D22" i="2"/>
  <c r="C22" i="2"/>
  <c r="D38" i="2"/>
  <c r="C38" i="2"/>
  <c r="D46" i="2"/>
  <c r="C46" i="2"/>
  <c r="D54" i="2"/>
  <c r="C54" i="2"/>
  <c r="D70" i="2"/>
  <c r="C70" i="2"/>
  <c r="D86" i="2"/>
  <c r="C86" i="2"/>
  <c r="D110" i="2"/>
  <c r="C110" i="2"/>
  <c r="D142" i="2"/>
  <c r="C142" i="2"/>
  <c r="D7" i="2"/>
  <c r="C7" i="2"/>
  <c r="D15" i="2"/>
  <c r="C15" i="2"/>
  <c r="D23" i="2"/>
  <c r="C23" i="2"/>
  <c r="D31" i="2"/>
  <c r="C31" i="2"/>
  <c r="D39" i="2"/>
  <c r="C39" i="2"/>
  <c r="D47" i="2"/>
  <c r="C47" i="2"/>
  <c r="D55" i="2"/>
  <c r="C55" i="2"/>
  <c r="D63" i="2"/>
  <c r="C63" i="2"/>
  <c r="D71" i="2"/>
  <c r="C71" i="2"/>
  <c r="D79" i="2"/>
  <c r="C79" i="2"/>
  <c r="D87" i="2"/>
  <c r="C87" i="2"/>
  <c r="D95" i="2"/>
  <c r="C95" i="2"/>
  <c r="D103" i="2"/>
  <c r="C103" i="2"/>
  <c r="D111" i="2"/>
  <c r="C111" i="2"/>
  <c r="D119" i="2"/>
  <c r="C119" i="2"/>
  <c r="D127" i="2"/>
  <c r="C127" i="2"/>
  <c r="D135" i="2"/>
  <c r="C135" i="2"/>
  <c r="D143" i="2"/>
  <c r="C143" i="2"/>
  <c r="D151" i="2"/>
  <c r="C151" i="2"/>
  <c r="D159" i="2"/>
  <c r="C159" i="2"/>
  <c r="D167" i="2"/>
  <c r="C167" i="2"/>
  <c r="D175" i="2"/>
  <c r="C175" i="2"/>
  <c r="B183" i="3"/>
  <c r="B182" i="3"/>
  <c r="B177" i="3"/>
  <c r="B176" i="3"/>
  <c r="A185" i="3"/>
  <c r="B178" i="3"/>
  <c r="B180" i="3"/>
  <c r="B181" i="3"/>
  <c r="A185" i="2"/>
  <c r="F185" i="2"/>
  <c r="B183" i="2"/>
  <c r="B182" i="2"/>
  <c r="B181" i="2"/>
  <c r="G181" i="2"/>
  <c r="G180" i="2"/>
  <c r="G176" i="2"/>
  <c r="G178" i="2"/>
  <c r="G182" i="2"/>
  <c r="G183" i="2"/>
  <c r="B176" i="2"/>
  <c r="B178" i="2"/>
  <c r="B180" i="2"/>
  <c r="E202" i="1" a="1"/>
  <c r="E193" i="1" a="1"/>
  <c r="G193" i="1" s="1"/>
  <c r="N175" i="1"/>
  <c r="L175" i="1"/>
  <c r="J175" i="1"/>
  <c r="H175" i="1"/>
  <c r="F175" i="1"/>
  <c r="B175" i="1"/>
  <c r="D175" i="1" s="1"/>
  <c r="N174" i="1"/>
  <c r="O174" i="1" s="1"/>
  <c r="L174" i="1"/>
  <c r="J174" i="1"/>
  <c r="H174" i="1"/>
  <c r="F174" i="1"/>
  <c r="B174" i="1"/>
  <c r="D174" i="1" s="1"/>
  <c r="N173" i="1"/>
  <c r="L173" i="1"/>
  <c r="J173" i="1"/>
  <c r="H173" i="1"/>
  <c r="F173" i="1"/>
  <c r="B173" i="1"/>
  <c r="C173" i="1" s="1"/>
  <c r="N172" i="1"/>
  <c r="P172" i="1" s="1"/>
  <c r="L172" i="1"/>
  <c r="J172" i="1"/>
  <c r="H172" i="1"/>
  <c r="F172" i="1"/>
  <c r="B172" i="1"/>
  <c r="D172" i="1" s="1"/>
  <c r="N171" i="1"/>
  <c r="L171" i="1"/>
  <c r="J171" i="1"/>
  <c r="H171" i="1"/>
  <c r="F171" i="1"/>
  <c r="B171" i="1"/>
  <c r="D171" i="1" s="1"/>
  <c r="N170" i="1"/>
  <c r="P170" i="1" s="1"/>
  <c r="L170" i="1"/>
  <c r="J170" i="1"/>
  <c r="H170" i="1"/>
  <c r="F170" i="1"/>
  <c r="C170" i="1"/>
  <c r="B170" i="1"/>
  <c r="D170" i="1" s="1"/>
  <c r="N169" i="1"/>
  <c r="O169" i="1" s="1"/>
  <c r="L169" i="1"/>
  <c r="J169" i="1"/>
  <c r="H169" i="1"/>
  <c r="F169" i="1"/>
  <c r="D169" i="1"/>
  <c r="C169" i="1"/>
  <c r="B169" i="1"/>
  <c r="N168" i="1"/>
  <c r="O168" i="1" s="1"/>
  <c r="L168" i="1"/>
  <c r="J168" i="1"/>
  <c r="H168" i="1"/>
  <c r="F168" i="1"/>
  <c r="B168" i="1"/>
  <c r="D168" i="1" s="1"/>
  <c r="N167" i="1"/>
  <c r="L167" i="1"/>
  <c r="J167" i="1"/>
  <c r="H167" i="1"/>
  <c r="F167" i="1"/>
  <c r="B167" i="1"/>
  <c r="D167" i="1" s="1"/>
  <c r="N166" i="1"/>
  <c r="P166" i="1" s="1"/>
  <c r="L166" i="1"/>
  <c r="J166" i="1"/>
  <c r="H166" i="1"/>
  <c r="F166" i="1"/>
  <c r="B166" i="1"/>
  <c r="D166" i="1" s="1"/>
  <c r="N165" i="1"/>
  <c r="P165" i="1" s="1"/>
  <c r="L165" i="1"/>
  <c r="J165" i="1"/>
  <c r="H165" i="1"/>
  <c r="F165" i="1"/>
  <c r="B165" i="1"/>
  <c r="D165" i="1" s="1"/>
  <c r="N164" i="1"/>
  <c r="P164" i="1" s="1"/>
  <c r="L164" i="1"/>
  <c r="J164" i="1"/>
  <c r="H164" i="1"/>
  <c r="F164" i="1"/>
  <c r="B164" i="1"/>
  <c r="D164" i="1" s="1"/>
  <c r="N163" i="1"/>
  <c r="L163" i="1"/>
  <c r="J163" i="1"/>
  <c r="H163" i="1"/>
  <c r="F163" i="1"/>
  <c r="B163" i="1"/>
  <c r="D163" i="1" s="1"/>
  <c r="N162" i="1"/>
  <c r="P162" i="1" s="1"/>
  <c r="L162" i="1"/>
  <c r="J162" i="1"/>
  <c r="H162" i="1"/>
  <c r="F162" i="1"/>
  <c r="B162" i="1"/>
  <c r="D162" i="1" s="1"/>
  <c r="N161" i="1"/>
  <c r="O161" i="1" s="1"/>
  <c r="L161" i="1"/>
  <c r="J161" i="1"/>
  <c r="H161" i="1"/>
  <c r="F161" i="1"/>
  <c r="B161" i="1"/>
  <c r="D161" i="1" s="1"/>
  <c r="N160" i="1"/>
  <c r="P160" i="1" s="1"/>
  <c r="L160" i="1"/>
  <c r="J160" i="1"/>
  <c r="H160" i="1"/>
  <c r="F160" i="1"/>
  <c r="B160" i="1"/>
  <c r="N159" i="1"/>
  <c r="L159" i="1"/>
  <c r="J159" i="1"/>
  <c r="H159" i="1"/>
  <c r="F159" i="1"/>
  <c r="B159" i="1"/>
  <c r="D159" i="1" s="1"/>
  <c r="N158" i="1"/>
  <c r="P158" i="1" s="1"/>
  <c r="L158" i="1"/>
  <c r="J158" i="1"/>
  <c r="H158" i="1"/>
  <c r="F158" i="1"/>
  <c r="B158" i="1"/>
  <c r="D158" i="1" s="1"/>
  <c r="N157" i="1"/>
  <c r="O157" i="1" s="1"/>
  <c r="L157" i="1"/>
  <c r="J157" i="1"/>
  <c r="H157" i="1"/>
  <c r="F157" i="1"/>
  <c r="B157" i="1"/>
  <c r="D157" i="1" s="1"/>
  <c r="N156" i="1"/>
  <c r="O156" i="1" s="1"/>
  <c r="L156" i="1"/>
  <c r="J156" i="1"/>
  <c r="H156" i="1"/>
  <c r="F156" i="1"/>
  <c r="B156" i="1"/>
  <c r="C156" i="1" s="1"/>
  <c r="N155" i="1"/>
  <c r="L155" i="1"/>
  <c r="J155" i="1"/>
  <c r="H155" i="1"/>
  <c r="F155" i="1"/>
  <c r="B155" i="1"/>
  <c r="D155" i="1" s="1"/>
  <c r="N154" i="1"/>
  <c r="L154" i="1"/>
  <c r="J154" i="1"/>
  <c r="H154" i="1"/>
  <c r="F154" i="1"/>
  <c r="B154" i="1"/>
  <c r="D154" i="1" s="1"/>
  <c r="N153" i="1"/>
  <c r="P153" i="1" s="1"/>
  <c r="L153" i="1"/>
  <c r="J153" i="1"/>
  <c r="H153" i="1"/>
  <c r="F153" i="1"/>
  <c r="B153" i="1"/>
  <c r="N152" i="1"/>
  <c r="P152" i="1" s="1"/>
  <c r="L152" i="1"/>
  <c r="J152" i="1"/>
  <c r="H152" i="1"/>
  <c r="F152" i="1"/>
  <c r="D152" i="1"/>
  <c r="C152" i="1"/>
  <c r="B152" i="1"/>
  <c r="N151" i="1"/>
  <c r="L151" i="1"/>
  <c r="J151" i="1"/>
  <c r="H151" i="1"/>
  <c r="F151" i="1"/>
  <c r="D151" i="1"/>
  <c r="C151" i="1"/>
  <c r="B151" i="1"/>
  <c r="N150" i="1"/>
  <c r="O150" i="1" s="1"/>
  <c r="L150" i="1"/>
  <c r="J150" i="1"/>
  <c r="H150" i="1"/>
  <c r="F150" i="1"/>
  <c r="B150" i="1"/>
  <c r="D150" i="1" s="1"/>
  <c r="N149" i="1"/>
  <c r="O149" i="1" s="1"/>
  <c r="L149" i="1"/>
  <c r="J149" i="1"/>
  <c r="H149" i="1"/>
  <c r="F149" i="1"/>
  <c r="B149" i="1"/>
  <c r="C149" i="1" s="1"/>
  <c r="P148" i="1"/>
  <c r="O148" i="1"/>
  <c r="N148" i="1"/>
  <c r="L148" i="1"/>
  <c r="J148" i="1"/>
  <c r="H148" i="1"/>
  <c r="F148" i="1"/>
  <c r="B148" i="1"/>
  <c r="C148" i="1" s="1"/>
  <c r="N147" i="1"/>
  <c r="L147" i="1"/>
  <c r="J147" i="1"/>
  <c r="H147" i="1"/>
  <c r="F147" i="1"/>
  <c r="B147" i="1"/>
  <c r="D147" i="1" s="1"/>
  <c r="N146" i="1"/>
  <c r="O146" i="1" s="1"/>
  <c r="L146" i="1"/>
  <c r="J146" i="1"/>
  <c r="H146" i="1"/>
  <c r="F146" i="1"/>
  <c r="B146" i="1"/>
  <c r="P145" i="1"/>
  <c r="N145" i="1"/>
  <c r="O145" i="1" s="1"/>
  <c r="L145" i="1"/>
  <c r="J145" i="1"/>
  <c r="H145" i="1"/>
  <c r="F145" i="1"/>
  <c r="B145" i="1"/>
  <c r="D145" i="1" s="1"/>
  <c r="N144" i="1"/>
  <c r="P144" i="1" s="1"/>
  <c r="L144" i="1"/>
  <c r="J144" i="1"/>
  <c r="H144" i="1"/>
  <c r="F144" i="1"/>
  <c r="B144" i="1"/>
  <c r="D144" i="1" s="1"/>
  <c r="N143" i="1"/>
  <c r="L143" i="1"/>
  <c r="J143" i="1"/>
  <c r="H143" i="1"/>
  <c r="F143" i="1"/>
  <c r="B143" i="1"/>
  <c r="D143" i="1" s="1"/>
  <c r="N142" i="1"/>
  <c r="O142" i="1" s="1"/>
  <c r="L142" i="1"/>
  <c r="J142" i="1"/>
  <c r="H142" i="1"/>
  <c r="F142" i="1"/>
  <c r="B142" i="1"/>
  <c r="D142" i="1" s="1"/>
  <c r="N141" i="1"/>
  <c r="L141" i="1"/>
  <c r="J141" i="1"/>
  <c r="H141" i="1"/>
  <c r="F141" i="1"/>
  <c r="B141" i="1"/>
  <c r="C141" i="1" s="1"/>
  <c r="N140" i="1"/>
  <c r="P140" i="1" s="1"/>
  <c r="L140" i="1"/>
  <c r="J140" i="1"/>
  <c r="H140" i="1"/>
  <c r="F140" i="1"/>
  <c r="B140" i="1"/>
  <c r="D140" i="1" s="1"/>
  <c r="N139" i="1"/>
  <c r="L139" i="1"/>
  <c r="J139" i="1"/>
  <c r="H139" i="1"/>
  <c r="F139" i="1"/>
  <c r="B139" i="1"/>
  <c r="C139" i="1" s="1"/>
  <c r="P138" i="1"/>
  <c r="N138" i="1"/>
  <c r="O138" i="1" s="1"/>
  <c r="L138" i="1"/>
  <c r="J138" i="1"/>
  <c r="H138" i="1"/>
  <c r="F138" i="1"/>
  <c r="B138" i="1"/>
  <c r="D138" i="1" s="1"/>
  <c r="P137" i="1"/>
  <c r="N137" i="1"/>
  <c r="O137" i="1" s="1"/>
  <c r="L137" i="1"/>
  <c r="J137" i="1"/>
  <c r="H137" i="1"/>
  <c r="F137" i="1"/>
  <c r="B137" i="1"/>
  <c r="D137" i="1" s="1"/>
  <c r="N136" i="1"/>
  <c r="P136" i="1" s="1"/>
  <c r="L136" i="1"/>
  <c r="J136" i="1"/>
  <c r="H136" i="1"/>
  <c r="F136" i="1"/>
  <c r="D136" i="1"/>
  <c r="B136" i="1"/>
  <c r="C136" i="1" s="1"/>
  <c r="N135" i="1"/>
  <c r="L135" i="1"/>
  <c r="J135" i="1"/>
  <c r="H135" i="1"/>
  <c r="F135" i="1"/>
  <c r="D135" i="1"/>
  <c r="B135" i="1"/>
  <c r="C135" i="1" s="1"/>
  <c r="N134" i="1"/>
  <c r="P134" i="1" s="1"/>
  <c r="L134" i="1"/>
  <c r="J134" i="1"/>
  <c r="H134" i="1"/>
  <c r="F134" i="1"/>
  <c r="B134" i="1"/>
  <c r="D134" i="1" s="1"/>
  <c r="N133" i="1"/>
  <c r="P133" i="1" s="1"/>
  <c r="L133" i="1"/>
  <c r="J133" i="1"/>
  <c r="H133" i="1"/>
  <c r="F133" i="1"/>
  <c r="B133" i="1"/>
  <c r="D133" i="1" s="1"/>
  <c r="N132" i="1"/>
  <c r="P132" i="1" s="1"/>
  <c r="L132" i="1"/>
  <c r="J132" i="1"/>
  <c r="H132" i="1"/>
  <c r="F132" i="1"/>
  <c r="C132" i="1"/>
  <c r="B132" i="1"/>
  <c r="D132" i="1" s="1"/>
  <c r="N131" i="1"/>
  <c r="O131" i="1" s="1"/>
  <c r="L131" i="1"/>
  <c r="J131" i="1"/>
  <c r="H131" i="1"/>
  <c r="F131" i="1"/>
  <c r="D131" i="1"/>
  <c r="C131" i="1"/>
  <c r="B131" i="1"/>
  <c r="N130" i="1"/>
  <c r="O130" i="1" s="1"/>
  <c r="L130" i="1"/>
  <c r="J130" i="1"/>
  <c r="H130" i="1"/>
  <c r="F130" i="1"/>
  <c r="B130" i="1"/>
  <c r="D130" i="1" s="1"/>
  <c r="N129" i="1"/>
  <c r="L129" i="1"/>
  <c r="J129" i="1"/>
  <c r="H129" i="1"/>
  <c r="F129" i="1"/>
  <c r="B129" i="1"/>
  <c r="C129" i="1" s="1"/>
  <c r="N128" i="1"/>
  <c r="P128" i="1" s="1"/>
  <c r="L128" i="1"/>
  <c r="J128" i="1"/>
  <c r="H128" i="1"/>
  <c r="F128" i="1"/>
  <c r="B128" i="1"/>
  <c r="D128" i="1" s="1"/>
  <c r="N127" i="1"/>
  <c r="O127" i="1" s="1"/>
  <c r="L127" i="1"/>
  <c r="J127" i="1"/>
  <c r="H127" i="1"/>
  <c r="F127" i="1"/>
  <c r="B127" i="1"/>
  <c r="D127" i="1" s="1"/>
  <c r="N126" i="1"/>
  <c r="O126" i="1" s="1"/>
  <c r="L126" i="1"/>
  <c r="J126" i="1"/>
  <c r="H126" i="1"/>
  <c r="F126" i="1"/>
  <c r="B126" i="1"/>
  <c r="D126" i="1" s="1"/>
  <c r="N125" i="1"/>
  <c r="P125" i="1" s="1"/>
  <c r="L125" i="1"/>
  <c r="J125" i="1"/>
  <c r="H125" i="1"/>
  <c r="F125" i="1"/>
  <c r="B125" i="1"/>
  <c r="C125" i="1" s="1"/>
  <c r="N124" i="1"/>
  <c r="L124" i="1"/>
  <c r="J124" i="1"/>
  <c r="H124" i="1"/>
  <c r="F124" i="1"/>
  <c r="B124" i="1"/>
  <c r="C124" i="1" s="1"/>
  <c r="N123" i="1"/>
  <c r="O123" i="1" s="1"/>
  <c r="L123" i="1"/>
  <c r="J123" i="1"/>
  <c r="H123" i="1"/>
  <c r="F123" i="1"/>
  <c r="D123" i="1"/>
  <c r="C123" i="1"/>
  <c r="B123" i="1"/>
  <c r="N122" i="1"/>
  <c r="P122" i="1" s="1"/>
  <c r="L122" i="1"/>
  <c r="J122" i="1"/>
  <c r="H122" i="1"/>
  <c r="F122" i="1"/>
  <c r="B122" i="1"/>
  <c r="D122" i="1" s="1"/>
  <c r="N121" i="1"/>
  <c r="P121" i="1" s="1"/>
  <c r="L121" i="1"/>
  <c r="J121" i="1"/>
  <c r="H121" i="1"/>
  <c r="F121" i="1"/>
  <c r="B121" i="1"/>
  <c r="D121" i="1" s="1"/>
  <c r="N120" i="1"/>
  <c r="P120" i="1" s="1"/>
  <c r="L120" i="1"/>
  <c r="J120" i="1"/>
  <c r="H120" i="1"/>
  <c r="F120" i="1"/>
  <c r="B120" i="1"/>
  <c r="C120" i="1" s="1"/>
  <c r="N119" i="1"/>
  <c r="O119" i="1" s="1"/>
  <c r="L119" i="1"/>
  <c r="J119" i="1"/>
  <c r="H119" i="1"/>
  <c r="F119" i="1"/>
  <c r="B119" i="1"/>
  <c r="D119" i="1" s="1"/>
  <c r="N118" i="1"/>
  <c r="P118" i="1" s="1"/>
  <c r="L118" i="1"/>
  <c r="J118" i="1"/>
  <c r="H118" i="1"/>
  <c r="F118" i="1"/>
  <c r="B118" i="1"/>
  <c r="D118" i="1" s="1"/>
  <c r="N117" i="1"/>
  <c r="P117" i="1" s="1"/>
  <c r="L117" i="1"/>
  <c r="J117" i="1"/>
  <c r="H117" i="1"/>
  <c r="F117" i="1"/>
  <c r="C117" i="1"/>
  <c r="B117" i="1"/>
  <c r="D117" i="1" s="1"/>
  <c r="N116" i="1"/>
  <c r="P116" i="1" s="1"/>
  <c r="L116" i="1"/>
  <c r="J116" i="1"/>
  <c r="H116" i="1"/>
  <c r="F116" i="1"/>
  <c r="B116" i="1"/>
  <c r="D116" i="1" s="1"/>
  <c r="N115" i="1"/>
  <c r="O115" i="1" s="1"/>
  <c r="L115" i="1"/>
  <c r="J115" i="1"/>
  <c r="H115" i="1"/>
  <c r="F115" i="1"/>
  <c r="D115" i="1"/>
  <c r="C115" i="1"/>
  <c r="B115" i="1"/>
  <c r="N114" i="1"/>
  <c r="O114" i="1" s="1"/>
  <c r="L114" i="1"/>
  <c r="J114" i="1"/>
  <c r="H114" i="1"/>
  <c r="F114" i="1"/>
  <c r="B114" i="1"/>
  <c r="D114" i="1" s="1"/>
  <c r="N113" i="1"/>
  <c r="L113" i="1"/>
  <c r="J113" i="1"/>
  <c r="H113" i="1"/>
  <c r="F113" i="1"/>
  <c r="B113" i="1"/>
  <c r="C113" i="1" s="1"/>
  <c r="N112" i="1"/>
  <c r="P112" i="1" s="1"/>
  <c r="L112" i="1"/>
  <c r="J112" i="1"/>
  <c r="H112" i="1"/>
  <c r="F112" i="1"/>
  <c r="B112" i="1"/>
  <c r="D112" i="1" s="1"/>
  <c r="N111" i="1"/>
  <c r="O111" i="1" s="1"/>
  <c r="L111" i="1"/>
  <c r="J111" i="1"/>
  <c r="H111" i="1"/>
  <c r="F111" i="1"/>
  <c r="B111" i="1"/>
  <c r="D111" i="1" s="1"/>
  <c r="N110" i="1"/>
  <c r="O110" i="1" s="1"/>
  <c r="L110" i="1"/>
  <c r="J110" i="1"/>
  <c r="H110" i="1"/>
  <c r="F110" i="1"/>
  <c r="B110" i="1"/>
  <c r="D110" i="1" s="1"/>
  <c r="N109" i="1"/>
  <c r="P109" i="1" s="1"/>
  <c r="L109" i="1"/>
  <c r="J109" i="1"/>
  <c r="H109" i="1"/>
  <c r="F109" i="1"/>
  <c r="B109" i="1"/>
  <c r="C109" i="1" s="1"/>
  <c r="N108" i="1"/>
  <c r="L108" i="1"/>
  <c r="J108" i="1"/>
  <c r="H108" i="1"/>
  <c r="F108" i="1"/>
  <c r="B108" i="1"/>
  <c r="C108" i="1" s="1"/>
  <c r="N107" i="1"/>
  <c r="O107" i="1" s="1"/>
  <c r="L107" i="1"/>
  <c r="J107" i="1"/>
  <c r="H107" i="1"/>
  <c r="F107" i="1"/>
  <c r="B107" i="1"/>
  <c r="D107" i="1" s="1"/>
  <c r="N106" i="1"/>
  <c r="P106" i="1" s="1"/>
  <c r="L106" i="1"/>
  <c r="J106" i="1"/>
  <c r="H106" i="1"/>
  <c r="F106" i="1"/>
  <c r="B106" i="1"/>
  <c r="D106" i="1" s="1"/>
  <c r="P105" i="1"/>
  <c r="N105" i="1"/>
  <c r="O105" i="1" s="1"/>
  <c r="L105" i="1"/>
  <c r="J105" i="1"/>
  <c r="H105" i="1"/>
  <c r="F105" i="1"/>
  <c r="B105" i="1"/>
  <c r="D105" i="1" s="1"/>
  <c r="P104" i="1"/>
  <c r="N104" i="1"/>
  <c r="O104" i="1" s="1"/>
  <c r="L104" i="1"/>
  <c r="J104" i="1"/>
  <c r="H104" i="1"/>
  <c r="F104" i="1"/>
  <c r="B104" i="1"/>
  <c r="C104" i="1" s="1"/>
  <c r="N103" i="1"/>
  <c r="O103" i="1" s="1"/>
  <c r="L103" i="1"/>
  <c r="J103" i="1"/>
  <c r="H103" i="1"/>
  <c r="F103" i="1"/>
  <c r="B103" i="1"/>
  <c r="D103" i="1" s="1"/>
  <c r="N102" i="1"/>
  <c r="P102" i="1" s="1"/>
  <c r="L102" i="1"/>
  <c r="J102" i="1"/>
  <c r="H102" i="1"/>
  <c r="F102" i="1"/>
  <c r="B102" i="1"/>
  <c r="D102" i="1" s="1"/>
  <c r="N101" i="1"/>
  <c r="O101" i="1" s="1"/>
  <c r="L101" i="1"/>
  <c r="J101" i="1"/>
  <c r="H101" i="1"/>
  <c r="F101" i="1"/>
  <c r="B101" i="1"/>
  <c r="D101" i="1" s="1"/>
  <c r="N100" i="1"/>
  <c r="P100" i="1" s="1"/>
  <c r="L100" i="1"/>
  <c r="J100" i="1"/>
  <c r="H100" i="1"/>
  <c r="F100" i="1"/>
  <c r="B100" i="1"/>
  <c r="C100" i="1" s="1"/>
  <c r="N99" i="1"/>
  <c r="O99" i="1" s="1"/>
  <c r="L99" i="1"/>
  <c r="J99" i="1"/>
  <c r="H99" i="1"/>
  <c r="F99" i="1"/>
  <c r="B99" i="1"/>
  <c r="D99" i="1" s="1"/>
  <c r="N98" i="1"/>
  <c r="O98" i="1" s="1"/>
  <c r="L98" i="1"/>
  <c r="J98" i="1"/>
  <c r="H98" i="1"/>
  <c r="F98" i="1"/>
  <c r="B98" i="1"/>
  <c r="D98" i="1" s="1"/>
  <c r="N97" i="1"/>
  <c r="L97" i="1"/>
  <c r="J97" i="1"/>
  <c r="H97" i="1"/>
  <c r="F97" i="1"/>
  <c r="B97" i="1"/>
  <c r="C97" i="1" s="1"/>
  <c r="N96" i="1"/>
  <c r="P96" i="1" s="1"/>
  <c r="L96" i="1"/>
  <c r="J96" i="1"/>
  <c r="H96" i="1"/>
  <c r="F96" i="1"/>
  <c r="B96" i="1"/>
  <c r="D96" i="1" s="1"/>
  <c r="N95" i="1"/>
  <c r="O95" i="1" s="1"/>
  <c r="L95" i="1"/>
  <c r="J95" i="1"/>
  <c r="H95" i="1"/>
  <c r="F95" i="1"/>
  <c r="D95" i="1"/>
  <c r="B95" i="1"/>
  <c r="C95" i="1" s="1"/>
  <c r="N94" i="1"/>
  <c r="O94" i="1" s="1"/>
  <c r="L94" i="1"/>
  <c r="J94" i="1"/>
  <c r="H94" i="1"/>
  <c r="F94" i="1"/>
  <c r="B94" i="1"/>
  <c r="D94" i="1" s="1"/>
  <c r="N93" i="1"/>
  <c r="P93" i="1" s="1"/>
  <c r="L93" i="1"/>
  <c r="J93" i="1"/>
  <c r="H93" i="1"/>
  <c r="F93" i="1"/>
  <c r="B93" i="1"/>
  <c r="C93" i="1" s="1"/>
  <c r="N92" i="1"/>
  <c r="L92" i="1"/>
  <c r="J92" i="1"/>
  <c r="H92" i="1"/>
  <c r="F92" i="1"/>
  <c r="B92" i="1"/>
  <c r="C92" i="1" s="1"/>
  <c r="N91" i="1"/>
  <c r="O91" i="1" s="1"/>
  <c r="L91" i="1"/>
  <c r="J91" i="1"/>
  <c r="H91" i="1"/>
  <c r="F91" i="1"/>
  <c r="B91" i="1"/>
  <c r="C91" i="1" s="1"/>
  <c r="P90" i="1"/>
  <c r="O90" i="1"/>
  <c r="N90" i="1"/>
  <c r="L90" i="1"/>
  <c r="J90" i="1"/>
  <c r="H90" i="1"/>
  <c r="F90" i="1"/>
  <c r="B90" i="1"/>
  <c r="D90" i="1" s="1"/>
  <c r="N89" i="1"/>
  <c r="P89" i="1" s="1"/>
  <c r="L89" i="1"/>
  <c r="J89" i="1"/>
  <c r="H89" i="1"/>
  <c r="F89" i="1"/>
  <c r="D89" i="1"/>
  <c r="B89" i="1"/>
  <c r="C89" i="1" s="1"/>
  <c r="N88" i="1"/>
  <c r="O88" i="1" s="1"/>
  <c r="L88" i="1"/>
  <c r="J88" i="1"/>
  <c r="H88" i="1"/>
  <c r="F88" i="1"/>
  <c r="B88" i="1"/>
  <c r="C88" i="1" s="1"/>
  <c r="N87" i="1"/>
  <c r="O87" i="1" s="1"/>
  <c r="L87" i="1"/>
  <c r="J87" i="1"/>
  <c r="H87" i="1"/>
  <c r="F87" i="1"/>
  <c r="B87" i="1"/>
  <c r="D87" i="1" s="1"/>
  <c r="N86" i="1"/>
  <c r="P86" i="1" s="1"/>
  <c r="L86" i="1"/>
  <c r="J86" i="1"/>
  <c r="H86" i="1"/>
  <c r="F86" i="1"/>
  <c r="B86" i="1"/>
  <c r="D86" i="1" s="1"/>
  <c r="N85" i="1"/>
  <c r="O85" i="1" s="1"/>
  <c r="L85" i="1"/>
  <c r="J85" i="1"/>
  <c r="H85" i="1"/>
  <c r="F85" i="1"/>
  <c r="B85" i="1"/>
  <c r="D85" i="1" s="1"/>
  <c r="N84" i="1"/>
  <c r="O84" i="1" s="1"/>
  <c r="L84" i="1"/>
  <c r="J84" i="1"/>
  <c r="H84" i="1"/>
  <c r="F84" i="1"/>
  <c r="B84" i="1"/>
  <c r="D84" i="1" s="1"/>
  <c r="N83" i="1"/>
  <c r="O83" i="1" s="1"/>
  <c r="L83" i="1"/>
  <c r="J83" i="1"/>
  <c r="H83" i="1"/>
  <c r="F83" i="1"/>
  <c r="B83" i="1"/>
  <c r="D83" i="1" s="1"/>
  <c r="N82" i="1"/>
  <c r="O82" i="1" s="1"/>
  <c r="L82" i="1"/>
  <c r="J82" i="1"/>
  <c r="H82" i="1"/>
  <c r="F82" i="1"/>
  <c r="B82" i="1"/>
  <c r="D82" i="1" s="1"/>
  <c r="N81" i="1"/>
  <c r="L81" i="1"/>
  <c r="J81" i="1"/>
  <c r="H81" i="1"/>
  <c r="F81" i="1"/>
  <c r="B81" i="1"/>
  <c r="C81" i="1" s="1"/>
  <c r="N80" i="1"/>
  <c r="O80" i="1" s="1"/>
  <c r="L80" i="1"/>
  <c r="J80" i="1"/>
  <c r="H80" i="1"/>
  <c r="F80" i="1"/>
  <c r="B80" i="1"/>
  <c r="D80" i="1" s="1"/>
  <c r="N79" i="1"/>
  <c r="O79" i="1" s="1"/>
  <c r="L79" i="1"/>
  <c r="J79" i="1"/>
  <c r="H79" i="1"/>
  <c r="F79" i="1"/>
  <c r="D79" i="1"/>
  <c r="B79" i="1"/>
  <c r="C79" i="1" s="1"/>
  <c r="N78" i="1"/>
  <c r="O78" i="1" s="1"/>
  <c r="L78" i="1"/>
  <c r="J78" i="1"/>
  <c r="H78" i="1"/>
  <c r="F78" i="1"/>
  <c r="C78" i="1"/>
  <c r="B78" i="1"/>
  <c r="D78" i="1" s="1"/>
  <c r="N77" i="1"/>
  <c r="P77" i="1" s="1"/>
  <c r="L77" i="1"/>
  <c r="J77" i="1"/>
  <c r="H77" i="1"/>
  <c r="F77" i="1"/>
  <c r="B77" i="1"/>
  <c r="C77" i="1" s="1"/>
  <c r="N76" i="1"/>
  <c r="L76" i="1"/>
  <c r="J76" i="1"/>
  <c r="H76" i="1"/>
  <c r="F76" i="1"/>
  <c r="B76" i="1"/>
  <c r="C76" i="1" s="1"/>
  <c r="N75" i="1"/>
  <c r="O75" i="1" s="1"/>
  <c r="L75" i="1"/>
  <c r="J75" i="1"/>
  <c r="H75" i="1"/>
  <c r="F75" i="1"/>
  <c r="B75" i="1"/>
  <c r="D75" i="1" s="1"/>
  <c r="N74" i="1"/>
  <c r="P74" i="1" s="1"/>
  <c r="L74" i="1"/>
  <c r="J74" i="1"/>
  <c r="H74" i="1"/>
  <c r="F74" i="1"/>
  <c r="B74" i="1"/>
  <c r="D74" i="1" s="1"/>
  <c r="N73" i="1"/>
  <c r="P73" i="1" s="1"/>
  <c r="L73" i="1"/>
  <c r="J73" i="1"/>
  <c r="H73" i="1"/>
  <c r="F73" i="1"/>
  <c r="B73" i="1"/>
  <c r="D73" i="1" s="1"/>
  <c r="P72" i="1"/>
  <c r="N72" i="1"/>
  <c r="O72" i="1" s="1"/>
  <c r="L72" i="1"/>
  <c r="J72" i="1"/>
  <c r="H72" i="1"/>
  <c r="F72" i="1"/>
  <c r="B72" i="1"/>
  <c r="C72" i="1" s="1"/>
  <c r="N71" i="1"/>
  <c r="O71" i="1" s="1"/>
  <c r="L71" i="1"/>
  <c r="J71" i="1"/>
  <c r="H71" i="1"/>
  <c r="F71" i="1"/>
  <c r="B71" i="1"/>
  <c r="D71" i="1" s="1"/>
  <c r="N70" i="1"/>
  <c r="P70" i="1" s="1"/>
  <c r="L70" i="1"/>
  <c r="J70" i="1"/>
  <c r="H70" i="1"/>
  <c r="F70" i="1"/>
  <c r="B70" i="1"/>
  <c r="D70" i="1" s="1"/>
  <c r="N69" i="1"/>
  <c r="P69" i="1" s="1"/>
  <c r="L69" i="1"/>
  <c r="J69" i="1"/>
  <c r="H69" i="1"/>
  <c r="F69" i="1"/>
  <c r="B69" i="1"/>
  <c r="D69" i="1" s="1"/>
  <c r="N68" i="1"/>
  <c r="P68" i="1" s="1"/>
  <c r="L68" i="1"/>
  <c r="J68" i="1"/>
  <c r="H68" i="1"/>
  <c r="F68" i="1"/>
  <c r="B68" i="1"/>
  <c r="D68" i="1" s="1"/>
  <c r="N67" i="1"/>
  <c r="O67" i="1" s="1"/>
  <c r="L67" i="1"/>
  <c r="J67" i="1"/>
  <c r="H67" i="1"/>
  <c r="F67" i="1"/>
  <c r="B67" i="1"/>
  <c r="D67" i="1" s="1"/>
  <c r="N66" i="1"/>
  <c r="O66" i="1" s="1"/>
  <c r="L66" i="1"/>
  <c r="J66" i="1"/>
  <c r="H66" i="1"/>
  <c r="F66" i="1"/>
  <c r="B66" i="1"/>
  <c r="D66" i="1" s="1"/>
  <c r="N65" i="1"/>
  <c r="L65" i="1"/>
  <c r="J65" i="1"/>
  <c r="H65" i="1"/>
  <c r="F65" i="1"/>
  <c r="B65" i="1"/>
  <c r="C65" i="1" s="1"/>
  <c r="N64" i="1"/>
  <c r="P64" i="1" s="1"/>
  <c r="L64" i="1"/>
  <c r="J64" i="1"/>
  <c r="H64" i="1"/>
  <c r="F64" i="1"/>
  <c r="B64" i="1"/>
  <c r="D64" i="1" s="1"/>
  <c r="N63" i="1"/>
  <c r="O63" i="1" s="1"/>
  <c r="L63" i="1"/>
  <c r="J63" i="1"/>
  <c r="H63" i="1"/>
  <c r="F63" i="1"/>
  <c r="B63" i="1"/>
  <c r="D63" i="1" s="1"/>
  <c r="P62" i="1"/>
  <c r="N62" i="1"/>
  <c r="O62" i="1" s="1"/>
  <c r="L62" i="1"/>
  <c r="J62" i="1"/>
  <c r="H62" i="1"/>
  <c r="F62" i="1"/>
  <c r="B62" i="1"/>
  <c r="D62" i="1" s="1"/>
  <c r="P61" i="1"/>
  <c r="O61" i="1"/>
  <c r="N61" i="1"/>
  <c r="L61" i="1"/>
  <c r="J61" i="1"/>
  <c r="H61" i="1"/>
  <c r="F61" i="1"/>
  <c r="B61" i="1"/>
  <c r="C61" i="1" s="1"/>
  <c r="N60" i="1"/>
  <c r="L60" i="1"/>
  <c r="J60" i="1"/>
  <c r="H60" i="1"/>
  <c r="F60" i="1"/>
  <c r="B60" i="1"/>
  <c r="C60" i="1" s="1"/>
  <c r="N59" i="1"/>
  <c r="O59" i="1" s="1"/>
  <c r="L59" i="1"/>
  <c r="J59" i="1"/>
  <c r="H59" i="1"/>
  <c r="F59" i="1"/>
  <c r="B59" i="1"/>
  <c r="C59" i="1" s="1"/>
  <c r="O58" i="1"/>
  <c r="N58" i="1"/>
  <c r="P58" i="1" s="1"/>
  <c r="L58" i="1"/>
  <c r="J58" i="1"/>
  <c r="H58" i="1"/>
  <c r="F58" i="1"/>
  <c r="B58" i="1"/>
  <c r="D58" i="1" s="1"/>
  <c r="P57" i="1"/>
  <c r="O57" i="1"/>
  <c r="N57" i="1"/>
  <c r="L57" i="1"/>
  <c r="J57" i="1"/>
  <c r="H57" i="1"/>
  <c r="F57" i="1"/>
  <c r="B57" i="1"/>
  <c r="D57" i="1" s="1"/>
  <c r="P56" i="1"/>
  <c r="O56" i="1"/>
  <c r="N56" i="1"/>
  <c r="L56" i="1"/>
  <c r="J56" i="1"/>
  <c r="H56" i="1"/>
  <c r="F56" i="1"/>
  <c r="B56" i="1"/>
  <c r="C56" i="1" s="1"/>
  <c r="N55" i="1"/>
  <c r="O55" i="1" s="1"/>
  <c r="L55" i="1"/>
  <c r="J55" i="1"/>
  <c r="H55" i="1"/>
  <c r="F55" i="1"/>
  <c r="B55" i="1"/>
  <c r="D55" i="1" s="1"/>
  <c r="N54" i="1"/>
  <c r="P54" i="1" s="1"/>
  <c r="L54" i="1"/>
  <c r="J54" i="1"/>
  <c r="H54" i="1"/>
  <c r="F54" i="1"/>
  <c r="B54" i="1"/>
  <c r="D54" i="1" s="1"/>
  <c r="N53" i="1"/>
  <c r="P53" i="1" s="1"/>
  <c r="L53" i="1"/>
  <c r="J53" i="1"/>
  <c r="H53" i="1"/>
  <c r="F53" i="1"/>
  <c r="B53" i="1"/>
  <c r="D53" i="1" s="1"/>
  <c r="N52" i="1"/>
  <c r="P52" i="1" s="1"/>
  <c r="L52" i="1"/>
  <c r="J52" i="1"/>
  <c r="H52" i="1"/>
  <c r="F52" i="1"/>
  <c r="B52" i="1"/>
  <c r="D52" i="1" s="1"/>
  <c r="N51" i="1"/>
  <c r="O51" i="1" s="1"/>
  <c r="L51" i="1"/>
  <c r="J51" i="1"/>
  <c r="H51" i="1"/>
  <c r="F51" i="1"/>
  <c r="B51" i="1"/>
  <c r="C51" i="1" s="1"/>
  <c r="N50" i="1"/>
  <c r="O50" i="1" s="1"/>
  <c r="L50" i="1"/>
  <c r="J50" i="1"/>
  <c r="H50" i="1"/>
  <c r="F50" i="1"/>
  <c r="B50" i="1"/>
  <c r="D50" i="1" s="1"/>
  <c r="N49" i="1"/>
  <c r="L49" i="1"/>
  <c r="J49" i="1"/>
  <c r="H49" i="1"/>
  <c r="F49" i="1"/>
  <c r="B49" i="1"/>
  <c r="C49" i="1" s="1"/>
  <c r="N48" i="1"/>
  <c r="P48" i="1" s="1"/>
  <c r="L48" i="1"/>
  <c r="J48" i="1"/>
  <c r="H48" i="1"/>
  <c r="F48" i="1"/>
  <c r="B48" i="1"/>
  <c r="D48" i="1" s="1"/>
  <c r="N47" i="1"/>
  <c r="O47" i="1" s="1"/>
  <c r="L47" i="1"/>
  <c r="J47" i="1"/>
  <c r="H47" i="1"/>
  <c r="F47" i="1"/>
  <c r="B47" i="1"/>
  <c r="D47" i="1" s="1"/>
  <c r="N46" i="1"/>
  <c r="O46" i="1" s="1"/>
  <c r="L46" i="1"/>
  <c r="J46" i="1"/>
  <c r="H46" i="1"/>
  <c r="F46" i="1"/>
  <c r="B46" i="1"/>
  <c r="D46" i="1" s="1"/>
  <c r="N45" i="1"/>
  <c r="P45" i="1" s="1"/>
  <c r="L45" i="1"/>
  <c r="J45" i="1"/>
  <c r="H45" i="1"/>
  <c r="F45" i="1"/>
  <c r="B45" i="1"/>
  <c r="C45" i="1" s="1"/>
  <c r="N44" i="1"/>
  <c r="L44" i="1"/>
  <c r="J44" i="1"/>
  <c r="H44" i="1"/>
  <c r="F44" i="1"/>
  <c r="B44" i="1"/>
  <c r="C44" i="1" s="1"/>
  <c r="N43" i="1"/>
  <c r="O43" i="1" s="1"/>
  <c r="L43" i="1"/>
  <c r="J43" i="1"/>
  <c r="H43" i="1"/>
  <c r="F43" i="1"/>
  <c r="B43" i="1"/>
  <c r="D43" i="1" s="1"/>
  <c r="N42" i="1"/>
  <c r="P42" i="1" s="1"/>
  <c r="L42" i="1"/>
  <c r="J42" i="1"/>
  <c r="H42" i="1"/>
  <c r="F42" i="1"/>
  <c r="B42" i="1"/>
  <c r="D42" i="1" s="1"/>
  <c r="N41" i="1"/>
  <c r="P41" i="1" s="1"/>
  <c r="L41" i="1"/>
  <c r="J41" i="1"/>
  <c r="H41" i="1"/>
  <c r="F41" i="1"/>
  <c r="B41" i="1"/>
  <c r="D41" i="1" s="1"/>
  <c r="N40" i="1"/>
  <c r="P40" i="1" s="1"/>
  <c r="L40" i="1"/>
  <c r="J40" i="1"/>
  <c r="H40" i="1"/>
  <c r="F40" i="1"/>
  <c r="B40" i="1"/>
  <c r="C40" i="1" s="1"/>
  <c r="N39" i="1"/>
  <c r="L39" i="1"/>
  <c r="J39" i="1"/>
  <c r="H39" i="1"/>
  <c r="F39" i="1"/>
  <c r="B39" i="1"/>
  <c r="C39" i="1" s="1"/>
  <c r="N38" i="1"/>
  <c r="P38" i="1" s="1"/>
  <c r="L38" i="1"/>
  <c r="J38" i="1"/>
  <c r="H38" i="1"/>
  <c r="F38" i="1"/>
  <c r="C38" i="1"/>
  <c r="B38" i="1"/>
  <c r="D38" i="1" s="1"/>
  <c r="N37" i="1"/>
  <c r="O37" i="1" s="1"/>
  <c r="L37" i="1"/>
  <c r="J37" i="1"/>
  <c r="H37" i="1"/>
  <c r="F37" i="1"/>
  <c r="B37" i="1"/>
  <c r="D37" i="1" s="1"/>
  <c r="P36" i="1"/>
  <c r="N36" i="1"/>
  <c r="O36" i="1" s="1"/>
  <c r="L36" i="1"/>
  <c r="J36" i="1"/>
  <c r="H36" i="1"/>
  <c r="F36" i="1"/>
  <c r="B36" i="1"/>
  <c r="C36" i="1" s="1"/>
  <c r="N35" i="1"/>
  <c r="L35" i="1"/>
  <c r="J35" i="1"/>
  <c r="H35" i="1"/>
  <c r="F35" i="1"/>
  <c r="B35" i="1"/>
  <c r="C35" i="1" s="1"/>
  <c r="N34" i="1"/>
  <c r="O34" i="1" s="1"/>
  <c r="L34" i="1"/>
  <c r="J34" i="1"/>
  <c r="H34" i="1"/>
  <c r="F34" i="1"/>
  <c r="B34" i="1"/>
  <c r="D34" i="1" s="1"/>
  <c r="P33" i="1"/>
  <c r="N33" i="1"/>
  <c r="O33" i="1" s="1"/>
  <c r="L33" i="1"/>
  <c r="J33" i="1"/>
  <c r="H33" i="1"/>
  <c r="F33" i="1"/>
  <c r="B33" i="1"/>
  <c r="D33" i="1" s="1"/>
  <c r="N32" i="1"/>
  <c r="P32" i="1" s="1"/>
  <c r="L32" i="1"/>
  <c r="J32" i="1"/>
  <c r="H32" i="1"/>
  <c r="F32" i="1"/>
  <c r="B32" i="1"/>
  <c r="C32" i="1" s="1"/>
  <c r="N31" i="1"/>
  <c r="L31" i="1"/>
  <c r="J31" i="1"/>
  <c r="H31" i="1"/>
  <c r="F31" i="1"/>
  <c r="B31" i="1"/>
  <c r="C31" i="1" s="1"/>
  <c r="N30" i="1"/>
  <c r="P30" i="1" s="1"/>
  <c r="L30" i="1"/>
  <c r="J30" i="1"/>
  <c r="H30" i="1"/>
  <c r="F30" i="1"/>
  <c r="B30" i="1"/>
  <c r="D30" i="1" s="1"/>
  <c r="N29" i="1"/>
  <c r="P29" i="1" s="1"/>
  <c r="L29" i="1"/>
  <c r="J29" i="1"/>
  <c r="H29" i="1"/>
  <c r="F29" i="1"/>
  <c r="B29" i="1"/>
  <c r="D29" i="1" s="1"/>
  <c r="N28" i="1"/>
  <c r="P28" i="1" s="1"/>
  <c r="L28" i="1"/>
  <c r="J28" i="1"/>
  <c r="H28" i="1"/>
  <c r="F28" i="1"/>
  <c r="B28" i="1"/>
  <c r="C28" i="1" s="1"/>
  <c r="N27" i="1"/>
  <c r="L27" i="1"/>
  <c r="J27" i="1"/>
  <c r="H27" i="1"/>
  <c r="F27" i="1"/>
  <c r="B27" i="1"/>
  <c r="C27" i="1" s="1"/>
  <c r="N26" i="1"/>
  <c r="P26" i="1" s="1"/>
  <c r="L26" i="1"/>
  <c r="J26" i="1"/>
  <c r="H26" i="1"/>
  <c r="F26" i="1"/>
  <c r="B26" i="1"/>
  <c r="D26" i="1" s="1"/>
  <c r="N25" i="1"/>
  <c r="P25" i="1" s="1"/>
  <c r="L25" i="1"/>
  <c r="J25" i="1"/>
  <c r="H25" i="1"/>
  <c r="F25" i="1"/>
  <c r="B25" i="1"/>
  <c r="D25" i="1" s="1"/>
  <c r="N24" i="1"/>
  <c r="P24" i="1" s="1"/>
  <c r="L24" i="1"/>
  <c r="J24" i="1"/>
  <c r="H24" i="1"/>
  <c r="F24" i="1"/>
  <c r="B24" i="1"/>
  <c r="C24" i="1" s="1"/>
  <c r="N23" i="1"/>
  <c r="L23" i="1"/>
  <c r="J23" i="1"/>
  <c r="H23" i="1"/>
  <c r="F23" i="1"/>
  <c r="B23" i="1"/>
  <c r="C23" i="1" s="1"/>
  <c r="N22" i="1"/>
  <c r="O22" i="1" s="1"/>
  <c r="L22" i="1"/>
  <c r="J22" i="1"/>
  <c r="H22" i="1"/>
  <c r="F22" i="1"/>
  <c r="B22" i="1"/>
  <c r="D22" i="1" s="1"/>
  <c r="N21" i="1"/>
  <c r="O21" i="1" s="1"/>
  <c r="L21" i="1"/>
  <c r="J21" i="1"/>
  <c r="H21" i="1"/>
  <c r="F21" i="1"/>
  <c r="B21" i="1"/>
  <c r="C21" i="1" s="1"/>
  <c r="N20" i="1"/>
  <c r="P20" i="1" s="1"/>
  <c r="L20" i="1"/>
  <c r="J20" i="1"/>
  <c r="H20" i="1"/>
  <c r="F20" i="1"/>
  <c r="B20" i="1"/>
  <c r="C20" i="1" s="1"/>
  <c r="N19" i="1"/>
  <c r="L19" i="1"/>
  <c r="J19" i="1"/>
  <c r="H19" i="1"/>
  <c r="F19" i="1"/>
  <c r="B19" i="1"/>
  <c r="C19" i="1" s="1"/>
  <c r="N18" i="1"/>
  <c r="P18" i="1" s="1"/>
  <c r="L18" i="1"/>
  <c r="J18" i="1"/>
  <c r="H18" i="1"/>
  <c r="F18" i="1"/>
  <c r="B18" i="1"/>
  <c r="D18" i="1" s="1"/>
  <c r="N17" i="1"/>
  <c r="P17" i="1" s="1"/>
  <c r="L17" i="1"/>
  <c r="J17" i="1"/>
  <c r="H17" i="1"/>
  <c r="F17" i="1"/>
  <c r="B17" i="1"/>
  <c r="C17" i="1" s="1"/>
  <c r="P16" i="1"/>
  <c r="N16" i="1"/>
  <c r="O16" i="1" s="1"/>
  <c r="L16" i="1"/>
  <c r="J16" i="1"/>
  <c r="H16" i="1"/>
  <c r="F16" i="1"/>
  <c r="B16" i="1"/>
  <c r="C16" i="1" s="1"/>
  <c r="N15" i="1"/>
  <c r="L15" i="1"/>
  <c r="J15" i="1"/>
  <c r="H15" i="1"/>
  <c r="F15" i="1"/>
  <c r="B15" i="1"/>
  <c r="C15" i="1" s="1"/>
  <c r="N14" i="1"/>
  <c r="O14" i="1" s="1"/>
  <c r="L14" i="1"/>
  <c r="J14" i="1"/>
  <c r="H14" i="1"/>
  <c r="F14" i="1"/>
  <c r="B14" i="1"/>
  <c r="D14" i="1" s="1"/>
  <c r="N13" i="1"/>
  <c r="P13" i="1" s="1"/>
  <c r="L13" i="1"/>
  <c r="J13" i="1"/>
  <c r="H13" i="1"/>
  <c r="F13" i="1"/>
  <c r="B13" i="1"/>
  <c r="C13" i="1" s="1"/>
  <c r="N12" i="1"/>
  <c r="P12" i="1" s="1"/>
  <c r="L12" i="1"/>
  <c r="J12" i="1"/>
  <c r="H12" i="1"/>
  <c r="F12" i="1"/>
  <c r="B12" i="1"/>
  <c r="C12" i="1" s="1"/>
  <c r="N11" i="1"/>
  <c r="L11" i="1"/>
  <c r="J11" i="1"/>
  <c r="H11" i="1"/>
  <c r="F11" i="1"/>
  <c r="B11" i="1"/>
  <c r="C11" i="1" s="1"/>
  <c r="N10" i="1"/>
  <c r="P10" i="1" s="1"/>
  <c r="L10" i="1"/>
  <c r="J10" i="1"/>
  <c r="H10" i="1"/>
  <c r="F10" i="1"/>
  <c r="B10" i="1"/>
  <c r="D10" i="1" s="1"/>
  <c r="N9" i="1"/>
  <c r="P9" i="1" s="1"/>
  <c r="L9" i="1"/>
  <c r="J9" i="1"/>
  <c r="H9" i="1"/>
  <c r="F9" i="1"/>
  <c r="B9" i="1"/>
  <c r="D9" i="1" s="1"/>
  <c r="N8" i="1"/>
  <c r="P8" i="1" s="1"/>
  <c r="L8" i="1"/>
  <c r="J8" i="1"/>
  <c r="H8" i="1"/>
  <c r="F8" i="1"/>
  <c r="B8" i="1"/>
  <c r="C8" i="1" s="1"/>
  <c r="N7" i="1"/>
  <c r="L7" i="1"/>
  <c r="J7" i="1"/>
  <c r="H7" i="1"/>
  <c r="F7" i="1"/>
  <c r="B7" i="1"/>
  <c r="C7" i="1" s="1"/>
  <c r="N6" i="1"/>
  <c r="P6" i="1" s="1"/>
  <c r="L6" i="1"/>
  <c r="J6" i="1"/>
  <c r="H6" i="1"/>
  <c r="F6" i="1"/>
  <c r="B6" i="1"/>
  <c r="D6" i="1" s="1"/>
  <c r="P5" i="1"/>
  <c r="N5" i="1"/>
  <c r="O5" i="1" s="1"/>
  <c r="L5" i="1"/>
  <c r="J5" i="1"/>
  <c r="H5" i="1"/>
  <c r="F5" i="1"/>
  <c r="B5" i="1"/>
  <c r="P4" i="1"/>
  <c r="N4" i="1"/>
  <c r="O4" i="1" s="1"/>
  <c r="L4" i="1"/>
  <c r="J4" i="1"/>
  <c r="H4" i="1"/>
  <c r="F4" i="1"/>
  <c r="B4" i="1"/>
  <c r="C4" i="1" s="1"/>
  <c r="N3" i="1"/>
  <c r="L3" i="1"/>
  <c r="J3" i="1"/>
  <c r="H3" i="1"/>
  <c r="F3" i="1"/>
  <c r="B3" i="1"/>
  <c r="D3" i="1" s="1"/>
  <c r="E203" i="1" l="1"/>
  <c r="C14" i="1"/>
  <c r="D20" i="1"/>
  <c r="P21" i="1"/>
  <c r="C29" i="1"/>
  <c r="C33" i="1"/>
  <c r="D45" i="1"/>
  <c r="C67" i="1"/>
  <c r="D77" i="1"/>
  <c r="D81" i="1"/>
  <c r="P82" i="1"/>
  <c r="C99" i="1"/>
  <c r="D100" i="1"/>
  <c r="O109" i="1"/>
  <c r="P110" i="1"/>
  <c r="O116" i="1"/>
  <c r="C119" i="1"/>
  <c r="D120" i="1"/>
  <c r="O128" i="1"/>
  <c r="D141" i="1"/>
  <c r="P142" i="1"/>
  <c r="C145" i="1"/>
  <c r="C150" i="1"/>
  <c r="O160" i="1"/>
  <c r="C163" i="1"/>
  <c r="C175" i="1"/>
  <c r="O12" i="1"/>
  <c r="O13" i="1"/>
  <c r="D31" i="1"/>
  <c r="D40" i="1"/>
  <c r="C43" i="1"/>
  <c r="D44" i="1"/>
  <c r="D59" i="1"/>
  <c r="D76" i="1"/>
  <c r="D92" i="1"/>
  <c r="O93" i="1"/>
  <c r="O112" i="1"/>
  <c r="P127" i="1"/>
  <c r="O140" i="1"/>
  <c r="D4" i="1"/>
  <c r="C6" i="1"/>
  <c r="D11" i="1"/>
  <c r="D17" i="1"/>
  <c r="D27" i="1"/>
  <c r="O28" i="1"/>
  <c r="O32" i="1"/>
  <c r="C47" i="1"/>
  <c r="C48" i="1"/>
  <c r="O64" i="1"/>
  <c r="C75" i="1"/>
  <c r="P94" i="1"/>
  <c r="D139" i="1"/>
  <c r="O144" i="1"/>
  <c r="C154" i="1"/>
  <c r="C162" i="1"/>
  <c r="O172" i="1"/>
  <c r="D8" i="1"/>
  <c r="D24" i="1"/>
  <c r="P34" i="1"/>
  <c r="D39" i="1"/>
  <c r="C42" i="1"/>
  <c r="P63" i="1"/>
  <c r="C69" i="1"/>
  <c r="D91" i="1"/>
  <c r="P123" i="1"/>
  <c r="D125" i="1"/>
  <c r="P126" i="1"/>
  <c r="P146" i="1"/>
  <c r="C158" i="1"/>
  <c r="C165" i="1"/>
  <c r="F176" i="1"/>
  <c r="C5" i="1"/>
  <c r="O6" i="1"/>
  <c r="O8" i="1"/>
  <c r="O9" i="1"/>
  <c r="D16" i="1"/>
  <c r="O17" i="1"/>
  <c r="O18" i="1"/>
  <c r="O20" i="1"/>
  <c r="O24" i="1"/>
  <c r="O25" i="1"/>
  <c r="O29" i="1"/>
  <c r="O30" i="1"/>
  <c r="O52" i="1"/>
  <c r="C55" i="1"/>
  <c r="D56" i="1"/>
  <c r="D61" i="1"/>
  <c r="C63" i="1"/>
  <c r="C90" i="1"/>
  <c r="P91" i="1"/>
  <c r="D97" i="1"/>
  <c r="P114" i="1"/>
  <c r="C122" i="1"/>
  <c r="D124" i="1"/>
  <c r="C126" i="1"/>
  <c r="C127" i="1"/>
  <c r="C137" i="1"/>
  <c r="C143" i="1"/>
  <c r="C144" i="1"/>
  <c r="C171" i="1"/>
  <c r="C172" i="1"/>
  <c r="D5" i="1"/>
  <c r="D12" i="1"/>
  <c r="D15" i="1"/>
  <c r="P22" i="1"/>
  <c r="D28" i="1"/>
  <c r="D32" i="1"/>
  <c r="P50" i="1"/>
  <c r="C57" i="1"/>
  <c r="D60" i="1"/>
  <c r="D65" i="1"/>
  <c r="D93" i="1"/>
  <c r="C96" i="1"/>
  <c r="D129" i="1"/>
  <c r="C140" i="1"/>
  <c r="D173" i="1"/>
  <c r="H179" i="1"/>
  <c r="I208" i="1"/>
  <c r="J207" i="1" s="1"/>
  <c r="D35" i="1"/>
  <c r="C37" i="1"/>
  <c r="P37" i="1"/>
  <c r="O38" i="1"/>
  <c r="O40" i="1"/>
  <c r="O41" i="1"/>
  <c r="O45" i="1"/>
  <c r="P46" i="1"/>
  <c r="D51" i="1"/>
  <c r="O68" i="1"/>
  <c r="C71" i="1"/>
  <c r="D72" i="1"/>
  <c r="O73" i="1"/>
  <c r="O74" i="1"/>
  <c r="O77" i="1"/>
  <c r="P80" i="1"/>
  <c r="C83" i="1"/>
  <c r="C84" i="1"/>
  <c r="P84" i="1"/>
  <c r="P85" i="1"/>
  <c r="P88" i="1"/>
  <c r="P98" i="1"/>
  <c r="O100" i="1"/>
  <c r="P101" i="1"/>
  <c r="C103" i="1"/>
  <c r="D104" i="1"/>
  <c r="C107" i="1"/>
  <c r="D109" i="1"/>
  <c r="C111" i="1"/>
  <c r="D113" i="1"/>
  <c r="O134" i="1"/>
  <c r="C147" i="1"/>
  <c r="D148" i="1"/>
  <c r="P149" i="1"/>
  <c r="P150" i="1"/>
  <c r="P156" i="1"/>
  <c r="P157" i="1"/>
  <c r="P161" i="1"/>
  <c r="O162" i="1"/>
  <c r="O164" i="1"/>
  <c r="C167" i="1"/>
  <c r="C168" i="1"/>
  <c r="P168" i="1"/>
  <c r="D7" i="1"/>
  <c r="C10" i="1"/>
  <c r="D21" i="1"/>
  <c r="D23" i="1"/>
  <c r="D36" i="1"/>
  <c r="C53" i="1"/>
  <c r="O86" i="1"/>
  <c r="P107" i="1"/>
  <c r="P111" i="1"/>
  <c r="N178" i="1"/>
  <c r="P43" i="1"/>
  <c r="D49" i="1"/>
  <c r="P66" i="1"/>
  <c r="C73" i="1"/>
  <c r="P78" i="1"/>
  <c r="C87" i="1"/>
  <c r="D88" i="1"/>
  <c r="O89" i="1"/>
  <c r="C106" i="1"/>
  <c r="D108" i="1"/>
  <c r="O120" i="1"/>
  <c r="O121" i="1"/>
  <c r="O125" i="1"/>
  <c r="P130" i="1"/>
  <c r="O132" i="1"/>
  <c r="O133" i="1"/>
  <c r="O136" i="1"/>
  <c r="D149" i="1"/>
  <c r="O152" i="1"/>
  <c r="C155" i="1"/>
  <c r="D156" i="1"/>
  <c r="C159" i="1"/>
  <c r="C161" i="1"/>
  <c r="P169" i="1"/>
  <c r="O170" i="1"/>
  <c r="P174" i="1"/>
  <c r="F181" i="1"/>
  <c r="D19" i="1"/>
  <c r="C26" i="1"/>
  <c r="G179" i="2"/>
  <c r="E193" i="1"/>
  <c r="H193" i="1"/>
  <c r="I193" i="1"/>
  <c r="J193" i="1"/>
  <c r="B184" i="3"/>
  <c r="B179" i="3"/>
  <c r="B184" i="2"/>
  <c r="B179" i="2"/>
  <c r="G184" i="2"/>
  <c r="P31" i="1"/>
  <c r="O31" i="1"/>
  <c r="P76" i="1"/>
  <c r="O76" i="1"/>
  <c r="P113" i="1"/>
  <c r="O113" i="1"/>
  <c r="D146" i="1"/>
  <c r="C146" i="1"/>
  <c r="L176" i="1"/>
  <c r="L179" i="1"/>
  <c r="E199" i="1"/>
  <c r="F206" i="1"/>
  <c r="H204" i="1" s="1"/>
  <c r="F197" i="1"/>
  <c r="J180" i="1"/>
  <c r="H206" i="1"/>
  <c r="G197" i="1"/>
  <c r="J178" i="1"/>
  <c r="J181" i="1"/>
  <c r="C9" i="1"/>
  <c r="O10" i="1"/>
  <c r="P11" i="1"/>
  <c r="O11" i="1"/>
  <c r="C18" i="1"/>
  <c r="C41" i="1"/>
  <c r="O42" i="1"/>
  <c r="P60" i="1"/>
  <c r="O60" i="1"/>
  <c r="C74" i="1"/>
  <c r="P75" i="1"/>
  <c r="P95" i="1"/>
  <c r="O96" i="1"/>
  <c r="P97" i="1"/>
  <c r="O97" i="1"/>
  <c r="C110" i="1"/>
  <c r="C116" i="1"/>
  <c r="O117" i="1"/>
  <c r="O118" i="1"/>
  <c r="C128" i="1"/>
  <c r="P151" i="1"/>
  <c r="O151" i="1"/>
  <c r="P154" i="1"/>
  <c r="O154" i="1"/>
  <c r="C164" i="1"/>
  <c r="O165" i="1"/>
  <c r="O166" i="1"/>
  <c r="J177" i="1"/>
  <c r="N180" i="1"/>
  <c r="H207" i="1"/>
  <c r="I206" i="1" s="1"/>
  <c r="H198" i="1"/>
  <c r="G207" i="1"/>
  <c r="I205" i="1" s="1"/>
  <c r="G198" i="1"/>
  <c r="L181" i="1"/>
  <c r="L180" i="1"/>
  <c r="L178" i="1"/>
  <c r="I207" i="1"/>
  <c r="F207" i="1"/>
  <c r="I204" i="1" s="1"/>
  <c r="I199" i="1"/>
  <c r="P23" i="1"/>
  <c r="O23" i="1"/>
  <c r="C30" i="1"/>
  <c r="P44" i="1"/>
  <c r="O44" i="1"/>
  <c r="C58" i="1"/>
  <c r="P59" i="1"/>
  <c r="P79" i="1"/>
  <c r="P81" i="1"/>
  <c r="O81" i="1"/>
  <c r="C94" i="1"/>
  <c r="O102" i="1"/>
  <c r="C112" i="1"/>
  <c r="C133" i="1"/>
  <c r="O153" i="1"/>
  <c r="L177" i="1"/>
  <c r="B181" i="1"/>
  <c r="P35" i="1"/>
  <c r="O35" i="1"/>
  <c r="N177" i="1"/>
  <c r="P15" i="1"/>
  <c r="O15" i="1"/>
  <c r="P47" i="1"/>
  <c r="O48" i="1"/>
  <c r="P49" i="1"/>
  <c r="O49" i="1"/>
  <c r="C62" i="1"/>
  <c r="C68" i="1"/>
  <c r="O69" i="1"/>
  <c r="O70" i="1"/>
  <c r="C80" i="1"/>
  <c r="C101" i="1"/>
  <c r="C121" i="1"/>
  <c r="O122" i="1"/>
  <c r="P139" i="1"/>
  <c r="O139" i="1"/>
  <c r="P141" i="1"/>
  <c r="O141" i="1"/>
  <c r="D153" i="1"/>
  <c r="C153" i="1"/>
  <c r="C157" i="1"/>
  <c r="O158" i="1"/>
  <c r="B178" i="1"/>
  <c r="H181" i="1"/>
  <c r="D13" i="1"/>
  <c r="P14" i="1"/>
  <c r="C25" i="1"/>
  <c r="O26" i="1"/>
  <c r="P27" i="1"/>
  <c r="O27" i="1"/>
  <c r="C34" i="1"/>
  <c r="C46" i="1"/>
  <c r="C52" i="1"/>
  <c r="O53" i="1"/>
  <c r="O54" i="1"/>
  <c r="C64" i="1"/>
  <c r="C85" i="1"/>
  <c r="C105" i="1"/>
  <c r="O106" i="1"/>
  <c r="P124" i="1"/>
  <c r="O124" i="1"/>
  <c r="C138" i="1"/>
  <c r="P159" i="1"/>
  <c r="O159" i="1"/>
  <c r="P171" i="1"/>
  <c r="O171" i="1"/>
  <c r="P173" i="1"/>
  <c r="O173" i="1"/>
  <c r="J208" i="1"/>
  <c r="H208" i="1"/>
  <c r="J206" i="1" s="1"/>
  <c r="G208" i="1"/>
  <c r="J205" i="1" s="1"/>
  <c r="G199" i="1"/>
  <c r="N181" i="1"/>
  <c r="N182" i="1" s="1"/>
  <c r="F199" i="1"/>
  <c r="F208" i="1"/>
  <c r="J204" i="1" s="1"/>
  <c r="P3" i="1"/>
  <c r="N179" i="1"/>
  <c r="N176" i="1"/>
  <c r="O3" i="1"/>
  <c r="H199" i="1"/>
  <c r="P65" i="1"/>
  <c r="O65" i="1"/>
  <c r="C22" i="1"/>
  <c r="F204" i="1"/>
  <c r="P7" i="1"/>
  <c r="O7" i="1"/>
  <c r="P39" i="1"/>
  <c r="O39" i="1"/>
  <c r="P108" i="1"/>
  <c r="O108" i="1"/>
  <c r="D160" i="1"/>
  <c r="C160" i="1"/>
  <c r="H176" i="1"/>
  <c r="E198" i="1"/>
  <c r="G205" i="1"/>
  <c r="F205" i="1"/>
  <c r="G204" i="1" s="1"/>
  <c r="H180" i="1"/>
  <c r="H177" i="1"/>
  <c r="F196" i="1"/>
  <c r="H178" i="1"/>
  <c r="F180" i="1"/>
  <c r="P19" i="1"/>
  <c r="O19" i="1"/>
  <c r="P92" i="1"/>
  <c r="O92" i="1"/>
  <c r="P129" i="1"/>
  <c r="O129" i="1"/>
  <c r="P147" i="1"/>
  <c r="O147" i="1"/>
  <c r="J176" i="1"/>
  <c r="J179" i="1"/>
  <c r="F198" i="1"/>
  <c r="G206" i="1"/>
  <c r="H205" i="1" s="1"/>
  <c r="E196" i="1"/>
  <c r="E206" i="1"/>
  <c r="H203" i="1" s="1"/>
  <c r="E195" i="1"/>
  <c r="E208" i="1"/>
  <c r="J203" i="1" s="1"/>
  <c r="E204" i="1"/>
  <c r="F203" i="1" s="1"/>
  <c r="E197" i="1"/>
  <c r="B179" i="1"/>
  <c r="B177" i="1"/>
  <c r="P135" i="1"/>
  <c r="O135" i="1"/>
  <c r="P167" i="1"/>
  <c r="O167" i="1"/>
  <c r="F178" i="1"/>
  <c r="E207" i="1"/>
  <c r="I203" i="1" s="1"/>
  <c r="C3" i="1"/>
  <c r="C54" i="1"/>
  <c r="P55" i="1"/>
  <c r="C70" i="1"/>
  <c r="P71" i="1"/>
  <c r="C86" i="1"/>
  <c r="P87" i="1"/>
  <c r="C102" i="1"/>
  <c r="P103" i="1"/>
  <c r="C118" i="1"/>
  <c r="P119" i="1"/>
  <c r="C134" i="1"/>
  <c r="P155" i="1"/>
  <c r="O155" i="1"/>
  <c r="C166" i="1"/>
  <c r="B180" i="1"/>
  <c r="F202" i="1"/>
  <c r="E202" i="1"/>
  <c r="I202" i="1"/>
  <c r="H202" i="1"/>
  <c r="P143" i="1"/>
  <c r="O143" i="1"/>
  <c r="P175" i="1"/>
  <c r="O175" i="1"/>
  <c r="F177" i="1"/>
  <c r="G202" i="1"/>
  <c r="E205" i="1"/>
  <c r="G203" i="1" s="1"/>
  <c r="F179" i="1"/>
  <c r="C50" i="1"/>
  <c r="P51" i="1"/>
  <c r="C66" i="1"/>
  <c r="P67" i="1"/>
  <c r="C82" i="1"/>
  <c r="P83" i="1"/>
  <c r="C98" i="1"/>
  <c r="P99" i="1"/>
  <c r="C114" i="1"/>
  <c r="P115" i="1"/>
  <c r="C130" i="1"/>
  <c r="P131" i="1"/>
  <c r="C142" i="1"/>
  <c r="P163" i="1"/>
  <c r="O163" i="1"/>
  <c r="C174" i="1"/>
  <c r="B176" i="1"/>
  <c r="J202" i="1"/>
  <c r="F193" i="1"/>
  <c r="C186" i="1" l="1" a="1"/>
  <c r="D177" i="1"/>
  <c r="C185" i="1" a="1"/>
  <c r="E185" i="1" s="1"/>
  <c r="H182" i="1"/>
  <c r="F182" i="1"/>
  <c r="F186" i="1"/>
  <c r="E186" i="1"/>
  <c r="C186" i="1"/>
  <c r="D186" i="1"/>
  <c r="C185" i="1"/>
  <c r="F185" i="1"/>
  <c r="L182" i="1"/>
  <c r="C177" i="1"/>
  <c r="B182" i="1"/>
  <c r="J182" i="1"/>
  <c r="P177" i="1"/>
  <c r="C189" i="1" a="1"/>
  <c r="O177" i="1"/>
  <c r="C188" i="1" a="1"/>
  <c r="C187" i="1" a="1"/>
  <c r="C190" i="1" a="1"/>
  <c r="D185" i="1" l="1"/>
  <c r="F187" i="1"/>
  <c r="E187" i="1"/>
  <c r="C187" i="1"/>
  <c r="D187" i="1"/>
  <c r="D188" i="1"/>
  <c r="C188" i="1"/>
  <c r="E188" i="1"/>
  <c r="F188" i="1"/>
  <c r="F189" i="1"/>
  <c r="D189" i="1"/>
  <c r="E189" i="1"/>
  <c r="C189" i="1"/>
  <c r="E190" i="1"/>
  <c r="D190" i="1"/>
  <c r="C190" i="1"/>
  <c r="F190" i="1"/>
</calcChain>
</file>

<file path=xl/sharedStrings.xml><?xml version="1.0" encoding="utf-8"?>
<sst xmlns="http://schemas.openxmlformats.org/spreadsheetml/2006/main" count="111" uniqueCount="26">
  <si>
    <t>Mean</t>
  </si>
  <si>
    <t>SD</t>
  </si>
  <si>
    <t>Skew</t>
  </si>
  <si>
    <t>Kurt</t>
  </si>
  <si>
    <t>Min</t>
  </si>
  <si>
    <t>Max</t>
  </si>
  <si>
    <t>Range</t>
  </si>
  <si>
    <t>Correlation Matrix</t>
  </si>
  <si>
    <t>Covariance Matrix</t>
  </si>
  <si>
    <t>Asset 1</t>
  </si>
  <si>
    <t>Asset 2</t>
  </si>
  <si>
    <t>Asset 3</t>
  </si>
  <si>
    <t>Asset 4</t>
  </si>
  <si>
    <t>Asset 5</t>
  </si>
  <si>
    <t>Asset 6</t>
  </si>
  <si>
    <t>Negative</t>
  </si>
  <si>
    <t>Positive</t>
  </si>
  <si>
    <t>Coef Var</t>
  </si>
  <si>
    <t>VAR</t>
  </si>
  <si>
    <t>Returns</t>
  </si>
  <si>
    <t>If &gt;0.135</t>
  </si>
  <si>
    <t>If&lt;-0.1206</t>
  </si>
  <si>
    <t>Returns (outlier removed)</t>
  </si>
  <si>
    <t>Negative returns</t>
  </si>
  <si>
    <t>Positive returns</t>
  </si>
  <si>
    <t>Number of Observations in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</si>
</sst>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"/>
    <numFmt numFmtId="165" formatCode="#,##0.0000"/>
    <numFmt numFmtId="166" formatCode="0.0000"/>
  </numFmts>
  <fonts count="9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Times New Roman"/>
      <family val="1"/>
    </font>
    <font>
      <b/>
      <sz val="10"/>
      <name val="新細明體"/>
      <family val="1"/>
      <charset val="136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b/>
      <sz val="12"/>
      <color indexed="14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wrapText="1"/>
    </xf>
    <xf numFmtId="166" fontId="8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1" fontId="8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tabSelected="1" zoomScaleNormal="100" workbookViewId="0">
      <pane ySplit="1" topLeftCell="A168" activePane="bottomLeft" state="frozen"/>
      <selection pane="bottomLeft" activeCell="C185" sqref="C185:F190"/>
    </sheetView>
  </sheetViews>
  <sheetFormatPr defaultRowHeight="14.4"/>
  <cols>
    <col min="1" max="1" width="14.5546875" style="6" customWidth="1"/>
    <col min="2" max="4" width="16" style="6" customWidth="1"/>
    <col min="5" max="5" width="16.109375" style="6" customWidth="1"/>
    <col min="6" max="6" width="11.5546875" style="6" customWidth="1"/>
    <col min="7" max="7" width="14.44140625" style="7" customWidth="1"/>
    <col min="8" max="8" width="10.5546875" style="7" customWidth="1"/>
    <col min="9" max="9" width="12.109375" style="6" customWidth="1"/>
    <col min="10" max="10" width="11.33203125" style="6" customWidth="1"/>
    <col min="11" max="12" width="11" customWidth="1"/>
    <col min="13" max="13" width="9.109375" style="6"/>
    <col min="257" max="257" width="14.5546875" customWidth="1"/>
    <col min="258" max="260" width="16" customWidth="1"/>
    <col min="261" max="261" width="16.109375" customWidth="1"/>
    <col min="262" max="262" width="11.5546875" customWidth="1"/>
    <col min="263" max="263" width="14.44140625" customWidth="1"/>
    <col min="264" max="264" width="10.5546875" customWidth="1"/>
    <col min="265" max="265" width="12.109375" customWidth="1"/>
    <col min="266" max="266" width="11.33203125" customWidth="1"/>
    <col min="267" max="268" width="11" customWidth="1"/>
    <col min="513" max="513" width="14.5546875" customWidth="1"/>
    <col min="514" max="516" width="16" customWidth="1"/>
    <col min="517" max="517" width="16.109375" customWidth="1"/>
    <col min="518" max="518" width="11.5546875" customWidth="1"/>
    <col min="519" max="519" width="14.44140625" customWidth="1"/>
    <col min="520" max="520" width="10.5546875" customWidth="1"/>
    <col min="521" max="521" width="12.109375" customWidth="1"/>
    <col min="522" max="522" width="11.33203125" customWidth="1"/>
    <col min="523" max="524" width="11" customWidth="1"/>
    <col min="769" max="769" width="14.5546875" customWidth="1"/>
    <col min="770" max="772" width="16" customWidth="1"/>
    <col min="773" max="773" width="16.109375" customWidth="1"/>
    <col min="774" max="774" width="11.5546875" customWidth="1"/>
    <col min="775" max="775" width="14.44140625" customWidth="1"/>
    <col min="776" max="776" width="10.5546875" customWidth="1"/>
    <col min="777" max="777" width="12.109375" customWidth="1"/>
    <col min="778" max="778" width="11.33203125" customWidth="1"/>
    <col min="779" max="780" width="11" customWidth="1"/>
    <col min="1025" max="1025" width="14.5546875" customWidth="1"/>
    <col min="1026" max="1028" width="16" customWidth="1"/>
    <col min="1029" max="1029" width="16.109375" customWidth="1"/>
    <col min="1030" max="1030" width="11.5546875" customWidth="1"/>
    <col min="1031" max="1031" width="14.44140625" customWidth="1"/>
    <col min="1032" max="1032" width="10.5546875" customWidth="1"/>
    <col min="1033" max="1033" width="12.109375" customWidth="1"/>
    <col min="1034" max="1034" width="11.33203125" customWidth="1"/>
    <col min="1035" max="1036" width="11" customWidth="1"/>
    <col min="1281" max="1281" width="14.5546875" customWidth="1"/>
    <col min="1282" max="1284" width="16" customWidth="1"/>
    <col min="1285" max="1285" width="16.109375" customWidth="1"/>
    <col min="1286" max="1286" width="11.5546875" customWidth="1"/>
    <col min="1287" max="1287" width="14.44140625" customWidth="1"/>
    <col min="1288" max="1288" width="10.5546875" customWidth="1"/>
    <col min="1289" max="1289" width="12.109375" customWidth="1"/>
    <col min="1290" max="1290" width="11.33203125" customWidth="1"/>
    <col min="1291" max="1292" width="11" customWidth="1"/>
    <col min="1537" max="1537" width="14.5546875" customWidth="1"/>
    <col min="1538" max="1540" width="16" customWidth="1"/>
    <col min="1541" max="1541" width="16.109375" customWidth="1"/>
    <col min="1542" max="1542" width="11.5546875" customWidth="1"/>
    <col min="1543" max="1543" width="14.44140625" customWidth="1"/>
    <col min="1544" max="1544" width="10.5546875" customWidth="1"/>
    <col min="1545" max="1545" width="12.109375" customWidth="1"/>
    <col min="1546" max="1546" width="11.33203125" customWidth="1"/>
    <col min="1547" max="1548" width="11" customWidth="1"/>
    <col min="1793" max="1793" width="14.5546875" customWidth="1"/>
    <col min="1794" max="1796" width="16" customWidth="1"/>
    <col min="1797" max="1797" width="16.109375" customWidth="1"/>
    <col min="1798" max="1798" width="11.5546875" customWidth="1"/>
    <col min="1799" max="1799" width="14.44140625" customWidth="1"/>
    <col min="1800" max="1800" width="10.5546875" customWidth="1"/>
    <col min="1801" max="1801" width="12.109375" customWidth="1"/>
    <col min="1802" max="1802" width="11.33203125" customWidth="1"/>
    <col min="1803" max="1804" width="11" customWidth="1"/>
    <col min="2049" max="2049" width="14.5546875" customWidth="1"/>
    <col min="2050" max="2052" width="16" customWidth="1"/>
    <col min="2053" max="2053" width="16.109375" customWidth="1"/>
    <col min="2054" max="2054" width="11.5546875" customWidth="1"/>
    <col min="2055" max="2055" width="14.44140625" customWidth="1"/>
    <col min="2056" max="2056" width="10.5546875" customWidth="1"/>
    <col min="2057" max="2057" width="12.109375" customWidth="1"/>
    <col min="2058" max="2058" width="11.33203125" customWidth="1"/>
    <col min="2059" max="2060" width="11" customWidth="1"/>
    <col min="2305" max="2305" width="14.5546875" customWidth="1"/>
    <col min="2306" max="2308" width="16" customWidth="1"/>
    <col min="2309" max="2309" width="16.109375" customWidth="1"/>
    <col min="2310" max="2310" width="11.5546875" customWidth="1"/>
    <col min="2311" max="2311" width="14.44140625" customWidth="1"/>
    <col min="2312" max="2312" width="10.5546875" customWidth="1"/>
    <col min="2313" max="2313" width="12.109375" customWidth="1"/>
    <col min="2314" max="2314" width="11.33203125" customWidth="1"/>
    <col min="2315" max="2316" width="11" customWidth="1"/>
    <col min="2561" max="2561" width="14.5546875" customWidth="1"/>
    <col min="2562" max="2564" width="16" customWidth="1"/>
    <col min="2565" max="2565" width="16.109375" customWidth="1"/>
    <col min="2566" max="2566" width="11.5546875" customWidth="1"/>
    <col min="2567" max="2567" width="14.44140625" customWidth="1"/>
    <col min="2568" max="2568" width="10.5546875" customWidth="1"/>
    <col min="2569" max="2569" width="12.109375" customWidth="1"/>
    <col min="2570" max="2570" width="11.33203125" customWidth="1"/>
    <col min="2571" max="2572" width="11" customWidth="1"/>
    <col min="2817" max="2817" width="14.5546875" customWidth="1"/>
    <col min="2818" max="2820" width="16" customWidth="1"/>
    <col min="2821" max="2821" width="16.109375" customWidth="1"/>
    <col min="2822" max="2822" width="11.5546875" customWidth="1"/>
    <col min="2823" max="2823" width="14.44140625" customWidth="1"/>
    <col min="2824" max="2824" width="10.5546875" customWidth="1"/>
    <col min="2825" max="2825" width="12.109375" customWidth="1"/>
    <col min="2826" max="2826" width="11.33203125" customWidth="1"/>
    <col min="2827" max="2828" width="11" customWidth="1"/>
    <col min="3073" max="3073" width="14.5546875" customWidth="1"/>
    <col min="3074" max="3076" width="16" customWidth="1"/>
    <col min="3077" max="3077" width="16.109375" customWidth="1"/>
    <col min="3078" max="3078" width="11.5546875" customWidth="1"/>
    <col min="3079" max="3079" width="14.44140625" customWidth="1"/>
    <col min="3080" max="3080" width="10.5546875" customWidth="1"/>
    <col min="3081" max="3081" width="12.109375" customWidth="1"/>
    <col min="3082" max="3082" width="11.33203125" customWidth="1"/>
    <col min="3083" max="3084" width="11" customWidth="1"/>
    <col min="3329" max="3329" width="14.5546875" customWidth="1"/>
    <col min="3330" max="3332" width="16" customWidth="1"/>
    <col min="3333" max="3333" width="16.109375" customWidth="1"/>
    <col min="3334" max="3334" width="11.5546875" customWidth="1"/>
    <col min="3335" max="3335" width="14.44140625" customWidth="1"/>
    <col min="3336" max="3336" width="10.5546875" customWidth="1"/>
    <col min="3337" max="3337" width="12.109375" customWidth="1"/>
    <col min="3338" max="3338" width="11.33203125" customWidth="1"/>
    <col min="3339" max="3340" width="11" customWidth="1"/>
    <col min="3585" max="3585" width="14.5546875" customWidth="1"/>
    <col min="3586" max="3588" width="16" customWidth="1"/>
    <col min="3589" max="3589" width="16.109375" customWidth="1"/>
    <col min="3590" max="3590" width="11.5546875" customWidth="1"/>
    <col min="3591" max="3591" width="14.44140625" customWidth="1"/>
    <col min="3592" max="3592" width="10.5546875" customWidth="1"/>
    <col min="3593" max="3593" width="12.109375" customWidth="1"/>
    <col min="3594" max="3594" width="11.33203125" customWidth="1"/>
    <col min="3595" max="3596" width="11" customWidth="1"/>
    <col min="3841" max="3841" width="14.5546875" customWidth="1"/>
    <col min="3842" max="3844" width="16" customWidth="1"/>
    <col min="3845" max="3845" width="16.109375" customWidth="1"/>
    <col min="3846" max="3846" width="11.5546875" customWidth="1"/>
    <col min="3847" max="3847" width="14.44140625" customWidth="1"/>
    <col min="3848" max="3848" width="10.5546875" customWidth="1"/>
    <col min="3849" max="3849" width="12.109375" customWidth="1"/>
    <col min="3850" max="3850" width="11.33203125" customWidth="1"/>
    <col min="3851" max="3852" width="11" customWidth="1"/>
    <col min="4097" max="4097" width="14.5546875" customWidth="1"/>
    <col min="4098" max="4100" width="16" customWidth="1"/>
    <col min="4101" max="4101" width="16.109375" customWidth="1"/>
    <col min="4102" max="4102" width="11.5546875" customWidth="1"/>
    <col min="4103" max="4103" width="14.44140625" customWidth="1"/>
    <col min="4104" max="4104" width="10.5546875" customWidth="1"/>
    <col min="4105" max="4105" width="12.109375" customWidth="1"/>
    <col min="4106" max="4106" width="11.33203125" customWidth="1"/>
    <col min="4107" max="4108" width="11" customWidth="1"/>
    <col min="4353" max="4353" width="14.5546875" customWidth="1"/>
    <col min="4354" max="4356" width="16" customWidth="1"/>
    <col min="4357" max="4357" width="16.109375" customWidth="1"/>
    <col min="4358" max="4358" width="11.5546875" customWidth="1"/>
    <col min="4359" max="4359" width="14.44140625" customWidth="1"/>
    <col min="4360" max="4360" width="10.5546875" customWidth="1"/>
    <col min="4361" max="4361" width="12.109375" customWidth="1"/>
    <col min="4362" max="4362" width="11.33203125" customWidth="1"/>
    <col min="4363" max="4364" width="11" customWidth="1"/>
    <col min="4609" max="4609" width="14.5546875" customWidth="1"/>
    <col min="4610" max="4612" width="16" customWidth="1"/>
    <col min="4613" max="4613" width="16.109375" customWidth="1"/>
    <col min="4614" max="4614" width="11.5546875" customWidth="1"/>
    <col min="4615" max="4615" width="14.44140625" customWidth="1"/>
    <col min="4616" max="4616" width="10.5546875" customWidth="1"/>
    <col min="4617" max="4617" width="12.109375" customWidth="1"/>
    <col min="4618" max="4618" width="11.33203125" customWidth="1"/>
    <col min="4619" max="4620" width="11" customWidth="1"/>
    <col min="4865" max="4865" width="14.5546875" customWidth="1"/>
    <col min="4866" max="4868" width="16" customWidth="1"/>
    <col min="4869" max="4869" width="16.109375" customWidth="1"/>
    <col min="4870" max="4870" width="11.5546875" customWidth="1"/>
    <col min="4871" max="4871" width="14.44140625" customWidth="1"/>
    <col min="4872" max="4872" width="10.5546875" customWidth="1"/>
    <col min="4873" max="4873" width="12.109375" customWidth="1"/>
    <col min="4874" max="4874" width="11.33203125" customWidth="1"/>
    <col min="4875" max="4876" width="11" customWidth="1"/>
    <col min="5121" max="5121" width="14.5546875" customWidth="1"/>
    <col min="5122" max="5124" width="16" customWidth="1"/>
    <col min="5125" max="5125" width="16.109375" customWidth="1"/>
    <col min="5126" max="5126" width="11.5546875" customWidth="1"/>
    <col min="5127" max="5127" width="14.44140625" customWidth="1"/>
    <col min="5128" max="5128" width="10.5546875" customWidth="1"/>
    <col min="5129" max="5129" width="12.109375" customWidth="1"/>
    <col min="5130" max="5130" width="11.33203125" customWidth="1"/>
    <col min="5131" max="5132" width="11" customWidth="1"/>
    <col min="5377" max="5377" width="14.5546875" customWidth="1"/>
    <col min="5378" max="5380" width="16" customWidth="1"/>
    <col min="5381" max="5381" width="16.109375" customWidth="1"/>
    <col min="5382" max="5382" width="11.5546875" customWidth="1"/>
    <col min="5383" max="5383" width="14.44140625" customWidth="1"/>
    <col min="5384" max="5384" width="10.5546875" customWidth="1"/>
    <col min="5385" max="5385" width="12.109375" customWidth="1"/>
    <col min="5386" max="5386" width="11.33203125" customWidth="1"/>
    <col min="5387" max="5388" width="11" customWidth="1"/>
    <col min="5633" max="5633" width="14.5546875" customWidth="1"/>
    <col min="5634" max="5636" width="16" customWidth="1"/>
    <col min="5637" max="5637" width="16.109375" customWidth="1"/>
    <col min="5638" max="5638" width="11.5546875" customWidth="1"/>
    <col min="5639" max="5639" width="14.44140625" customWidth="1"/>
    <col min="5640" max="5640" width="10.5546875" customWidth="1"/>
    <col min="5641" max="5641" width="12.109375" customWidth="1"/>
    <col min="5642" max="5642" width="11.33203125" customWidth="1"/>
    <col min="5643" max="5644" width="11" customWidth="1"/>
    <col min="5889" max="5889" width="14.5546875" customWidth="1"/>
    <col min="5890" max="5892" width="16" customWidth="1"/>
    <col min="5893" max="5893" width="16.109375" customWidth="1"/>
    <col min="5894" max="5894" width="11.5546875" customWidth="1"/>
    <col min="5895" max="5895" width="14.44140625" customWidth="1"/>
    <col min="5896" max="5896" width="10.5546875" customWidth="1"/>
    <col min="5897" max="5897" width="12.109375" customWidth="1"/>
    <col min="5898" max="5898" width="11.33203125" customWidth="1"/>
    <col min="5899" max="5900" width="11" customWidth="1"/>
    <col min="6145" max="6145" width="14.5546875" customWidth="1"/>
    <col min="6146" max="6148" width="16" customWidth="1"/>
    <col min="6149" max="6149" width="16.109375" customWidth="1"/>
    <col min="6150" max="6150" width="11.5546875" customWidth="1"/>
    <col min="6151" max="6151" width="14.44140625" customWidth="1"/>
    <col min="6152" max="6152" width="10.5546875" customWidth="1"/>
    <col min="6153" max="6153" width="12.109375" customWidth="1"/>
    <col min="6154" max="6154" width="11.33203125" customWidth="1"/>
    <col min="6155" max="6156" width="11" customWidth="1"/>
    <col min="6401" max="6401" width="14.5546875" customWidth="1"/>
    <col min="6402" max="6404" width="16" customWidth="1"/>
    <col min="6405" max="6405" width="16.109375" customWidth="1"/>
    <col min="6406" max="6406" width="11.5546875" customWidth="1"/>
    <col min="6407" max="6407" width="14.44140625" customWidth="1"/>
    <col min="6408" max="6408" width="10.5546875" customWidth="1"/>
    <col min="6409" max="6409" width="12.109375" customWidth="1"/>
    <col min="6410" max="6410" width="11.33203125" customWidth="1"/>
    <col min="6411" max="6412" width="11" customWidth="1"/>
    <col min="6657" max="6657" width="14.5546875" customWidth="1"/>
    <col min="6658" max="6660" width="16" customWidth="1"/>
    <col min="6661" max="6661" width="16.109375" customWidth="1"/>
    <col min="6662" max="6662" width="11.5546875" customWidth="1"/>
    <col min="6663" max="6663" width="14.44140625" customWidth="1"/>
    <col min="6664" max="6664" width="10.5546875" customWidth="1"/>
    <col min="6665" max="6665" width="12.109375" customWidth="1"/>
    <col min="6666" max="6666" width="11.33203125" customWidth="1"/>
    <col min="6667" max="6668" width="11" customWidth="1"/>
    <col min="6913" max="6913" width="14.5546875" customWidth="1"/>
    <col min="6914" max="6916" width="16" customWidth="1"/>
    <col min="6917" max="6917" width="16.109375" customWidth="1"/>
    <col min="6918" max="6918" width="11.5546875" customWidth="1"/>
    <col min="6919" max="6919" width="14.44140625" customWidth="1"/>
    <col min="6920" max="6920" width="10.5546875" customWidth="1"/>
    <col min="6921" max="6921" width="12.109375" customWidth="1"/>
    <col min="6922" max="6922" width="11.33203125" customWidth="1"/>
    <col min="6923" max="6924" width="11" customWidth="1"/>
    <col min="7169" max="7169" width="14.5546875" customWidth="1"/>
    <col min="7170" max="7172" width="16" customWidth="1"/>
    <col min="7173" max="7173" width="16.109375" customWidth="1"/>
    <col min="7174" max="7174" width="11.5546875" customWidth="1"/>
    <col min="7175" max="7175" width="14.44140625" customWidth="1"/>
    <col min="7176" max="7176" width="10.5546875" customWidth="1"/>
    <col min="7177" max="7177" width="12.109375" customWidth="1"/>
    <col min="7178" max="7178" width="11.33203125" customWidth="1"/>
    <col min="7179" max="7180" width="11" customWidth="1"/>
    <col min="7425" max="7425" width="14.5546875" customWidth="1"/>
    <col min="7426" max="7428" width="16" customWidth="1"/>
    <col min="7429" max="7429" width="16.109375" customWidth="1"/>
    <col min="7430" max="7430" width="11.5546875" customWidth="1"/>
    <col min="7431" max="7431" width="14.44140625" customWidth="1"/>
    <col min="7432" max="7432" width="10.5546875" customWidth="1"/>
    <col min="7433" max="7433" width="12.109375" customWidth="1"/>
    <col min="7434" max="7434" width="11.33203125" customWidth="1"/>
    <col min="7435" max="7436" width="11" customWidth="1"/>
    <col min="7681" max="7681" width="14.5546875" customWidth="1"/>
    <col min="7682" max="7684" width="16" customWidth="1"/>
    <col min="7685" max="7685" width="16.109375" customWidth="1"/>
    <col min="7686" max="7686" width="11.5546875" customWidth="1"/>
    <col min="7687" max="7687" width="14.44140625" customWidth="1"/>
    <col min="7688" max="7688" width="10.5546875" customWidth="1"/>
    <col min="7689" max="7689" width="12.109375" customWidth="1"/>
    <col min="7690" max="7690" width="11.33203125" customWidth="1"/>
    <col min="7691" max="7692" width="11" customWidth="1"/>
    <col min="7937" max="7937" width="14.5546875" customWidth="1"/>
    <col min="7938" max="7940" width="16" customWidth="1"/>
    <col min="7941" max="7941" width="16.109375" customWidth="1"/>
    <col min="7942" max="7942" width="11.5546875" customWidth="1"/>
    <col min="7943" max="7943" width="14.44140625" customWidth="1"/>
    <col min="7944" max="7944" width="10.5546875" customWidth="1"/>
    <col min="7945" max="7945" width="12.109375" customWidth="1"/>
    <col min="7946" max="7946" width="11.33203125" customWidth="1"/>
    <col min="7947" max="7948" width="11" customWidth="1"/>
    <col min="8193" max="8193" width="14.5546875" customWidth="1"/>
    <col min="8194" max="8196" width="16" customWidth="1"/>
    <col min="8197" max="8197" width="16.109375" customWidth="1"/>
    <col min="8198" max="8198" width="11.5546875" customWidth="1"/>
    <col min="8199" max="8199" width="14.44140625" customWidth="1"/>
    <col min="8200" max="8200" width="10.5546875" customWidth="1"/>
    <col min="8201" max="8201" width="12.109375" customWidth="1"/>
    <col min="8202" max="8202" width="11.33203125" customWidth="1"/>
    <col min="8203" max="8204" width="11" customWidth="1"/>
    <col min="8449" max="8449" width="14.5546875" customWidth="1"/>
    <col min="8450" max="8452" width="16" customWidth="1"/>
    <col min="8453" max="8453" width="16.109375" customWidth="1"/>
    <col min="8454" max="8454" width="11.5546875" customWidth="1"/>
    <col min="8455" max="8455" width="14.44140625" customWidth="1"/>
    <col min="8456" max="8456" width="10.5546875" customWidth="1"/>
    <col min="8457" max="8457" width="12.109375" customWidth="1"/>
    <col min="8458" max="8458" width="11.33203125" customWidth="1"/>
    <col min="8459" max="8460" width="11" customWidth="1"/>
    <col min="8705" max="8705" width="14.5546875" customWidth="1"/>
    <col min="8706" max="8708" width="16" customWidth="1"/>
    <col min="8709" max="8709" width="16.109375" customWidth="1"/>
    <col min="8710" max="8710" width="11.5546875" customWidth="1"/>
    <col min="8711" max="8711" width="14.44140625" customWidth="1"/>
    <col min="8712" max="8712" width="10.5546875" customWidth="1"/>
    <col min="8713" max="8713" width="12.109375" customWidth="1"/>
    <col min="8714" max="8714" width="11.33203125" customWidth="1"/>
    <col min="8715" max="8716" width="11" customWidth="1"/>
    <col min="8961" max="8961" width="14.5546875" customWidth="1"/>
    <col min="8962" max="8964" width="16" customWidth="1"/>
    <col min="8965" max="8965" width="16.109375" customWidth="1"/>
    <col min="8966" max="8966" width="11.5546875" customWidth="1"/>
    <col min="8967" max="8967" width="14.44140625" customWidth="1"/>
    <col min="8968" max="8968" width="10.5546875" customWidth="1"/>
    <col min="8969" max="8969" width="12.109375" customWidth="1"/>
    <col min="8970" max="8970" width="11.33203125" customWidth="1"/>
    <col min="8971" max="8972" width="11" customWidth="1"/>
    <col min="9217" max="9217" width="14.5546875" customWidth="1"/>
    <col min="9218" max="9220" width="16" customWidth="1"/>
    <col min="9221" max="9221" width="16.109375" customWidth="1"/>
    <col min="9222" max="9222" width="11.5546875" customWidth="1"/>
    <col min="9223" max="9223" width="14.44140625" customWidth="1"/>
    <col min="9224" max="9224" width="10.5546875" customWidth="1"/>
    <col min="9225" max="9225" width="12.109375" customWidth="1"/>
    <col min="9226" max="9226" width="11.33203125" customWidth="1"/>
    <col min="9227" max="9228" width="11" customWidth="1"/>
    <col min="9473" max="9473" width="14.5546875" customWidth="1"/>
    <col min="9474" max="9476" width="16" customWidth="1"/>
    <col min="9477" max="9477" width="16.109375" customWidth="1"/>
    <col min="9478" max="9478" width="11.5546875" customWidth="1"/>
    <col min="9479" max="9479" width="14.44140625" customWidth="1"/>
    <col min="9480" max="9480" width="10.5546875" customWidth="1"/>
    <col min="9481" max="9481" width="12.109375" customWidth="1"/>
    <col min="9482" max="9482" width="11.33203125" customWidth="1"/>
    <col min="9483" max="9484" width="11" customWidth="1"/>
    <col min="9729" max="9729" width="14.5546875" customWidth="1"/>
    <col min="9730" max="9732" width="16" customWidth="1"/>
    <col min="9733" max="9733" width="16.109375" customWidth="1"/>
    <col min="9734" max="9734" width="11.5546875" customWidth="1"/>
    <col min="9735" max="9735" width="14.44140625" customWidth="1"/>
    <col min="9736" max="9736" width="10.5546875" customWidth="1"/>
    <col min="9737" max="9737" width="12.109375" customWidth="1"/>
    <col min="9738" max="9738" width="11.33203125" customWidth="1"/>
    <col min="9739" max="9740" width="11" customWidth="1"/>
    <col min="9985" max="9985" width="14.5546875" customWidth="1"/>
    <col min="9986" max="9988" width="16" customWidth="1"/>
    <col min="9989" max="9989" width="16.109375" customWidth="1"/>
    <col min="9990" max="9990" width="11.5546875" customWidth="1"/>
    <col min="9991" max="9991" width="14.44140625" customWidth="1"/>
    <col min="9992" max="9992" width="10.5546875" customWidth="1"/>
    <col min="9993" max="9993" width="12.109375" customWidth="1"/>
    <col min="9994" max="9994" width="11.33203125" customWidth="1"/>
    <col min="9995" max="9996" width="11" customWidth="1"/>
    <col min="10241" max="10241" width="14.5546875" customWidth="1"/>
    <col min="10242" max="10244" width="16" customWidth="1"/>
    <col min="10245" max="10245" width="16.109375" customWidth="1"/>
    <col min="10246" max="10246" width="11.5546875" customWidth="1"/>
    <col min="10247" max="10247" width="14.44140625" customWidth="1"/>
    <col min="10248" max="10248" width="10.5546875" customWidth="1"/>
    <col min="10249" max="10249" width="12.109375" customWidth="1"/>
    <col min="10250" max="10250" width="11.33203125" customWidth="1"/>
    <col min="10251" max="10252" width="11" customWidth="1"/>
    <col min="10497" max="10497" width="14.5546875" customWidth="1"/>
    <col min="10498" max="10500" width="16" customWidth="1"/>
    <col min="10501" max="10501" width="16.109375" customWidth="1"/>
    <col min="10502" max="10502" width="11.5546875" customWidth="1"/>
    <col min="10503" max="10503" width="14.44140625" customWidth="1"/>
    <col min="10504" max="10504" width="10.5546875" customWidth="1"/>
    <col min="10505" max="10505" width="12.109375" customWidth="1"/>
    <col min="10506" max="10506" width="11.33203125" customWidth="1"/>
    <col min="10507" max="10508" width="11" customWidth="1"/>
    <col min="10753" max="10753" width="14.5546875" customWidth="1"/>
    <col min="10754" max="10756" width="16" customWidth="1"/>
    <col min="10757" max="10757" width="16.109375" customWidth="1"/>
    <col min="10758" max="10758" width="11.5546875" customWidth="1"/>
    <col min="10759" max="10759" width="14.44140625" customWidth="1"/>
    <col min="10760" max="10760" width="10.5546875" customWidth="1"/>
    <col min="10761" max="10761" width="12.109375" customWidth="1"/>
    <col min="10762" max="10762" width="11.33203125" customWidth="1"/>
    <col min="10763" max="10764" width="11" customWidth="1"/>
    <col min="11009" max="11009" width="14.5546875" customWidth="1"/>
    <col min="11010" max="11012" width="16" customWidth="1"/>
    <col min="11013" max="11013" width="16.109375" customWidth="1"/>
    <col min="11014" max="11014" width="11.5546875" customWidth="1"/>
    <col min="11015" max="11015" width="14.44140625" customWidth="1"/>
    <col min="11016" max="11016" width="10.5546875" customWidth="1"/>
    <col min="11017" max="11017" width="12.109375" customWidth="1"/>
    <col min="11018" max="11018" width="11.33203125" customWidth="1"/>
    <col min="11019" max="11020" width="11" customWidth="1"/>
    <col min="11265" max="11265" width="14.5546875" customWidth="1"/>
    <col min="11266" max="11268" width="16" customWidth="1"/>
    <col min="11269" max="11269" width="16.109375" customWidth="1"/>
    <col min="11270" max="11270" width="11.5546875" customWidth="1"/>
    <col min="11271" max="11271" width="14.44140625" customWidth="1"/>
    <col min="11272" max="11272" width="10.5546875" customWidth="1"/>
    <col min="11273" max="11273" width="12.109375" customWidth="1"/>
    <col min="11274" max="11274" width="11.33203125" customWidth="1"/>
    <col min="11275" max="11276" width="11" customWidth="1"/>
    <col min="11521" max="11521" width="14.5546875" customWidth="1"/>
    <col min="11522" max="11524" width="16" customWidth="1"/>
    <col min="11525" max="11525" width="16.109375" customWidth="1"/>
    <col min="11526" max="11526" width="11.5546875" customWidth="1"/>
    <col min="11527" max="11527" width="14.44140625" customWidth="1"/>
    <col min="11528" max="11528" width="10.5546875" customWidth="1"/>
    <col min="11529" max="11529" width="12.109375" customWidth="1"/>
    <col min="11530" max="11530" width="11.33203125" customWidth="1"/>
    <col min="11531" max="11532" width="11" customWidth="1"/>
    <col min="11777" max="11777" width="14.5546875" customWidth="1"/>
    <col min="11778" max="11780" width="16" customWidth="1"/>
    <col min="11781" max="11781" width="16.109375" customWidth="1"/>
    <col min="11782" max="11782" width="11.5546875" customWidth="1"/>
    <col min="11783" max="11783" width="14.44140625" customWidth="1"/>
    <col min="11784" max="11784" width="10.5546875" customWidth="1"/>
    <col min="11785" max="11785" width="12.109375" customWidth="1"/>
    <col min="11786" max="11786" width="11.33203125" customWidth="1"/>
    <col min="11787" max="11788" width="11" customWidth="1"/>
    <col min="12033" max="12033" width="14.5546875" customWidth="1"/>
    <col min="12034" max="12036" width="16" customWidth="1"/>
    <col min="12037" max="12037" width="16.109375" customWidth="1"/>
    <col min="12038" max="12038" width="11.5546875" customWidth="1"/>
    <col min="12039" max="12039" width="14.44140625" customWidth="1"/>
    <col min="12040" max="12040" width="10.5546875" customWidth="1"/>
    <col min="12041" max="12041" width="12.109375" customWidth="1"/>
    <col min="12042" max="12042" width="11.33203125" customWidth="1"/>
    <col min="12043" max="12044" width="11" customWidth="1"/>
    <col min="12289" max="12289" width="14.5546875" customWidth="1"/>
    <col min="12290" max="12292" width="16" customWidth="1"/>
    <col min="12293" max="12293" width="16.109375" customWidth="1"/>
    <col min="12294" max="12294" width="11.5546875" customWidth="1"/>
    <col min="12295" max="12295" width="14.44140625" customWidth="1"/>
    <col min="12296" max="12296" width="10.5546875" customWidth="1"/>
    <col min="12297" max="12297" width="12.109375" customWidth="1"/>
    <col min="12298" max="12298" width="11.33203125" customWidth="1"/>
    <col min="12299" max="12300" width="11" customWidth="1"/>
    <col min="12545" max="12545" width="14.5546875" customWidth="1"/>
    <col min="12546" max="12548" width="16" customWidth="1"/>
    <col min="12549" max="12549" width="16.109375" customWidth="1"/>
    <col min="12550" max="12550" width="11.5546875" customWidth="1"/>
    <col min="12551" max="12551" width="14.44140625" customWidth="1"/>
    <col min="12552" max="12552" width="10.5546875" customWidth="1"/>
    <col min="12553" max="12553" width="12.109375" customWidth="1"/>
    <col min="12554" max="12554" width="11.33203125" customWidth="1"/>
    <col min="12555" max="12556" width="11" customWidth="1"/>
    <col min="12801" max="12801" width="14.5546875" customWidth="1"/>
    <col min="12802" max="12804" width="16" customWidth="1"/>
    <col min="12805" max="12805" width="16.109375" customWidth="1"/>
    <col min="12806" max="12806" width="11.5546875" customWidth="1"/>
    <col min="12807" max="12807" width="14.44140625" customWidth="1"/>
    <col min="12808" max="12808" width="10.5546875" customWidth="1"/>
    <col min="12809" max="12809" width="12.109375" customWidth="1"/>
    <col min="12810" max="12810" width="11.33203125" customWidth="1"/>
    <col min="12811" max="12812" width="11" customWidth="1"/>
    <col min="13057" max="13057" width="14.5546875" customWidth="1"/>
    <col min="13058" max="13060" width="16" customWidth="1"/>
    <col min="13061" max="13061" width="16.109375" customWidth="1"/>
    <col min="13062" max="13062" width="11.5546875" customWidth="1"/>
    <col min="13063" max="13063" width="14.44140625" customWidth="1"/>
    <col min="13064" max="13064" width="10.5546875" customWidth="1"/>
    <col min="13065" max="13065" width="12.109375" customWidth="1"/>
    <col min="13066" max="13066" width="11.33203125" customWidth="1"/>
    <col min="13067" max="13068" width="11" customWidth="1"/>
    <col min="13313" max="13313" width="14.5546875" customWidth="1"/>
    <col min="13314" max="13316" width="16" customWidth="1"/>
    <col min="13317" max="13317" width="16.109375" customWidth="1"/>
    <col min="13318" max="13318" width="11.5546875" customWidth="1"/>
    <col min="13319" max="13319" width="14.44140625" customWidth="1"/>
    <col min="13320" max="13320" width="10.5546875" customWidth="1"/>
    <col min="13321" max="13321" width="12.109375" customWidth="1"/>
    <col min="13322" max="13322" width="11.33203125" customWidth="1"/>
    <col min="13323" max="13324" width="11" customWidth="1"/>
    <col min="13569" max="13569" width="14.5546875" customWidth="1"/>
    <col min="13570" max="13572" width="16" customWidth="1"/>
    <col min="13573" max="13573" width="16.109375" customWidth="1"/>
    <col min="13574" max="13574" width="11.5546875" customWidth="1"/>
    <col min="13575" max="13575" width="14.44140625" customWidth="1"/>
    <col min="13576" max="13576" width="10.5546875" customWidth="1"/>
    <col min="13577" max="13577" width="12.109375" customWidth="1"/>
    <col min="13578" max="13578" width="11.33203125" customWidth="1"/>
    <col min="13579" max="13580" width="11" customWidth="1"/>
    <col min="13825" max="13825" width="14.5546875" customWidth="1"/>
    <col min="13826" max="13828" width="16" customWidth="1"/>
    <col min="13829" max="13829" width="16.109375" customWidth="1"/>
    <col min="13830" max="13830" width="11.5546875" customWidth="1"/>
    <col min="13831" max="13831" width="14.44140625" customWidth="1"/>
    <col min="13832" max="13832" width="10.5546875" customWidth="1"/>
    <col min="13833" max="13833" width="12.109375" customWidth="1"/>
    <col min="13834" max="13834" width="11.33203125" customWidth="1"/>
    <col min="13835" max="13836" width="11" customWidth="1"/>
    <col min="14081" max="14081" width="14.5546875" customWidth="1"/>
    <col min="14082" max="14084" width="16" customWidth="1"/>
    <col min="14085" max="14085" width="16.109375" customWidth="1"/>
    <col min="14086" max="14086" width="11.5546875" customWidth="1"/>
    <col min="14087" max="14087" width="14.44140625" customWidth="1"/>
    <col min="14088" max="14088" width="10.5546875" customWidth="1"/>
    <col min="14089" max="14089" width="12.109375" customWidth="1"/>
    <col min="14090" max="14090" width="11.33203125" customWidth="1"/>
    <col min="14091" max="14092" width="11" customWidth="1"/>
    <col min="14337" max="14337" width="14.5546875" customWidth="1"/>
    <col min="14338" max="14340" width="16" customWidth="1"/>
    <col min="14341" max="14341" width="16.109375" customWidth="1"/>
    <col min="14342" max="14342" width="11.5546875" customWidth="1"/>
    <col min="14343" max="14343" width="14.44140625" customWidth="1"/>
    <col min="14344" max="14344" width="10.5546875" customWidth="1"/>
    <col min="14345" max="14345" width="12.109375" customWidth="1"/>
    <col min="14346" max="14346" width="11.33203125" customWidth="1"/>
    <col min="14347" max="14348" width="11" customWidth="1"/>
    <col min="14593" max="14593" width="14.5546875" customWidth="1"/>
    <col min="14594" max="14596" width="16" customWidth="1"/>
    <col min="14597" max="14597" width="16.109375" customWidth="1"/>
    <col min="14598" max="14598" width="11.5546875" customWidth="1"/>
    <col min="14599" max="14599" width="14.44140625" customWidth="1"/>
    <col min="14600" max="14600" width="10.5546875" customWidth="1"/>
    <col min="14601" max="14601" width="12.109375" customWidth="1"/>
    <col min="14602" max="14602" width="11.33203125" customWidth="1"/>
    <col min="14603" max="14604" width="11" customWidth="1"/>
    <col min="14849" max="14849" width="14.5546875" customWidth="1"/>
    <col min="14850" max="14852" width="16" customWidth="1"/>
    <col min="14853" max="14853" width="16.109375" customWidth="1"/>
    <col min="14854" max="14854" width="11.5546875" customWidth="1"/>
    <col min="14855" max="14855" width="14.44140625" customWidth="1"/>
    <col min="14856" max="14856" width="10.5546875" customWidth="1"/>
    <col min="14857" max="14857" width="12.109375" customWidth="1"/>
    <col min="14858" max="14858" width="11.33203125" customWidth="1"/>
    <col min="14859" max="14860" width="11" customWidth="1"/>
    <col min="15105" max="15105" width="14.5546875" customWidth="1"/>
    <col min="15106" max="15108" width="16" customWidth="1"/>
    <col min="15109" max="15109" width="16.109375" customWidth="1"/>
    <col min="15110" max="15110" width="11.5546875" customWidth="1"/>
    <col min="15111" max="15111" width="14.44140625" customWidth="1"/>
    <col min="15112" max="15112" width="10.5546875" customWidth="1"/>
    <col min="15113" max="15113" width="12.109375" customWidth="1"/>
    <col min="15114" max="15114" width="11.33203125" customWidth="1"/>
    <col min="15115" max="15116" width="11" customWidth="1"/>
    <col min="15361" max="15361" width="14.5546875" customWidth="1"/>
    <col min="15362" max="15364" width="16" customWidth="1"/>
    <col min="15365" max="15365" width="16.109375" customWidth="1"/>
    <col min="15366" max="15366" width="11.5546875" customWidth="1"/>
    <col min="15367" max="15367" width="14.44140625" customWidth="1"/>
    <col min="15368" max="15368" width="10.5546875" customWidth="1"/>
    <col min="15369" max="15369" width="12.109375" customWidth="1"/>
    <col min="15370" max="15370" width="11.33203125" customWidth="1"/>
    <col min="15371" max="15372" width="11" customWidth="1"/>
    <col min="15617" max="15617" width="14.5546875" customWidth="1"/>
    <col min="15618" max="15620" width="16" customWidth="1"/>
    <col min="15621" max="15621" width="16.109375" customWidth="1"/>
    <col min="15622" max="15622" width="11.5546875" customWidth="1"/>
    <col min="15623" max="15623" width="14.44140625" customWidth="1"/>
    <col min="15624" max="15624" width="10.5546875" customWidth="1"/>
    <col min="15625" max="15625" width="12.109375" customWidth="1"/>
    <col min="15626" max="15626" width="11.33203125" customWidth="1"/>
    <col min="15627" max="15628" width="11" customWidth="1"/>
    <col min="15873" max="15873" width="14.5546875" customWidth="1"/>
    <col min="15874" max="15876" width="16" customWidth="1"/>
    <col min="15877" max="15877" width="16.109375" customWidth="1"/>
    <col min="15878" max="15878" width="11.5546875" customWidth="1"/>
    <col min="15879" max="15879" width="14.44140625" customWidth="1"/>
    <col min="15880" max="15880" width="10.5546875" customWidth="1"/>
    <col min="15881" max="15881" width="12.109375" customWidth="1"/>
    <col min="15882" max="15882" width="11.33203125" customWidth="1"/>
    <col min="15883" max="15884" width="11" customWidth="1"/>
    <col min="16129" max="16129" width="14.5546875" customWidth="1"/>
    <col min="16130" max="16132" width="16" customWidth="1"/>
    <col min="16133" max="16133" width="16.109375" customWidth="1"/>
    <col min="16134" max="16134" width="11.5546875" customWidth="1"/>
    <col min="16135" max="16135" width="14.44140625" customWidth="1"/>
    <col min="16136" max="16136" width="10.5546875" customWidth="1"/>
    <col min="16137" max="16137" width="12.109375" customWidth="1"/>
    <col min="16138" max="16138" width="11.33203125" customWidth="1"/>
    <col min="16139" max="16140" width="11" customWidth="1"/>
  </cols>
  <sheetData>
    <row r="1" spans="1:16" ht="15.6">
      <c r="A1" s="1" t="s">
        <v>9</v>
      </c>
      <c r="B1" s="1"/>
      <c r="C1" s="36" t="s">
        <v>23</v>
      </c>
      <c r="D1" s="36" t="s">
        <v>24</v>
      </c>
      <c r="E1" s="2" t="s">
        <v>10</v>
      </c>
      <c r="F1" s="2"/>
      <c r="G1" s="3" t="s">
        <v>11</v>
      </c>
      <c r="H1" s="3"/>
      <c r="I1" s="1" t="s">
        <v>12</v>
      </c>
      <c r="J1" s="1"/>
      <c r="K1" s="4" t="s">
        <v>13</v>
      </c>
      <c r="L1" s="4"/>
      <c r="M1" s="2" t="s">
        <v>14</v>
      </c>
      <c r="O1" t="s">
        <v>15</v>
      </c>
      <c r="P1" t="s">
        <v>16</v>
      </c>
    </row>
    <row r="2" spans="1:16">
      <c r="A2" s="5">
        <v>481.58</v>
      </c>
      <c r="B2" s="5"/>
      <c r="C2" s="5"/>
      <c r="D2" s="5"/>
      <c r="E2" s="6">
        <v>278.38</v>
      </c>
      <c r="G2" s="7">
        <v>375.01</v>
      </c>
      <c r="I2" s="8">
        <v>345.71</v>
      </c>
      <c r="J2" s="8"/>
      <c r="K2" s="8">
        <v>479.83</v>
      </c>
      <c r="L2" s="8"/>
      <c r="M2" s="6">
        <v>329.08</v>
      </c>
    </row>
    <row r="3" spans="1:16">
      <c r="A3" s="5">
        <v>475.25</v>
      </c>
      <c r="B3" s="9">
        <f t="shared" ref="B3:B66" si="0">LN(A3/A2)</f>
        <v>-1.3231383524548855E-2</v>
      </c>
      <c r="C3" s="9">
        <f>IF(B3&lt;0,B3,"")</f>
        <v>-1.3231383524548855E-2</v>
      </c>
      <c r="D3" s="9" t="str">
        <f>IF(B3&gt;0,B3,"")</f>
        <v/>
      </c>
      <c r="E3" s="6">
        <v>285.25</v>
      </c>
      <c r="F3" s="5">
        <f t="shared" ref="F3:F66" si="1">LN(E3/E2)</f>
        <v>2.4378901942930489E-2</v>
      </c>
      <c r="G3" s="7">
        <v>421.73</v>
      </c>
      <c r="H3" s="5">
        <f>LN(G3/G2)</f>
        <v>0.11741260656190673</v>
      </c>
      <c r="I3" s="8">
        <v>333.24</v>
      </c>
      <c r="J3" s="5">
        <f>LN(I3/I2)</f>
        <v>-3.6737322217655667E-2</v>
      </c>
      <c r="K3" s="8">
        <v>493.71</v>
      </c>
      <c r="L3" s="5">
        <f t="shared" ref="L3:L66" si="2">LN(K3/K2)</f>
        <v>2.8516425771957149E-2</v>
      </c>
      <c r="M3" s="6">
        <v>331.89</v>
      </c>
      <c r="N3" s="5">
        <f t="shared" ref="N3:N66" si="3">LN(M3/M2)</f>
        <v>8.5027064141996317E-3</v>
      </c>
      <c r="O3" t="str">
        <f>IF(N3&lt;0,N3,"")</f>
        <v/>
      </c>
      <c r="P3">
        <f>IF(N3&gt;0,N3,"")</f>
        <v>8.5027064141996317E-3</v>
      </c>
    </row>
    <row r="4" spans="1:16">
      <c r="A4" s="5">
        <v>437.52</v>
      </c>
      <c r="B4" s="5">
        <f t="shared" si="0"/>
        <v>-8.2718562330021297E-2</v>
      </c>
      <c r="C4" s="9">
        <f t="shared" ref="C4:C67" si="4">IF(B4&lt;0,B4,"")</f>
        <v>-8.2718562330021297E-2</v>
      </c>
      <c r="D4" s="9" t="str">
        <f t="shared" ref="D4:D67" si="5">IF(B4&gt;0,B4,"")</f>
        <v/>
      </c>
      <c r="E4" s="6">
        <v>301.85000000000002</v>
      </c>
      <c r="F4" s="5">
        <f t="shared" si="1"/>
        <v>5.6564216500250127E-2</v>
      </c>
      <c r="G4" s="7">
        <v>480.02</v>
      </c>
      <c r="H4" s="5">
        <f t="shared" ref="H4:J67" si="6">LN(G4/G3)</f>
        <v>0.12946247085713689</v>
      </c>
      <c r="I4" s="8">
        <v>326.47000000000003</v>
      </c>
      <c r="J4" s="5">
        <f t="shared" si="6"/>
        <v>-2.0524890225869341E-2</v>
      </c>
      <c r="K4" s="8">
        <v>514.29999999999995</v>
      </c>
      <c r="L4" s="5">
        <f t="shared" si="2"/>
        <v>4.0858452505469357E-2</v>
      </c>
      <c r="M4" s="6">
        <v>339.94</v>
      </c>
      <c r="N4" s="5">
        <f t="shared" si="3"/>
        <v>2.3965542734276302E-2</v>
      </c>
      <c r="O4" t="str">
        <f t="shared" ref="O4:O67" si="7">IF(N4&lt;0,N4,"")</f>
        <v/>
      </c>
      <c r="P4">
        <f t="shared" ref="P4:P67" si="8">IF(N4&gt;0,N4,"")</f>
        <v>2.3965542734276302E-2</v>
      </c>
    </row>
    <row r="5" spans="1:16">
      <c r="A5" s="5">
        <v>435.92</v>
      </c>
      <c r="B5" s="5">
        <f t="shared" si="0"/>
        <v>-3.6636787636743382E-3</v>
      </c>
      <c r="C5" s="9">
        <f t="shared" si="4"/>
        <v>-3.6636787636743382E-3</v>
      </c>
      <c r="D5" s="9" t="str">
        <f t="shared" si="5"/>
        <v/>
      </c>
      <c r="E5" s="6">
        <v>317.57</v>
      </c>
      <c r="F5" s="5">
        <f t="shared" si="1"/>
        <v>5.0768061230778934E-2</v>
      </c>
      <c r="G5" s="7">
        <v>457.87</v>
      </c>
      <c r="H5" s="5">
        <f t="shared" si="6"/>
        <v>-4.724246867213712E-2</v>
      </c>
      <c r="I5" s="8">
        <v>304.02999999999997</v>
      </c>
      <c r="J5" s="5">
        <f t="shared" si="6"/>
        <v>-7.1211680133057634E-2</v>
      </c>
      <c r="K5" s="8">
        <v>543.5</v>
      </c>
      <c r="L5" s="5">
        <f t="shared" si="2"/>
        <v>5.5222953780393658E-2</v>
      </c>
      <c r="M5" s="6">
        <v>330.8</v>
      </c>
      <c r="N5" s="5">
        <f t="shared" si="3"/>
        <v>-2.725516829966913E-2</v>
      </c>
      <c r="O5">
        <f t="shared" si="7"/>
        <v>-2.725516829966913E-2</v>
      </c>
      <c r="P5" t="str">
        <f t="shared" si="8"/>
        <v/>
      </c>
    </row>
    <row r="6" spans="1:16">
      <c r="A6" s="5">
        <v>436.01</v>
      </c>
      <c r="B6" s="5">
        <f t="shared" si="0"/>
        <v>2.0643859098699657E-4</v>
      </c>
      <c r="C6" s="9" t="str">
        <f t="shared" si="4"/>
        <v/>
      </c>
      <c r="D6" s="9">
        <f t="shared" si="5"/>
        <v>2.0643859098699657E-4</v>
      </c>
      <c r="E6" s="6">
        <v>316.36</v>
      </c>
      <c r="F6" s="5">
        <f t="shared" si="1"/>
        <v>-3.817460821997699E-3</v>
      </c>
      <c r="G6" s="7">
        <v>469.23</v>
      </c>
      <c r="H6" s="5">
        <f t="shared" si="6"/>
        <v>2.4507752325825125E-2</v>
      </c>
      <c r="I6" s="8">
        <v>298.8</v>
      </c>
      <c r="J6" s="5">
        <f t="shared" si="6"/>
        <v>-1.7351927489119304E-2</v>
      </c>
      <c r="K6" s="8">
        <v>516.22</v>
      </c>
      <c r="L6" s="5">
        <f t="shared" si="2"/>
        <v>-5.1496675354698464E-2</v>
      </c>
      <c r="M6" s="6">
        <v>361.23</v>
      </c>
      <c r="N6" s="5">
        <f t="shared" si="3"/>
        <v>8.8000911422701028E-2</v>
      </c>
      <c r="O6" t="str">
        <f t="shared" si="7"/>
        <v/>
      </c>
      <c r="P6">
        <f t="shared" si="8"/>
        <v>8.8000911422701028E-2</v>
      </c>
    </row>
    <row r="7" spans="1:16">
      <c r="A7" s="5">
        <v>428.49</v>
      </c>
      <c r="B7" s="5">
        <f t="shared" si="0"/>
        <v>-1.7397778323183063E-2</v>
      </c>
      <c r="C7" s="9">
        <f t="shared" si="4"/>
        <v>-1.7397778323183063E-2</v>
      </c>
      <c r="D7" s="9" t="str">
        <f t="shared" si="5"/>
        <v/>
      </c>
      <c r="E7" s="6">
        <v>299.79000000000002</v>
      </c>
      <c r="F7" s="5">
        <f t="shared" si="1"/>
        <v>-5.3798576109408795E-2</v>
      </c>
      <c r="G7" s="7">
        <v>500.22</v>
      </c>
      <c r="H7" s="5">
        <f t="shared" si="6"/>
        <v>6.3954948296317204E-2</v>
      </c>
      <c r="I7" s="8">
        <v>288.52</v>
      </c>
      <c r="J7" s="5">
        <f t="shared" si="6"/>
        <v>-3.5010045623190413E-2</v>
      </c>
      <c r="K7" s="8">
        <v>496.85</v>
      </c>
      <c r="L7" s="5">
        <f t="shared" si="2"/>
        <v>-3.8244861529193153E-2</v>
      </c>
      <c r="M7" s="6">
        <v>358.02</v>
      </c>
      <c r="N7" s="5">
        <f t="shared" si="3"/>
        <v>-8.926023810191917E-3</v>
      </c>
      <c r="O7">
        <f t="shared" si="7"/>
        <v>-8.926023810191917E-3</v>
      </c>
      <c r="P7" t="str">
        <f t="shared" si="8"/>
        <v/>
      </c>
    </row>
    <row r="8" spans="1:16">
      <c r="A8" s="5">
        <v>438.97</v>
      </c>
      <c r="B8" s="5">
        <f t="shared" si="0"/>
        <v>2.416367306759612E-2</v>
      </c>
      <c r="C8" s="9" t="str">
        <f t="shared" si="4"/>
        <v/>
      </c>
      <c r="D8" s="9">
        <f t="shared" si="5"/>
        <v>2.416367306759612E-2</v>
      </c>
      <c r="E8" s="6">
        <v>295.10000000000002</v>
      </c>
      <c r="F8" s="5">
        <f t="shared" si="1"/>
        <v>-1.5767947592913927E-2</v>
      </c>
      <c r="G8" s="7">
        <v>550.5</v>
      </c>
      <c r="H8" s="5">
        <f t="shared" si="6"/>
        <v>9.5778954512157552E-2</v>
      </c>
      <c r="I8" s="8">
        <v>340.18</v>
      </c>
      <c r="J8" s="5">
        <f t="shared" si="6"/>
        <v>0.16471048165047392</v>
      </c>
      <c r="K8" s="8">
        <v>427.96</v>
      </c>
      <c r="L8" s="5">
        <f t="shared" si="2"/>
        <v>-0.14925843640696662</v>
      </c>
      <c r="M8" s="6">
        <v>356.15</v>
      </c>
      <c r="N8" s="5">
        <f t="shared" si="3"/>
        <v>-5.236860337682712E-3</v>
      </c>
      <c r="O8">
        <f t="shared" si="7"/>
        <v>-5.236860337682712E-3</v>
      </c>
      <c r="P8" t="str">
        <f t="shared" si="8"/>
        <v/>
      </c>
    </row>
    <row r="9" spans="1:16">
      <c r="A9" s="5">
        <v>449.04</v>
      </c>
      <c r="B9" s="5">
        <f t="shared" si="0"/>
        <v>2.2680897023701015E-2</v>
      </c>
      <c r="C9" s="9" t="str">
        <f t="shared" si="4"/>
        <v/>
      </c>
      <c r="D9" s="9">
        <f t="shared" si="5"/>
        <v>2.2680897023701015E-2</v>
      </c>
      <c r="E9" s="6">
        <v>270.08999999999997</v>
      </c>
      <c r="F9" s="5">
        <f t="shared" si="1"/>
        <v>-8.8559045160398794E-2</v>
      </c>
      <c r="G9" s="7">
        <v>593.29</v>
      </c>
      <c r="H9" s="5">
        <f t="shared" si="6"/>
        <v>7.4856362080330099E-2</v>
      </c>
      <c r="I9" s="8">
        <v>467.83</v>
      </c>
      <c r="J9" s="5">
        <f t="shared" si="6"/>
        <v>0.318630092777967</v>
      </c>
      <c r="K9" s="8">
        <v>401.75</v>
      </c>
      <c r="L9" s="5">
        <f t="shared" si="2"/>
        <v>-6.3199728652783782E-2</v>
      </c>
      <c r="M9" s="6">
        <v>322.56</v>
      </c>
      <c r="N9" s="5">
        <f t="shared" si="3"/>
        <v>-9.9062824981413652E-2</v>
      </c>
      <c r="O9">
        <f t="shared" si="7"/>
        <v>-9.9062824981413652E-2</v>
      </c>
      <c r="P9" t="str">
        <f t="shared" si="8"/>
        <v/>
      </c>
    </row>
    <row r="10" spans="1:16">
      <c r="A10" s="5">
        <v>460.15</v>
      </c>
      <c r="B10" s="5">
        <f t="shared" si="0"/>
        <v>2.4440552650921928E-2</v>
      </c>
      <c r="C10" s="9" t="str">
        <f t="shared" si="4"/>
        <v/>
      </c>
      <c r="D10" s="9">
        <f t="shared" si="5"/>
        <v>2.4440552650921928E-2</v>
      </c>
      <c r="E10" s="6">
        <v>285.02</v>
      </c>
      <c r="F10" s="5">
        <f t="shared" si="1"/>
        <v>5.3804116456571002E-2</v>
      </c>
      <c r="G10" s="7">
        <v>568.05999999999995</v>
      </c>
      <c r="H10" s="5">
        <f t="shared" si="6"/>
        <v>-4.3456271297953944E-2</v>
      </c>
      <c r="I10" s="8">
        <v>644.25</v>
      </c>
      <c r="J10" s="5">
        <f t="shared" si="6"/>
        <v>0.31998186746856183</v>
      </c>
      <c r="K10" s="8">
        <v>403.25</v>
      </c>
      <c r="L10" s="5">
        <f t="shared" si="2"/>
        <v>3.7267123876962914E-3</v>
      </c>
      <c r="M10" s="6">
        <v>306.05</v>
      </c>
      <c r="N10" s="5">
        <f t="shared" si="3"/>
        <v>-5.2540678145870282E-2</v>
      </c>
      <c r="O10">
        <f t="shared" si="7"/>
        <v>-5.2540678145870282E-2</v>
      </c>
      <c r="P10" t="str">
        <f t="shared" si="8"/>
        <v/>
      </c>
    </row>
    <row r="11" spans="1:16">
      <c r="A11" s="5">
        <v>434.2</v>
      </c>
      <c r="B11" s="5">
        <f t="shared" si="0"/>
        <v>-5.8047265840674399E-2</v>
      </c>
      <c r="C11" s="9">
        <f t="shared" si="4"/>
        <v>-5.8047265840674399E-2</v>
      </c>
      <c r="D11" s="9" t="str">
        <f t="shared" si="5"/>
        <v/>
      </c>
      <c r="E11" s="6">
        <v>275.61</v>
      </c>
      <c r="F11" s="5">
        <f t="shared" si="1"/>
        <v>-3.3572530293581274E-2</v>
      </c>
      <c r="G11" s="7">
        <v>557.17999999999995</v>
      </c>
      <c r="H11" s="5">
        <f t="shared" si="6"/>
        <v>-1.9338699438143234E-2</v>
      </c>
      <c r="I11" s="8">
        <v>586.99</v>
      </c>
      <c r="J11" s="5">
        <f t="shared" si="6"/>
        <v>-9.3079065624616222E-2</v>
      </c>
      <c r="K11" s="8">
        <v>381.83</v>
      </c>
      <c r="L11" s="5">
        <f t="shared" si="2"/>
        <v>-5.4581233630291846E-2</v>
      </c>
      <c r="M11" s="6">
        <v>304</v>
      </c>
      <c r="N11" s="5">
        <f t="shared" si="3"/>
        <v>-6.7207858908572074E-3</v>
      </c>
      <c r="O11">
        <f t="shared" si="7"/>
        <v>-6.7207858908572074E-3</v>
      </c>
      <c r="P11" t="str">
        <f t="shared" si="8"/>
        <v/>
      </c>
    </row>
    <row r="12" spans="1:16">
      <c r="A12" s="5">
        <v>434.83</v>
      </c>
      <c r="B12" s="5">
        <f t="shared" si="0"/>
        <v>1.4498926627731408E-3</v>
      </c>
      <c r="C12" s="9" t="str">
        <f t="shared" si="4"/>
        <v/>
      </c>
      <c r="D12" s="9">
        <f t="shared" si="5"/>
        <v>1.4498926627731408E-3</v>
      </c>
      <c r="E12" s="6">
        <v>273.8</v>
      </c>
      <c r="F12" s="5">
        <f t="shared" si="1"/>
        <v>-6.5889100971362495E-3</v>
      </c>
      <c r="G12" s="7">
        <v>532.94000000000005</v>
      </c>
      <c r="H12" s="5">
        <f t="shared" si="6"/>
        <v>-4.4479500034113842E-2</v>
      </c>
      <c r="I12" s="8">
        <v>528.69000000000005</v>
      </c>
      <c r="J12" s="5">
        <f t="shared" si="6"/>
        <v>-0.10460553516347043</v>
      </c>
      <c r="K12" s="8">
        <v>374.87</v>
      </c>
      <c r="L12" s="5">
        <f t="shared" si="2"/>
        <v>-1.8396184174061928E-2</v>
      </c>
      <c r="M12" s="6">
        <v>322.22000000000003</v>
      </c>
      <c r="N12" s="5">
        <f t="shared" si="3"/>
        <v>5.8206840656618929E-2</v>
      </c>
      <c r="O12" t="str">
        <f t="shared" si="7"/>
        <v/>
      </c>
      <c r="P12">
        <f t="shared" si="8"/>
        <v>5.8206840656618929E-2</v>
      </c>
    </row>
    <row r="13" spans="1:16">
      <c r="A13" s="5">
        <v>444.45</v>
      </c>
      <c r="B13" s="5">
        <f t="shared" si="0"/>
        <v>2.1882412580719331E-2</v>
      </c>
      <c r="C13" s="9" t="str">
        <f t="shared" si="4"/>
        <v/>
      </c>
      <c r="D13" s="9">
        <f t="shared" si="5"/>
        <v>2.1882412580719331E-2</v>
      </c>
      <c r="E13" s="6">
        <v>281.77</v>
      </c>
      <c r="F13" s="5">
        <f t="shared" si="1"/>
        <v>2.8693222461932476E-2</v>
      </c>
      <c r="G13" s="7">
        <v>584.9</v>
      </c>
      <c r="H13" s="5">
        <f t="shared" si="6"/>
        <v>9.3032044976126382E-2</v>
      </c>
      <c r="I13" s="8">
        <v>505.21</v>
      </c>
      <c r="J13" s="5">
        <f t="shared" si="6"/>
        <v>-4.5428064323018914E-2</v>
      </c>
      <c r="K13" s="8">
        <v>375.52</v>
      </c>
      <c r="L13" s="5">
        <f t="shared" si="2"/>
        <v>1.7324329017489933E-3</v>
      </c>
      <c r="M13" s="6">
        <v>330.22</v>
      </c>
      <c r="N13" s="5">
        <f t="shared" si="3"/>
        <v>2.4524556940845963E-2</v>
      </c>
      <c r="O13" t="str">
        <f t="shared" si="7"/>
        <v/>
      </c>
      <c r="P13">
        <f t="shared" si="8"/>
        <v>2.4524556940845963E-2</v>
      </c>
    </row>
    <row r="14" spans="1:16">
      <c r="A14" s="5">
        <v>412.48</v>
      </c>
      <c r="B14" s="5">
        <f t="shared" si="0"/>
        <v>-7.4649842936861346E-2</v>
      </c>
      <c r="C14" s="9">
        <f t="shared" si="4"/>
        <v>-7.4649842936861346E-2</v>
      </c>
      <c r="D14" s="9" t="str">
        <f t="shared" si="5"/>
        <v/>
      </c>
      <c r="E14" s="6">
        <v>286.48</v>
      </c>
      <c r="F14" s="5">
        <f t="shared" si="1"/>
        <v>1.6577590373896191E-2</v>
      </c>
      <c r="G14" s="7">
        <v>545.04999999999995</v>
      </c>
      <c r="H14" s="5">
        <f t="shared" si="6"/>
        <v>-7.0563358874612625E-2</v>
      </c>
      <c r="I14" s="8">
        <v>416.61</v>
      </c>
      <c r="J14" s="5">
        <f t="shared" si="6"/>
        <v>-0.19282365204197027</v>
      </c>
      <c r="K14" s="8">
        <v>371.66</v>
      </c>
      <c r="L14" s="5">
        <f t="shared" si="2"/>
        <v>-1.0332274257208616E-2</v>
      </c>
      <c r="M14" s="6">
        <v>343.93</v>
      </c>
      <c r="N14" s="5">
        <f t="shared" si="3"/>
        <v>4.0679049291051018E-2</v>
      </c>
      <c r="O14" t="str">
        <f t="shared" si="7"/>
        <v/>
      </c>
      <c r="P14">
        <f t="shared" si="8"/>
        <v>4.0679049291051018E-2</v>
      </c>
    </row>
    <row r="15" spans="1:16">
      <c r="A15" s="5">
        <v>416.8</v>
      </c>
      <c r="B15" s="5">
        <f t="shared" si="0"/>
        <v>1.041877068833467E-2</v>
      </c>
      <c r="C15" s="9" t="str">
        <f t="shared" si="4"/>
        <v/>
      </c>
      <c r="D15" s="9">
        <f t="shared" si="5"/>
        <v>1.041877068833467E-2</v>
      </c>
      <c r="E15" s="6">
        <v>303.89999999999998</v>
      </c>
      <c r="F15" s="5">
        <f t="shared" si="1"/>
        <v>5.9029974232570004E-2</v>
      </c>
      <c r="G15" s="7">
        <v>577.95000000000005</v>
      </c>
      <c r="H15" s="5">
        <f t="shared" si="6"/>
        <v>5.8609826165908922E-2</v>
      </c>
      <c r="I15" s="8">
        <v>412.97</v>
      </c>
      <c r="J15" s="5">
        <f t="shared" si="6"/>
        <v>-8.7755812819035831E-3</v>
      </c>
      <c r="K15" s="8">
        <v>391.91</v>
      </c>
      <c r="L15" s="5">
        <f t="shared" si="2"/>
        <v>5.3052763747982713E-2</v>
      </c>
      <c r="M15" s="6">
        <v>367.07</v>
      </c>
      <c r="N15" s="5">
        <f t="shared" si="3"/>
        <v>6.5114417266915761E-2</v>
      </c>
      <c r="O15" t="str">
        <f t="shared" si="7"/>
        <v/>
      </c>
      <c r="P15">
        <f t="shared" si="8"/>
        <v>6.5114417266915761E-2</v>
      </c>
    </row>
    <row r="16" spans="1:16">
      <c r="A16" s="5">
        <v>406.28</v>
      </c>
      <c r="B16" s="5">
        <f t="shared" si="0"/>
        <v>-2.5563913367856874E-2</v>
      </c>
      <c r="C16" s="9">
        <f t="shared" si="4"/>
        <v>-2.5563913367856874E-2</v>
      </c>
      <c r="D16" s="9" t="str">
        <f t="shared" si="5"/>
        <v/>
      </c>
      <c r="E16" s="6">
        <v>342.22</v>
      </c>
      <c r="F16" s="5">
        <f t="shared" si="1"/>
        <v>0.11875510518107711</v>
      </c>
      <c r="G16" s="7">
        <v>546</v>
      </c>
      <c r="H16" s="5">
        <f t="shared" si="6"/>
        <v>-5.6868383995371322E-2</v>
      </c>
      <c r="I16" s="8">
        <v>440.85</v>
      </c>
      <c r="J16" s="5">
        <f t="shared" si="6"/>
        <v>6.5329730435541078E-2</v>
      </c>
      <c r="K16" s="8">
        <v>436.54</v>
      </c>
      <c r="L16" s="5">
        <f t="shared" si="2"/>
        <v>0.10784778751744423</v>
      </c>
      <c r="M16" s="6">
        <v>375.22</v>
      </c>
      <c r="N16" s="5">
        <f t="shared" si="3"/>
        <v>2.1959955053811844E-2</v>
      </c>
      <c r="O16" t="str">
        <f t="shared" si="7"/>
        <v/>
      </c>
      <c r="P16">
        <f t="shared" si="8"/>
        <v>2.1959955053811844E-2</v>
      </c>
    </row>
    <row r="17" spans="1:16">
      <c r="A17" s="5">
        <v>407.95</v>
      </c>
      <c r="B17" s="5">
        <f t="shared" si="0"/>
        <v>4.1020408035088683E-3</v>
      </c>
      <c r="C17" s="9" t="str">
        <f t="shared" si="4"/>
        <v/>
      </c>
      <c r="D17" s="9">
        <f t="shared" si="5"/>
        <v>4.1020408035088683E-3</v>
      </c>
      <c r="E17" s="6">
        <v>343.97</v>
      </c>
      <c r="F17" s="5">
        <f t="shared" si="1"/>
        <v>5.1006391642960157E-3</v>
      </c>
      <c r="G17" s="7">
        <v>530.33000000000004</v>
      </c>
      <c r="H17" s="5">
        <f t="shared" si="6"/>
        <v>-2.9119521450103228E-2</v>
      </c>
      <c r="I17" s="8">
        <v>465.94</v>
      </c>
      <c r="J17" s="5">
        <f t="shared" si="6"/>
        <v>5.5352188938119294E-2</v>
      </c>
      <c r="K17" s="8">
        <v>432.31</v>
      </c>
      <c r="L17" s="5">
        <f t="shared" si="2"/>
        <v>-9.7370856206871852E-3</v>
      </c>
      <c r="M17" s="6">
        <v>375.34</v>
      </c>
      <c r="N17" s="5">
        <f t="shared" si="3"/>
        <v>3.197612476616412E-4</v>
      </c>
      <c r="O17" t="str">
        <f t="shared" si="7"/>
        <v/>
      </c>
      <c r="P17">
        <f t="shared" si="8"/>
        <v>3.197612476616412E-4</v>
      </c>
    </row>
    <row r="18" spans="1:16">
      <c r="A18" s="5">
        <v>411.64</v>
      </c>
      <c r="B18" s="5">
        <f t="shared" si="0"/>
        <v>9.0045630930817525E-3</v>
      </c>
      <c r="C18" s="9" t="str">
        <f t="shared" si="4"/>
        <v/>
      </c>
      <c r="D18" s="9">
        <f t="shared" si="5"/>
        <v>9.0045630930817525E-3</v>
      </c>
      <c r="E18" s="6">
        <v>340.25</v>
      </c>
      <c r="F18" s="5">
        <f t="shared" si="1"/>
        <v>-1.0873802736545058E-2</v>
      </c>
      <c r="G18" s="7">
        <v>490.1</v>
      </c>
      <c r="H18" s="5">
        <f t="shared" si="6"/>
        <v>-7.889000237929987E-2</v>
      </c>
      <c r="I18" s="8">
        <v>475.26</v>
      </c>
      <c r="J18" s="5">
        <f t="shared" si="6"/>
        <v>1.9805152233087861E-2</v>
      </c>
      <c r="K18" s="8">
        <v>438.12</v>
      </c>
      <c r="L18" s="5">
        <f t="shared" si="2"/>
        <v>1.3349921965301565E-2</v>
      </c>
      <c r="M18" s="6">
        <v>389.83</v>
      </c>
      <c r="N18" s="5">
        <f t="shared" si="3"/>
        <v>3.7878464793764027E-2</v>
      </c>
      <c r="O18" t="str">
        <f t="shared" si="7"/>
        <v/>
      </c>
      <c r="P18">
        <f t="shared" si="8"/>
        <v>3.7878464793764027E-2</v>
      </c>
    </row>
    <row r="19" spans="1:16">
      <c r="A19" s="5">
        <v>420.71</v>
      </c>
      <c r="B19" s="5">
        <f t="shared" si="0"/>
        <v>2.1794579253381841E-2</v>
      </c>
      <c r="C19" s="9" t="str">
        <f t="shared" si="4"/>
        <v/>
      </c>
      <c r="D19" s="9">
        <f t="shared" si="5"/>
        <v>2.1794579253381841E-2</v>
      </c>
      <c r="E19" s="6">
        <v>349</v>
      </c>
      <c r="F19" s="5">
        <f t="shared" si="1"/>
        <v>2.5391280670851758E-2</v>
      </c>
      <c r="G19" s="7">
        <v>514.07000000000005</v>
      </c>
      <c r="H19" s="5">
        <f t="shared" si="6"/>
        <v>4.7749991037514934E-2</v>
      </c>
      <c r="I19" s="8">
        <v>460.06</v>
      </c>
      <c r="J19" s="5">
        <f t="shared" si="6"/>
        <v>-3.2505106944370497E-2</v>
      </c>
      <c r="K19" s="8">
        <v>440.02</v>
      </c>
      <c r="L19" s="5">
        <f t="shared" si="2"/>
        <v>4.3273349691889396E-3</v>
      </c>
      <c r="M19" s="6">
        <v>371.16</v>
      </c>
      <c r="N19" s="5">
        <f t="shared" si="3"/>
        <v>-4.9077510171911871E-2</v>
      </c>
      <c r="O19">
        <f t="shared" si="7"/>
        <v>-4.9077510171911871E-2</v>
      </c>
      <c r="P19" t="str">
        <f t="shared" si="8"/>
        <v/>
      </c>
    </row>
    <row r="20" spans="1:16">
      <c r="A20" s="5">
        <v>411.67</v>
      </c>
      <c r="B20" s="5">
        <f t="shared" si="0"/>
        <v>-2.1721702694094805E-2</v>
      </c>
      <c r="C20" s="9">
        <f t="shared" si="4"/>
        <v>-2.1721702694094805E-2</v>
      </c>
      <c r="D20" s="9" t="str">
        <f t="shared" si="5"/>
        <v/>
      </c>
      <c r="E20" s="6">
        <v>335.2</v>
      </c>
      <c r="F20" s="5">
        <f t="shared" si="1"/>
        <v>-4.0344553594499247E-2</v>
      </c>
      <c r="G20" s="7">
        <v>506.7</v>
      </c>
      <c r="H20" s="5">
        <f t="shared" si="6"/>
        <v>-1.444033047115275E-2</v>
      </c>
      <c r="I20" s="8">
        <v>494.17</v>
      </c>
      <c r="J20" s="5">
        <f t="shared" si="6"/>
        <v>7.1522671783711481E-2</v>
      </c>
      <c r="K20" s="8">
        <v>457.08</v>
      </c>
      <c r="L20" s="5">
        <f t="shared" si="2"/>
        <v>3.8038249853778086E-2</v>
      </c>
      <c r="M20" s="6">
        <v>387.81</v>
      </c>
      <c r="N20" s="5">
        <f t="shared" si="3"/>
        <v>4.3882292478987416E-2</v>
      </c>
      <c r="O20" t="str">
        <f t="shared" si="7"/>
        <v/>
      </c>
      <c r="P20">
        <f t="shared" si="8"/>
        <v>4.3882292478987416E-2</v>
      </c>
    </row>
    <row r="21" spans="1:16">
      <c r="A21" s="5">
        <v>391.49</v>
      </c>
      <c r="B21" s="5">
        <f t="shared" si="0"/>
        <v>-5.0262085206706109E-2</v>
      </c>
      <c r="C21" s="9">
        <f t="shared" si="4"/>
        <v>-5.0262085206706109E-2</v>
      </c>
      <c r="D21" s="9" t="str">
        <f t="shared" si="5"/>
        <v/>
      </c>
      <c r="E21" s="6">
        <v>324.37</v>
      </c>
      <c r="F21" s="5">
        <f t="shared" si="1"/>
        <v>-3.2842529064764613E-2</v>
      </c>
      <c r="G21" s="7">
        <v>507.66</v>
      </c>
      <c r="H21" s="5">
        <f t="shared" si="6"/>
        <v>1.8928196826005939E-3</v>
      </c>
      <c r="I21" s="8">
        <v>517.07000000000005</v>
      </c>
      <c r="J21" s="5">
        <f t="shared" si="6"/>
        <v>4.529867431793895E-2</v>
      </c>
      <c r="K21" s="8">
        <v>457.31</v>
      </c>
      <c r="L21" s="5">
        <f t="shared" si="2"/>
        <v>5.0306762945936554E-4</v>
      </c>
      <c r="M21" s="6">
        <v>395.43</v>
      </c>
      <c r="N21" s="5">
        <f t="shared" si="3"/>
        <v>1.9458251428518099E-2</v>
      </c>
      <c r="O21" t="str">
        <f t="shared" si="7"/>
        <v/>
      </c>
      <c r="P21">
        <f t="shared" si="8"/>
        <v>1.9458251428518099E-2</v>
      </c>
    </row>
    <row r="22" spans="1:16">
      <c r="A22" s="5">
        <v>401.6</v>
      </c>
      <c r="B22" s="5">
        <f t="shared" si="0"/>
        <v>2.5496596057047641E-2</v>
      </c>
      <c r="C22" s="9" t="str">
        <f t="shared" si="4"/>
        <v/>
      </c>
      <c r="D22" s="9">
        <f t="shared" si="5"/>
        <v>2.5496596057047641E-2</v>
      </c>
      <c r="E22" s="6">
        <v>324.23</v>
      </c>
      <c r="F22" s="5">
        <f t="shared" si="1"/>
        <v>-4.3169905079931621E-4</v>
      </c>
      <c r="G22" s="7">
        <v>491.03</v>
      </c>
      <c r="H22" s="5">
        <f t="shared" si="6"/>
        <v>-3.3306706440126503E-2</v>
      </c>
      <c r="I22" s="8">
        <v>514.55999999999995</v>
      </c>
      <c r="J22" s="5">
        <f t="shared" si="6"/>
        <v>-4.8660953109764486E-3</v>
      </c>
      <c r="K22" s="8">
        <v>444.07</v>
      </c>
      <c r="L22" s="5">
        <f t="shared" si="2"/>
        <v>-2.9379290244752353E-2</v>
      </c>
      <c r="M22" s="6">
        <v>387.86</v>
      </c>
      <c r="N22" s="5">
        <f t="shared" si="3"/>
        <v>-1.9329330624389317E-2</v>
      </c>
      <c r="O22">
        <f t="shared" si="7"/>
        <v>-1.9329330624389317E-2</v>
      </c>
      <c r="P22" t="str">
        <f t="shared" si="8"/>
        <v/>
      </c>
    </row>
    <row r="23" spans="1:16">
      <c r="A23" s="5">
        <v>406.09</v>
      </c>
      <c r="B23" s="5">
        <f t="shared" si="0"/>
        <v>1.1118241534815179E-2</v>
      </c>
      <c r="C23" s="9" t="str">
        <f t="shared" si="4"/>
        <v/>
      </c>
      <c r="D23" s="9">
        <f t="shared" si="5"/>
        <v>1.1118241534815179E-2</v>
      </c>
      <c r="E23" s="6">
        <v>309.48</v>
      </c>
      <c r="F23" s="5">
        <f t="shared" si="1"/>
        <v>-4.6559670811110239E-2</v>
      </c>
      <c r="G23" s="7">
        <v>494.53</v>
      </c>
      <c r="H23" s="5">
        <f t="shared" si="6"/>
        <v>7.1025908389882207E-3</v>
      </c>
      <c r="I23" s="8">
        <v>548.58000000000004</v>
      </c>
      <c r="J23" s="5">
        <f t="shared" si="6"/>
        <v>6.4020954853843584E-2</v>
      </c>
      <c r="K23" s="8">
        <v>458.64</v>
      </c>
      <c r="L23" s="5">
        <f t="shared" si="2"/>
        <v>3.228338093690724E-2</v>
      </c>
      <c r="M23" s="6">
        <v>392.45</v>
      </c>
      <c r="N23" s="5">
        <f t="shared" si="3"/>
        <v>1.1764690804727924E-2</v>
      </c>
      <c r="O23" t="str">
        <f t="shared" si="7"/>
        <v/>
      </c>
      <c r="P23">
        <f t="shared" si="8"/>
        <v>1.1764690804727924E-2</v>
      </c>
    </row>
    <row r="24" spans="1:16">
      <c r="A24" s="5">
        <v>415.67</v>
      </c>
      <c r="B24" s="5">
        <f t="shared" si="0"/>
        <v>2.3316866313628958E-2</v>
      </c>
      <c r="C24" s="9" t="str">
        <f t="shared" si="4"/>
        <v/>
      </c>
      <c r="D24" s="9">
        <f t="shared" si="5"/>
        <v>2.3316866313628958E-2</v>
      </c>
      <c r="E24" s="6">
        <v>306.23</v>
      </c>
      <c r="F24" s="5">
        <f t="shared" si="1"/>
        <v>-1.0557016077303638E-2</v>
      </c>
      <c r="G24" s="7">
        <v>488.99</v>
      </c>
      <c r="H24" s="5">
        <f t="shared" si="6"/>
        <v>-1.1265777195306713E-2</v>
      </c>
      <c r="I24" s="8">
        <v>507.92</v>
      </c>
      <c r="J24" s="5">
        <f t="shared" si="6"/>
        <v>-7.7009166542195778E-2</v>
      </c>
      <c r="K24" s="8">
        <v>443.77</v>
      </c>
      <c r="L24" s="5">
        <f t="shared" si="2"/>
        <v>-3.2959178403607466E-2</v>
      </c>
      <c r="M24" s="6">
        <v>375.22</v>
      </c>
      <c r="N24" s="5">
        <f t="shared" si="3"/>
        <v>-4.4896619957357782E-2</v>
      </c>
      <c r="O24">
        <f t="shared" si="7"/>
        <v>-4.4896619957357782E-2</v>
      </c>
      <c r="P24" t="str">
        <f t="shared" si="8"/>
        <v/>
      </c>
    </row>
    <row r="25" spans="1:16">
      <c r="A25" s="5">
        <v>396.37</v>
      </c>
      <c r="B25" s="5">
        <f t="shared" si="0"/>
        <v>-4.7543557764263569E-2</v>
      </c>
      <c r="C25" s="9">
        <f t="shared" si="4"/>
        <v>-4.7543557764263569E-2</v>
      </c>
      <c r="D25" s="9" t="str">
        <f t="shared" si="5"/>
        <v/>
      </c>
      <c r="E25" s="6">
        <v>275.69</v>
      </c>
      <c r="F25" s="5">
        <f t="shared" si="1"/>
        <v>-0.10505940754141325</v>
      </c>
      <c r="G25" s="7">
        <v>484.97</v>
      </c>
      <c r="H25" s="5">
        <f t="shared" si="6"/>
        <v>-8.2550060137802517E-3</v>
      </c>
      <c r="I25" s="8">
        <v>440.48</v>
      </c>
      <c r="J25" s="5">
        <f t="shared" si="6"/>
        <v>-0.14245891346789732</v>
      </c>
      <c r="K25" s="8">
        <v>438.24</v>
      </c>
      <c r="L25" s="5">
        <f t="shared" si="2"/>
        <v>-1.2539704681751649E-2</v>
      </c>
      <c r="M25" s="6">
        <v>417.09</v>
      </c>
      <c r="N25" s="5">
        <f t="shared" si="3"/>
        <v>0.10578950523409669</v>
      </c>
      <c r="O25" t="str">
        <f t="shared" si="7"/>
        <v/>
      </c>
      <c r="P25">
        <f t="shared" si="8"/>
        <v>0.10578950523409669</v>
      </c>
    </row>
    <row r="26" spans="1:16">
      <c r="A26" s="5">
        <v>404.33</v>
      </c>
      <c r="B26" s="5">
        <f t="shared" si="0"/>
        <v>1.9883257757174824E-2</v>
      </c>
      <c r="C26" s="9" t="str">
        <f t="shared" si="4"/>
        <v/>
      </c>
      <c r="D26" s="9">
        <f t="shared" si="5"/>
        <v>1.9883257757174824E-2</v>
      </c>
      <c r="E26" s="6">
        <v>303.32</v>
      </c>
      <c r="F26" s="5">
        <f t="shared" si="1"/>
        <v>9.5511307770197909E-2</v>
      </c>
      <c r="G26" s="7">
        <v>505.14</v>
      </c>
      <c r="H26" s="5">
        <f t="shared" si="6"/>
        <v>4.0748585223388312E-2</v>
      </c>
      <c r="I26" s="8">
        <v>446.53</v>
      </c>
      <c r="J26" s="5">
        <f t="shared" si="6"/>
        <v>1.3641545914880026E-2</v>
      </c>
      <c r="K26" s="8">
        <v>470.57</v>
      </c>
      <c r="L26" s="5">
        <f t="shared" si="2"/>
        <v>7.1178020340188095E-2</v>
      </c>
      <c r="M26" s="6">
        <v>408.79</v>
      </c>
      <c r="N26" s="5">
        <f t="shared" si="3"/>
        <v>-2.0100449098792859E-2</v>
      </c>
      <c r="O26">
        <f t="shared" si="7"/>
        <v>-2.0100449098792859E-2</v>
      </c>
      <c r="P26" t="str">
        <f t="shared" si="8"/>
        <v/>
      </c>
    </row>
    <row r="27" spans="1:16">
      <c r="A27" s="5">
        <v>400.95</v>
      </c>
      <c r="B27" s="5">
        <f t="shared" si="0"/>
        <v>-8.3946449658373664E-3</v>
      </c>
      <c r="C27" s="9">
        <f t="shared" si="4"/>
        <v>-8.3946449658373664E-3</v>
      </c>
      <c r="D27" s="9" t="str">
        <f t="shared" si="5"/>
        <v/>
      </c>
      <c r="E27" s="6">
        <v>308.29000000000002</v>
      </c>
      <c r="F27" s="5">
        <f t="shared" si="1"/>
        <v>1.6252544594293043E-2</v>
      </c>
      <c r="G27" s="7">
        <v>532.46</v>
      </c>
      <c r="H27" s="5">
        <f t="shared" si="6"/>
        <v>5.26721588136096E-2</v>
      </c>
      <c r="I27" s="8">
        <v>438.6</v>
      </c>
      <c r="J27" s="5">
        <f t="shared" si="6"/>
        <v>-1.791875132538932E-2</v>
      </c>
      <c r="K27" s="8">
        <v>464.96</v>
      </c>
      <c r="L27" s="5">
        <f t="shared" si="2"/>
        <v>-1.1993345473038208E-2</v>
      </c>
      <c r="M27" s="6">
        <v>412.7</v>
      </c>
      <c r="N27" s="5">
        <f t="shared" si="3"/>
        <v>9.5193600077672965E-3</v>
      </c>
      <c r="O27" t="str">
        <f t="shared" si="7"/>
        <v/>
      </c>
      <c r="P27">
        <f t="shared" si="8"/>
        <v>9.5193600077672965E-3</v>
      </c>
    </row>
    <row r="28" spans="1:16">
      <c r="A28" s="5">
        <v>393.32</v>
      </c>
      <c r="B28" s="5">
        <f t="shared" si="0"/>
        <v>-1.9213201341082162E-2</v>
      </c>
      <c r="C28" s="9">
        <f t="shared" si="4"/>
        <v>-1.9213201341082162E-2</v>
      </c>
      <c r="D28" s="9" t="str">
        <f t="shared" si="5"/>
        <v/>
      </c>
      <c r="E28" s="6">
        <v>318.14</v>
      </c>
      <c r="F28" s="5">
        <f t="shared" si="1"/>
        <v>3.1450639043186429E-2</v>
      </c>
      <c r="G28" s="7">
        <v>534.88</v>
      </c>
      <c r="H28" s="5">
        <f t="shared" si="6"/>
        <v>4.5346452805512926E-3</v>
      </c>
      <c r="I28" s="8">
        <v>446.98</v>
      </c>
      <c r="J28" s="5">
        <f t="shared" si="6"/>
        <v>1.8926014899488693E-2</v>
      </c>
      <c r="K28" s="8">
        <v>463.27</v>
      </c>
      <c r="L28" s="5">
        <f t="shared" si="2"/>
        <v>-3.6413429157902744E-3</v>
      </c>
      <c r="M28" s="6">
        <v>403.69</v>
      </c>
      <c r="N28" s="5">
        <f t="shared" si="3"/>
        <v>-2.2073680075901551E-2</v>
      </c>
      <c r="O28">
        <f t="shared" si="7"/>
        <v>-2.2073680075901551E-2</v>
      </c>
      <c r="P28" t="str">
        <f t="shared" si="8"/>
        <v/>
      </c>
    </row>
    <row r="29" spans="1:16">
      <c r="A29" s="5">
        <v>384.48</v>
      </c>
      <c r="B29" s="5">
        <f t="shared" si="0"/>
        <v>-2.2731757923796687E-2</v>
      </c>
      <c r="C29" s="9">
        <f t="shared" si="4"/>
        <v>-2.2731757923796687E-2</v>
      </c>
      <c r="D29" s="9" t="str">
        <f t="shared" si="5"/>
        <v/>
      </c>
      <c r="E29" s="6">
        <v>303.17</v>
      </c>
      <c r="F29" s="5">
        <f t="shared" si="1"/>
        <v>-4.8197833188365742E-2</v>
      </c>
      <c r="G29" s="7">
        <v>536.78</v>
      </c>
      <c r="H29" s="5">
        <f t="shared" si="6"/>
        <v>3.5459044674504558E-3</v>
      </c>
      <c r="I29" s="8">
        <v>476.9</v>
      </c>
      <c r="J29" s="5">
        <f t="shared" si="6"/>
        <v>6.4792974420902011E-2</v>
      </c>
      <c r="K29" s="8">
        <v>441.9</v>
      </c>
      <c r="L29" s="5">
        <f t="shared" si="2"/>
        <v>-4.7226425329433497E-2</v>
      </c>
      <c r="M29" s="6">
        <v>414.95</v>
      </c>
      <c r="N29" s="5">
        <f t="shared" si="3"/>
        <v>2.7510774361822428E-2</v>
      </c>
      <c r="O29" t="str">
        <f t="shared" si="7"/>
        <v/>
      </c>
      <c r="P29">
        <f t="shared" si="8"/>
        <v>2.7510774361822428E-2</v>
      </c>
    </row>
    <row r="30" spans="1:16">
      <c r="A30" s="5">
        <v>387.6</v>
      </c>
      <c r="B30" s="5">
        <f t="shared" si="0"/>
        <v>8.0821080284522936E-3</v>
      </c>
      <c r="C30" s="9" t="str">
        <f t="shared" si="4"/>
        <v/>
      </c>
      <c r="D30" s="9">
        <f t="shared" si="5"/>
        <v>8.0821080284522936E-3</v>
      </c>
      <c r="E30" s="6">
        <v>299.37</v>
      </c>
      <c r="F30" s="5">
        <f t="shared" si="1"/>
        <v>-1.2613437717517799E-2</v>
      </c>
      <c r="G30" s="7">
        <v>540.87</v>
      </c>
      <c r="H30" s="5">
        <f t="shared" si="6"/>
        <v>7.5906270829795199E-3</v>
      </c>
      <c r="I30" s="8">
        <v>501.89</v>
      </c>
      <c r="J30" s="5">
        <f t="shared" si="6"/>
        <v>5.1074146870511414E-2</v>
      </c>
      <c r="K30" s="8">
        <v>434.71</v>
      </c>
      <c r="L30" s="5">
        <f t="shared" si="2"/>
        <v>-1.6404470035713881E-2</v>
      </c>
      <c r="M30" s="6">
        <v>415.35</v>
      </c>
      <c r="N30" s="5">
        <f t="shared" si="3"/>
        <v>9.6350724062356312E-4</v>
      </c>
      <c r="O30" t="str">
        <f t="shared" si="7"/>
        <v/>
      </c>
      <c r="P30">
        <f t="shared" si="8"/>
        <v>9.6350724062356312E-4</v>
      </c>
    </row>
    <row r="31" spans="1:16">
      <c r="A31" s="5">
        <v>395.44</v>
      </c>
      <c r="B31" s="5">
        <f t="shared" si="0"/>
        <v>2.0025188982092584E-2</v>
      </c>
      <c r="C31" s="9" t="str">
        <f t="shared" si="4"/>
        <v/>
      </c>
      <c r="D31" s="9">
        <f t="shared" si="5"/>
        <v>2.0025188982092584E-2</v>
      </c>
      <c r="E31" s="6">
        <v>300.27999999999997</v>
      </c>
      <c r="F31" s="5">
        <f t="shared" si="1"/>
        <v>3.0351061404707467E-3</v>
      </c>
      <c r="G31" s="7">
        <v>558.30999999999995</v>
      </c>
      <c r="H31" s="5">
        <f t="shared" si="6"/>
        <v>3.1735409450792382E-2</v>
      </c>
      <c r="I31" s="8">
        <v>484.75</v>
      </c>
      <c r="J31" s="5">
        <f t="shared" si="6"/>
        <v>-3.4747678051928819E-2</v>
      </c>
      <c r="K31" s="8">
        <v>417.49</v>
      </c>
      <c r="L31" s="5">
        <f t="shared" si="2"/>
        <v>-4.0418550192734562E-2</v>
      </c>
      <c r="M31" s="6">
        <v>408.14</v>
      </c>
      <c r="N31" s="5">
        <f t="shared" si="3"/>
        <v>-1.7511285484140954E-2</v>
      </c>
      <c r="O31">
        <f t="shared" si="7"/>
        <v>-1.7511285484140954E-2</v>
      </c>
      <c r="P31" t="str">
        <f t="shared" si="8"/>
        <v/>
      </c>
    </row>
    <row r="32" spans="1:16">
      <c r="A32" s="5">
        <v>407.45</v>
      </c>
      <c r="B32" s="5">
        <f t="shared" si="0"/>
        <v>2.9919156767524997E-2</v>
      </c>
      <c r="C32" s="9" t="str">
        <f t="shared" si="4"/>
        <v/>
      </c>
      <c r="D32" s="9">
        <f t="shared" si="5"/>
        <v>2.9919156767524997E-2</v>
      </c>
      <c r="E32" s="6">
        <v>294.43</v>
      </c>
      <c r="F32" s="5">
        <f t="shared" si="1"/>
        <v>-1.9674088867841073E-2</v>
      </c>
      <c r="G32" s="7">
        <v>571.04999999999995</v>
      </c>
      <c r="H32" s="5">
        <f t="shared" si="6"/>
        <v>2.2562407823605073E-2</v>
      </c>
      <c r="I32" s="8">
        <v>485.32</v>
      </c>
      <c r="J32" s="5">
        <f t="shared" si="6"/>
        <v>1.175173060911115E-3</v>
      </c>
      <c r="K32" s="8">
        <v>377.94</v>
      </c>
      <c r="L32" s="5">
        <f t="shared" si="2"/>
        <v>-9.9525139046353156E-2</v>
      </c>
      <c r="M32" s="6">
        <v>424.22</v>
      </c>
      <c r="N32" s="5">
        <f t="shared" si="3"/>
        <v>3.8641935790130727E-2</v>
      </c>
      <c r="O32" t="str">
        <f t="shared" si="7"/>
        <v/>
      </c>
      <c r="P32">
        <f t="shared" si="8"/>
        <v>3.8641935790130727E-2</v>
      </c>
    </row>
    <row r="33" spans="1:16">
      <c r="A33" s="5">
        <v>389.01</v>
      </c>
      <c r="B33" s="5">
        <f t="shared" si="0"/>
        <v>-4.6313175537326216E-2</v>
      </c>
      <c r="C33" s="9">
        <f t="shared" si="4"/>
        <v>-4.6313175537326216E-2</v>
      </c>
      <c r="D33" s="9" t="str">
        <f t="shared" si="5"/>
        <v/>
      </c>
      <c r="E33" s="6">
        <v>291.60000000000002</v>
      </c>
      <c r="F33" s="5">
        <f t="shared" si="1"/>
        <v>-9.6582837024573025E-3</v>
      </c>
      <c r="G33" s="7">
        <v>567.29</v>
      </c>
      <c r="H33" s="5">
        <f t="shared" si="6"/>
        <v>-6.6061346771172777E-3</v>
      </c>
      <c r="I33" s="8">
        <v>486.02</v>
      </c>
      <c r="J33" s="5">
        <f t="shared" si="6"/>
        <v>1.4413081334648634E-3</v>
      </c>
      <c r="K33" s="8">
        <v>359.39</v>
      </c>
      <c r="L33" s="5">
        <f t="shared" si="2"/>
        <v>-5.0327303050896319E-2</v>
      </c>
      <c r="M33" s="6">
        <v>414.03</v>
      </c>
      <c r="N33" s="5">
        <f t="shared" si="3"/>
        <v>-2.4313753623012153E-2</v>
      </c>
      <c r="O33">
        <f t="shared" si="7"/>
        <v>-2.4313753623012153E-2</v>
      </c>
      <c r="P33" t="str">
        <f t="shared" si="8"/>
        <v/>
      </c>
    </row>
    <row r="34" spans="1:16">
      <c r="A34" s="5">
        <v>394.67</v>
      </c>
      <c r="B34" s="5">
        <f t="shared" si="0"/>
        <v>1.4444922457217993E-2</v>
      </c>
      <c r="C34" s="9" t="str">
        <f t="shared" si="4"/>
        <v/>
      </c>
      <c r="D34" s="9">
        <f t="shared" si="5"/>
        <v>1.4444922457217993E-2</v>
      </c>
      <c r="E34" s="6">
        <v>336.71</v>
      </c>
      <c r="F34" s="5">
        <f t="shared" si="1"/>
        <v>0.14383902562118839</v>
      </c>
      <c r="G34" s="7">
        <v>539.12</v>
      </c>
      <c r="H34" s="5">
        <f t="shared" si="6"/>
        <v>-5.0932456181537127E-2</v>
      </c>
      <c r="I34" s="8">
        <v>490.12</v>
      </c>
      <c r="J34" s="5">
        <f t="shared" si="6"/>
        <v>8.4004837641086794E-3</v>
      </c>
      <c r="K34" s="8">
        <v>407.52</v>
      </c>
      <c r="L34" s="5">
        <f t="shared" si="2"/>
        <v>0.12568186142015039</v>
      </c>
      <c r="M34" s="6">
        <v>417.8</v>
      </c>
      <c r="N34" s="5">
        <f t="shared" si="3"/>
        <v>9.0644141544072004E-3</v>
      </c>
      <c r="O34" t="str">
        <f t="shared" si="7"/>
        <v/>
      </c>
      <c r="P34">
        <f t="shared" si="8"/>
        <v>9.0644141544072004E-3</v>
      </c>
    </row>
    <row r="35" spans="1:16">
      <c r="A35" s="5">
        <v>385.7</v>
      </c>
      <c r="B35" s="5">
        <f t="shared" si="0"/>
        <v>-2.299010747193838E-2</v>
      </c>
      <c r="C35" s="9">
        <f t="shared" si="4"/>
        <v>-2.299010747193838E-2</v>
      </c>
      <c r="D35" s="9" t="str">
        <f t="shared" si="5"/>
        <v/>
      </c>
      <c r="E35" s="6">
        <v>382.83</v>
      </c>
      <c r="F35" s="5">
        <f t="shared" si="1"/>
        <v>0.12836900065830295</v>
      </c>
      <c r="G35" s="7">
        <v>498.9</v>
      </c>
      <c r="H35" s="5">
        <f t="shared" si="6"/>
        <v>-7.7532505770969914E-2</v>
      </c>
      <c r="I35" s="8">
        <v>472.57</v>
      </c>
      <c r="J35" s="5">
        <f t="shared" si="6"/>
        <v>-3.6464374972153386E-2</v>
      </c>
      <c r="K35" s="8">
        <v>469.44</v>
      </c>
      <c r="L35" s="5">
        <f t="shared" si="2"/>
        <v>0.14145048372346999</v>
      </c>
      <c r="M35" s="6">
        <v>418.68</v>
      </c>
      <c r="N35" s="5">
        <f t="shared" si="3"/>
        <v>2.1040558642175401E-3</v>
      </c>
      <c r="O35" t="str">
        <f t="shared" si="7"/>
        <v/>
      </c>
      <c r="P35">
        <f t="shared" si="8"/>
        <v>2.1040558642175401E-3</v>
      </c>
    </row>
    <row r="36" spans="1:16">
      <c r="A36" s="5">
        <v>382.61</v>
      </c>
      <c r="B36" s="5">
        <f t="shared" si="0"/>
        <v>-8.0436715919357821E-3</v>
      </c>
      <c r="C36" s="9">
        <f t="shared" si="4"/>
        <v>-8.0436715919357821E-3</v>
      </c>
      <c r="D36" s="9" t="str">
        <f t="shared" si="5"/>
        <v/>
      </c>
      <c r="E36" s="6">
        <v>402.99</v>
      </c>
      <c r="F36" s="5">
        <f t="shared" si="1"/>
        <v>5.1320721329036867E-2</v>
      </c>
      <c r="G36" s="7">
        <v>500.4</v>
      </c>
      <c r="H36" s="5">
        <f t="shared" si="6"/>
        <v>3.0021037257644124E-3</v>
      </c>
      <c r="I36" s="8">
        <v>448.17</v>
      </c>
      <c r="J36" s="5">
        <f t="shared" si="6"/>
        <v>-5.3013259386756773E-2</v>
      </c>
      <c r="K36" s="8">
        <v>501.94</v>
      </c>
      <c r="L36" s="5">
        <f t="shared" si="2"/>
        <v>6.6940095681448805E-2</v>
      </c>
      <c r="M36" s="6">
        <v>431.35</v>
      </c>
      <c r="N36" s="5">
        <f t="shared" si="3"/>
        <v>2.9812920535904664E-2</v>
      </c>
      <c r="O36" t="str">
        <f t="shared" si="7"/>
        <v/>
      </c>
      <c r="P36">
        <f t="shared" si="8"/>
        <v>2.9812920535904664E-2</v>
      </c>
    </row>
    <row r="37" spans="1:16">
      <c r="A37" s="5">
        <v>379.46</v>
      </c>
      <c r="B37" s="5">
        <f t="shared" si="0"/>
        <v>-8.2670041862588101E-3</v>
      </c>
      <c r="C37" s="9">
        <f t="shared" si="4"/>
        <v>-8.2670041862588101E-3</v>
      </c>
      <c r="D37" s="9" t="str">
        <f t="shared" si="5"/>
        <v/>
      </c>
      <c r="E37" s="6">
        <v>415.64</v>
      </c>
      <c r="F37" s="5">
        <f t="shared" si="1"/>
        <v>3.0907753241414294E-2</v>
      </c>
      <c r="G37" s="7">
        <v>514.1</v>
      </c>
      <c r="H37" s="5">
        <f t="shared" si="6"/>
        <v>2.7010020468703093E-2</v>
      </c>
      <c r="I37" s="8">
        <v>445.05</v>
      </c>
      <c r="J37" s="5">
        <f t="shared" si="6"/>
        <v>-6.985989317395142E-3</v>
      </c>
      <c r="K37" s="8">
        <v>496.67</v>
      </c>
      <c r="L37" s="5">
        <f t="shared" si="2"/>
        <v>-1.0554768977795857E-2</v>
      </c>
      <c r="M37" s="6">
        <v>435.71</v>
      </c>
      <c r="N37" s="5">
        <f t="shared" si="3"/>
        <v>1.0057058909607923E-2</v>
      </c>
      <c r="O37" t="str">
        <f t="shared" si="7"/>
        <v/>
      </c>
      <c r="P37">
        <f t="shared" si="8"/>
        <v>1.0057058909607923E-2</v>
      </c>
    </row>
    <row r="38" spans="1:16">
      <c r="A38" s="5">
        <v>378.61</v>
      </c>
      <c r="B38" s="5">
        <f t="shared" si="0"/>
        <v>-2.2425379086867567E-3</v>
      </c>
      <c r="C38" s="9">
        <f t="shared" si="4"/>
        <v>-2.2425379086867567E-3</v>
      </c>
      <c r="D38" s="9" t="str">
        <f t="shared" si="5"/>
        <v/>
      </c>
      <c r="E38" s="6">
        <v>427.13</v>
      </c>
      <c r="F38" s="5">
        <f t="shared" si="1"/>
        <v>2.7268915557500491E-2</v>
      </c>
      <c r="G38" s="7">
        <v>498.24</v>
      </c>
      <c r="H38" s="5">
        <f t="shared" si="6"/>
        <v>-3.1335910415825508E-2</v>
      </c>
      <c r="I38" s="8">
        <v>452.7</v>
      </c>
      <c r="J38" s="5">
        <f t="shared" si="6"/>
        <v>1.7043019036972442E-2</v>
      </c>
      <c r="K38" s="8">
        <v>511.88</v>
      </c>
      <c r="L38" s="5">
        <f t="shared" si="2"/>
        <v>3.0164400911125461E-2</v>
      </c>
      <c r="M38" s="6">
        <v>438.78</v>
      </c>
      <c r="N38" s="5">
        <f t="shared" si="3"/>
        <v>7.0212640787190254E-3</v>
      </c>
      <c r="O38" t="str">
        <f t="shared" si="7"/>
        <v/>
      </c>
      <c r="P38">
        <f t="shared" si="8"/>
        <v>7.0212640787190254E-3</v>
      </c>
    </row>
    <row r="39" spans="1:16">
      <c r="A39" s="5">
        <v>375.53</v>
      </c>
      <c r="B39" s="5">
        <f t="shared" si="0"/>
        <v>-8.1682900390589487E-3</v>
      </c>
      <c r="C39" s="9">
        <f t="shared" si="4"/>
        <v>-8.1682900390589487E-3</v>
      </c>
      <c r="D39" s="9" t="str">
        <f t="shared" si="5"/>
        <v/>
      </c>
      <c r="E39" s="6">
        <v>464.05</v>
      </c>
      <c r="F39" s="5">
        <f t="shared" si="1"/>
        <v>8.2903888499455292E-2</v>
      </c>
      <c r="G39" s="7">
        <v>485.84</v>
      </c>
      <c r="H39" s="5">
        <f t="shared" si="6"/>
        <v>-2.5202537056313704E-2</v>
      </c>
      <c r="I39" s="8">
        <v>455.81</v>
      </c>
      <c r="J39" s="5">
        <f t="shared" si="6"/>
        <v>6.8464015761307995E-3</v>
      </c>
      <c r="K39" s="8">
        <v>531.85</v>
      </c>
      <c r="L39" s="5">
        <f t="shared" si="2"/>
        <v>3.827127212827864E-2</v>
      </c>
      <c r="M39" s="6">
        <v>443.38</v>
      </c>
      <c r="N39" s="5">
        <f t="shared" si="3"/>
        <v>1.0429041654892349E-2</v>
      </c>
      <c r="O39" t="str">
        <f t="shared" si="7"/>
        <v/>
      </c>
      <c r="P39">
        <f t="shared" si="8"/>
        <v>1.0429041654892349E-2</v>
      </c>
    </row>
    <row r="40" spans="1:16">
      <c r="A40" s="5">
        <v>389.27</v>
      </c>
      <c r="B40" s="5">
        <f t="shared" si="0"/>
        <v>3.5934828766543997E-2</v>
      </c>
      <c r="C40" s="9" t="str">
        <f t="shared" si="4"/>
        <v/>
      </c>
      <c r="D40" s="9">
        <f t="shared" si="5"/>
        <v>3.5934828766543997E-2</v>
      </c>
      <c r="E40" s="6">
        <v>462.3</v>
      </c>
      <c r="F40" s="5">
        <f t="shared" si="1"/>
        <v>-3.778274047222082E-3</v>
      </c>
      <c r="G40" s="7">
        <v>472.49</v>
      </c>
      <c r="H40" s="5">
        <f t="shared" si="6"/>
        <v>-2.7862768900647435E-2</v>
      </c>
      <c r="I40" s="8">
        <v>454.23</v>
      </c>
      <c r="J40" s="5">
        <f t="shared" si="6"/>
        <v>-3.4723783296532738E-3</v>
      </c>
      <c r="K40" s="8">
        <v>523.78</v>
      </c>
      <c r="L40" s="5">
        <f t="shared" si="2"/>
        <v>-1.5289745865442449E-2</v>
      </c>
      <c r="M40" s="6">
        <v>451.67</v>
      </c>
      <c r="N40" s="5">
        <f t="shared" si="3"/>
        <v>1.852463452645282E-2</v>
      </c>
      <c r="O40" t="str">
        <f t="shared" si="7"/>
        <v/>
      </c>
      <c r="P40">
        <f t="shared" si="8"/>
        <v>1.852463452645282E-2</v>
      </c>
    </row>
    <row r="41" spans="1:16">
      <c r="A41" s="5">
        <v>414.74</v>
      </c>
      <c r="B41" s="5">
        <f t="shared" si="0"/>
        <v>6.3378627614908464E-2</v>
      </c>
      <c r="C41" s="9" t="str">
        <f t="shared" si="4"/>
        <v/>
      </c>
      <c r="D41" s="9">
        <f t="shared" si="5"/>
        <v>6.3378627614908464E-2</v>
      </c>
      <c r="E41" s="6">
        <v>429.63</v>
      </c>
      <c r="F41" s="5">
        <f t="shared" si="1"/>
        <v>-7.3289657835458946E-2</v>
      </c>
      <c r="G41" s="7">
        <v>447.46</v>
      </c>
      <c r="H41" s="5">
        <f t="shared" si="6"/>
        <v>-5.4429434443742326E-2</v>
      </c>
      <c r="I41" s="8">
        <v>454.24</v>
      </c>
      <c r="J41" s="5">
        <f t="shared" si="6"/>
        <v>2.2015036270548615E-5</v>
      </c>
      <c r="K41" s="8">
        <v>501.08</v>
      </c>
      <c r="L41" s="5">
        <f t="shared" si="2"/>
        <v>-4.4305979856240359E-2</v>
      </c>
      <c r="M41" s="6">
        <v>440.19</v>
      </c>
      <c r="N41" s="5">
        <f t="shared" si="3"/>
        <v>-2.5745372804774513E-2</v>
      </c>
      <c r="O41">
        <f t="shared" si="7"/>
        <v>-2.5745372804774513E-2</v>
      </c>
      <c r="P41" t="str">
        <f t="shared" si="8"/>
        <v/>
      </c>
    </row>
    <row r="42" spans="1:16">
      <c r="A42" s="5">
        <v>437.88</v>
      </c>
      <c r="B42" s="5">
        <f t="shared" si="0"/>
        <v>5.4293082366662256E-2</v>
      </c>
      <c r="C42" s="9" t="str">
        <f t="shared" si="4"/>
        <v/>
      </c>
      <c r="D42" s="9">
        <f t="shared" si="5"/>
        <v>5.4293082366662256E-2</v>
      </c>
      <c r="E42" s="6">
        <v>427.85</v>
      </c>
      <c r="F42" s="5">
        <f t="shared" si="1"/>
        <v>-4.1517062946569809E-3</v>
      </c>
      <c r="G42" s="7">
        <v>435.05</v>
      </c>
      <c r="H42" s="5">
        <f t="shared" si="6"/>
        <v>-2.812618123289665E-2</v>
      </c>
      <c r="I42" s="8">
        <v>438.4</v>
      </c>
      <c r="J42" s="5">
        <f t="shared" si="6"/>
        <v>-3.549395709085533E-2</v>
      </c>
      <c r="K42" s="8">
        <v>482.62</v>
      </c>
      <c r="L42" s="5">
        <f t="shared" si="2"/>
        <v>-3.7536174455615967E-2</v>
      </c>
      <c r="M42" s="6">
        <v>450.19</v>
      </c>
      <c r="N42" s="5">
        <f t="shared" si="3"/>
        <v>2.2463263988382214E-2</v>
      </c>
      <c r="O42" t="str">
        <f t="shared" si="7"/>
        <v/>
      </c>
      <c r="P42">
        <f t="shared" si="8"/>
        <v>2.2463263988382214E-2</v>
      </c>
    </row>
    <row r="43" spans="1:16">
      <c r="A43" s="5">
        <v>436</v>
      </c>
      <c r="B43" s="5">
        <f t="shared" si="0"/>
        <v>-4.3026568873222645E-3</v>
      </c>
      <c r="C43" s="9">
        <f t="shared" si="4"/>
        <v>-4.3026568873222645E-3</v>
      </c>
      <c r="D43" s="9" t="str">
        <f t="shared" si="5"/>
        <v/>
      </c>
      <c r="E43" s="6">
        <v>442.4</v>
      </c>
      <c r="F43" s="5">
        <f t="shared" si="1"/>
        <v>3.3441783344061123E-2</v>
      </c>
      <c r="G43" s="7">
        <v>459.99</v>
      </c>
      <c r="H43" s="5">
        <f t="shared" si="6"/>
        <v>5.574378310437407E-2</v>
      </c>
      <c r="I43" s="8">
        <v>411.04</v>
      </c>
      <c r="J43" s="5">
        <f t="shared" si="6"/>
        <v>-6.444120227223224E-2</v>
      </c>
      <c r="K43" s="8">
        <v>501.32</v>
      </c>
      <c r="L43" s="5">
        <f t="shared" si="2"/>
        <v>3.8015025222946336E-2</v>
      </c>
      <c r="M43" s="6">
        <v>450.53</v>
      </c>
      <c r="N43" s="5">
        <f t="shared" si="3"/>
        <v>7.5495163013733827E-4</v>
      </c>
      <c r="O43" t="str">
        <f t="shared" si="7"/>
        <v/>
      </c>
      <c r="P43">
        <f t="shared" si="8"/>
        <v>7.5495163013733827E-4</v>
      </c>
    </row>
    <row r="44" spans="1:16">
      <c r="A44" s="5">
        <v>474.18</v>
      </c>
      <c r="B44" s="5">
        <f t="shared" si="0"/>
        <v>8.3944753095904698E-2</v>
      </c>
      <c r="C44" s="9" t="str">
        <f t="shared" si="4"/>
        <v/>
      </c>
      <c r="D44" s="9">
        <f t="shared" si="5"/>
        <v>8.3944753095904698E-2</v>
      </c>
      <c r="E44" s="6">
        <v>459.76</v>
      </c>
      <c r="F44" s="5">
        <f t="shared" si="1"/>
        <v>3.8490163991361029E-2</v>
      </c>
      <c r="G44" s="7">
        <v>454.58</v>
      </c>
      <c r="H44" s="5">
        <f t="shared" si="6"/>
        <v>-1.183083438639443E-2</v>
      </c>
      <c r="I44" s="8">
        <v>388.38</v>
      </c>
      <c r="J44" s="5">
        <f t="shared" si="6"/>
        <v>-5.6706291576099632E-2</v>
      </c>
      <c r="K44" s="8">
        <v>523.91999999999996</v>
      </c>
      <c r="L44" s="5">
        <f t="shared" si="2"/>
        <v>4.4094381166476654E-2</v>
      </c>
      <c r="M44" s="6">
        <v>448.13</v>
      </c>
      <c r="N44" s="5">
        <f t="shared" si="3"/>
        <v>-5.34129861324958E-3</v>
      </c>
      <c r="O44">
        <f t="shared" si="7"/>
        <v>-5.34129861324958E-3</v>
      </c>
      <c r="P44" t="str">
        <f t="shared" si="8"/>
        <v/>
      </c>
    </row>
    <row r="45" spans="1:16">
      <c r="A45" s="5">
        <v>433.51</v>
      </c>
      <c r="B45" s="5">
        <f t="shared" si="0"/>
        <v>-8.9672132439656188E-2</v>
      </c>
      <c r="C45" s="9">
        <f t="shared" si="4"/>
        <v>-8.9672132439656188E-2</v>
      </c>
      <c r="D45" s="9" t="str">
        <f t="shared" si="5"/>
        <v/>
      </c>
      <c r="E45" s="6">
        <v>462.17</v>
      </c>
      <c r="F45" s="5">
        <f t="shared" si="1"/>
        <v>5.2281745675648948E-3</v>
      </c>
      <c r="G45" s="7">
        <v>435.09</v>
      </c>
      <c r="H45" s="5">
        <f t="shared" si="6"/>
        <v>-4.3821009489744871E-2</v>
      </c>
      <c r="I45" s="8">
        <v>398.86</v>
      </c>
      <c r="J45" s="5">
        <f t="shared" si="6"/>
        <v>2.662623633960173E-2</v>
      </c>
      <c r="K45" s="8">
        <v>513.36</v>
      </c>
      <c r="L45" s="5">
        <f t="shared" si="2"/>
        <v>-2.0361647467538137E-2</v>
      </c>
      <c r="M45" s="6">
        <v>463.56</v>
      </c>
      <c r="N45" s="5">
        <f t="shared" si="3"/>
        <v>3.3852457573435274E-2</v>
      </c>
      <c r="O45" t="str">
        <f t="shared" si="7"/>
        <v/>
      </c>
      <c r="P45">
        <f t="shared" si="8"/>
        <v>3.3852457573435274E-2</v>
      </c>
    </row>
    <row r="46" spans="1:16">
      <c r="A46" s="5">
        <v>406.97</v>
      </c>
      <c r="B46" s="5">
        <f t="shared" si="0"/>
        <v>-6.3175391353118823E-2</v>
      </c>
      <c r="C46" s="9">
        <f t="shared" si="4"/>
        <v>-6.3175391353118823E-2</v>
      </c>
      <c r="D46" s="9" t="str">
        <f t="shared" si="5"/>
        <v/>
      </c>
      <c r="E46" s="6">
        <v>458.84</v>
      </c>
      <c r="F46" s="5">
        <f t="shared" si="1"/>
        <v>-7.2312233539840705E-3</v>
      </c>
      <c r="G46" s="7">
        <v>402.39</v>
      </c>
      <c r="H46" s="5">
        <f t="shared" si="6"/>
        <v>-7.8131138658159682E-2</v>
      </c>
      <c r="I46" s="8">
        <v>403.09</v>
      </c>
      <c r="J46" s="5">
        <f t="shared" si="6"/>
        <v>1.0549383950312607E-2</v>
      </c>
      <c r="K46" s="8">
        <v>522.53</v>
      </c>
      <c r="L46" s="5">
        <f t="shared" si="2"/>
        <v>1.7705045016397872E-2</v>
      </c>
      <c r="M46" s="6">
        <v>458.93</v>
      </c>
      <c r="N46" s="5">
        <f t="shared" si="3"/>
        <v>-1.0038133482406217E-2</v>
      </c>
      <c r="O46">
        <f t="shared" si="7"/>
        <v>-1.0038133482406217E-2</v>
      </c>
      <c r="P46" t="str">
        <f t="shared" si="8"/>
        <v/>
      </c>
    </row>
    <row r="47" spans="1:16">
      <c r="A47" s="5">
        <v>423.35</v>
      </c>
      <c r="B47" s="5">
        <f t="shared" si="0"/>
        <v>3.9459787436122218E-2</v>
      </c>
      <c r="C47" s="9" t="str">
        <f t="shared" si="4"/>
        <v/>
      </c>
      <c r="D47" s="9">
        <f t="shared" si="5"/>
        <v>3.9459787436122218E-2</v>
      </c>
      <c r="E47" s="6">
        <v>470.06</v>
      </c>
      <c r="F47" s="5">
        <f t="shared" si="1"/>
        <v>2.4158780717715364E-2</v>
      </c>
      <c r="G47" s="7">
        <v>397.2</v>
      </c>
      <c r="H47" s="5">
        <f t="shared" si="6"/>
        <v>-1.2981835411091136E-2</v>
      </c>
      <c r="I47" s="8">
        <v>363.55</v>
      </c>
      <c r="J47" s="5">
        <f t="shared" si="6"/>
        <v>-0.10324302297932215</v>
      </c>
      <c r="K47" s="8">
        <v>545.9</v>
      </c>
      <c r="L47" s="5">
        <f t="shared" si="2"/>
        <v>4.3753410329054054E-2</v>
      </c>
      <c r="M47" s="6">
        <v>467.83</v>
      </c>
      <c r="N47" s="5">
        <f t="shared" si="3"/>
        <v>1.9207289080128778E-2</v>
      </c>
      <c r="O47" t="str">
        <f t="shared" si="7"/>
        <v/>
      </c>
      <c r="P47">
        <f t="shared" si="8"/>
        <v>1.9207289080128778E-2</v>
      </c>
    </row>
    <row r="48" spans="1:16">
      <c r="A48" s="5">
        <v>424.51</v>
      </c>
      <c r="B48" s="5">
        <f t="shared" si="0"/>
        <v>2.7363025116815469E-3</v>
      </c>
      <c r="C48" s="9" t="str">
        <f t="shared" si="4"/>
        <v/>
      </c>
      <c r="D48" s="9">
        <f t="shared" si="5"/>
        <v>2.7363025116815469E-3</v>
      </c>
      <c r="E48" s="6">
        <v>442.77</v>
      </c>
      <c r="F48" s="5">
        <f t="shared" si="1"/>
        <v>-5.980989826898811E-2</v>
      </c>
      <c r="G48" s="7">
        <v>398.06</v>
      </c>
      <c r="H48" s="5">
        <f t="shared" si="6"/>
        <v>2.1628155200569218E-3</v>
      </c>
      <c r="I48" s="8">
        <v>325.92</v>
      </c>
      <c r="J48" s="5">
        <f t="shared" si="6"/>
        <v>-0.1092648866175701</v>
      </c>
      <c r="K48" s="8">
        <v>568.16999999999996</v>
      </c>
      <c r="L48" s="5">
        <f t="shared" si="2"/>
        <v>3.9984860928041779E-2</v>
      </c>
      <c r="M48" s="6">
        <v>461.79</v>
      </c>
      <c r="N48" s="5">
        <f t="shared" si="3"/>
        <v>-1.2994739773819838E-2</v>
      </c>
      <c r="O48">
        <f t="shared" si="7"/>
        <v>-1.2994739773819838E-2</v>
      </c>
      <c r="P48" t="str">
        <f t="shared" si="8"/>
        <v/>
      </c>
    </row>
    <row r="49" spans="1:16">
      <c r="A49" s="5">
        <v>453.84</v>
      </c>
      <c r="B49" s="5">
        <f t="shared" si="0"/>
        <v>6.6809150418343788E-2</v>
      </c>
      <c r="C49" s="9" t="str">
        <f t="shared" si="4"/>
        <v/>
      </c>
      <c r="D49" s="9">
        <f t="shared" si="5"/>
        <v>6.6809150418343788E-2</v>
      </c>
      <c r="E49" s="6">
        <v>444.39</v>
      </c>
      <c r="F49" s="5">
        <f t="shared" si="1"/>
        <v>3.652107400276181E-3</v>
      </c>
      <c r="G49" s="7">
        <v>431.6</v>
      </c>
      <c r="H49" s="5">
        <f t="shared" si="6"/>
        <v>8.0896485692905182E-2</v>
      </c>
      <c r="I49" s="8">
        <v>295.07</v>
      </c>
      <c r="J49" s="5">
        <f t="shared" si="6"/>
        <v>-9.943933615145964E-2</v>
      </c>
      <c r="K49" s="8">
        <v>607.29</v>
      </c>
      <c r="L49" s="5">
        <f t="shared" si="2"/>
        <v>6.6585766725842044E-2</v>
      </c>
      <c r="M49" s="6">
        <v>466.45</v>
      </c>
      <c r="N49" s="5">
        <f t="shared" si="3"/>
        <v>1.0040591116877065E-2</v>
      </c>
      <c r="O49" t="str">
        <f t="shared" si="7"/>
        <v/>
      </c>
      <c r="P49">
        <f t="shared" si="8"/>
        <v>1.0040591116877065E-2</v>
      </c>
    </row>
    <row r="50" spans="1:16">
      <c r="A50" s="5">
        <v>444.4</v>
      </c>
      <c r="B50" s="5">
        <f t="shared" si="0"/>
        <v>-2.1019655252836823E-2</v>
      </c>
      <c r="C50" s="9">
        <f t="shared" si="4"/>
        <v>-2.1019655252836823E-2</v>
      </c>
      <c r="D50" s="9" t="str">
        <f t="shared" si="5"/>
        <v/>
      </c>
      <c r="E50" s="6">
        <v>454.87</v>
      </c>
      <c r="F50" s="5">
        <f t="shared" si="1"/>
        <v>2.33091085790629E-2</v>
      </c>
      <c r="G50" s="7">
        <v>457.59</v>
      </c>
      <c r="H50" s="5">
        <f t="shared" si="6"/>
        <v>5.8474353295971886E-2</v>
      </c>
      <c r="I50" s="8">
        <v>342.22</v>
      </c>
      <c r="J50" s="5">
        <f t="shared" si="6"/>
        <v>0.14824118877678838</v>
      </c>
      <c r="K50" s="8">
        <v>592.42999999999995</v>
      </c>
      <c r="L50" s="5">
        <f t="shared" si="2"/>
        <v>-2.4773713871713354E-2</v>
      </c>
      <c r="M50" s="6">
        <v>481.61</v>
      </c>
      <c r="N50" s="5">
        <f t="shared" si="3"/>
        <v>3.1983824491671184E-2</v>
      </c>
      <c r="O50" t="str">
        <f t="shared" si="7"/>
        <v/>
      </c>
      <c r="P50">
        <f t="shared" si="8"/>
        <v>3.1983824491671184E-2</v>
      </c>
    </row>
    <row r="51" spans="1:16">
      <c r="A51" s="5">
        <v>448.28</v>
      </c>
      <c r="B51" s="5">
        <f t="shared" si="0"/>
        <v>8.6929794183523805E-3</v>
      </c>
      <c r="C51" s="9" t="str">
        <f t="shared" si="4"/>
        <v/>
      </c>
      <c r="D51" s="9">
        <f t="shared" si="5"/>
        <v>8.6929794183523805E-3</v>
      </c>
      <c r="E51" s="6">
        <v>455.51</v>
      </c>
      <c r="F51" s="5">
        <f t="shared" si="1"/>
        <v>1.4060065147130708E-3</v>
      </c>
      <c r="G51" s="7">
        <v>469.68</v>
      </c>
      <c r="H51" s="5">
        <f t="shared" si="6"/>
        <v>2.6078025075978964E-2</v>
      </c>
      <c r="I51" s="8">
        <v>327.96</v>
      </c>
      <c r="J51" s="5">
        <f t="shared" si="6"/>
        <v>-4.2562155375847587E-2</v>
      </c>
      <c r="K51" s="8">
        <v>599.45000000000005</v>
      </c>
      <c r="L51" s="5">
        <f t="shared" si="2"/>
        <v>1.1779845583780393E-2</v>
      </c>
      <c r="M51" s="6">
        <v>467.14</v>
      </c>
      <c r="N51" s="5">
        <f t="shared" si="3"/>
        <v>-3.0505659289310708E-2</v>
      </c>
      <c r="O51">
        <f t="shared" si="7"/>
        <v>-3.0505659289310708E-2</v>
      </c>
      <c r="P51" t="str">
        <f t="shared" si="8"/>
        <v/>
      </c>
    </row>
    <row r="52" spans="1:16">
      <c r="A52" s="5">
        <v>465.87</v>
      </c>
      <c r="B52" s="5">
        <f t="shared" si="0"/>
        <v>3.8488588065380198E-2</v>
      </c>
      <c r="C52" s="9" t="str">
        <f t="shared" si="4"/>
        <v/>
      </c>
      <c r="D52" s="9">
        <f t="shared" si="5"/>
        <v>3.8488588065380198E-2</v>
      </c>
      <c r="E52" s="6">
        <v>441.33</v>
      </c>
      <c r="F52" s="5">
        <f t="shared" si="1"/>
        <v>-3.1624775425616342E-2</v>
      </c>
      <c r="G52" s="7">
        <v>466.98</v>
      </c>
      <c r="H52" s="5">
        <f t="shared" si="6"/>
        <v>-5.7651815565786064E-3</v>
      </c>
      <c r="I52" s="8">
        <v>327.32</v>
      </c>
      <c r="J52" s="5">
        <f t="shared" si="6"/>
        <v>-1.953364068795945E-3</v>
      </c>
      <c r="K52" s="8">
        <v>586</v>
      </c>
      <c r="L52" s="5">
        <f t="shared" si="2"/>
        <v>-2.2692778576650061E-2</v>
      </c>
      <c r="M52" s="6">
        <v>445.77</v>
      </c>
      <c r="N52" s="5">
        <f t="shared" si="3"/>
        <v>-4.6825874672964972E-2</v>
      </c>
      <c r="O52">
        <f t="shared" si="7"/>
        <v>-4.6825874672964972E-2</v>
      </c>
      <c r="P52" t="str">
        <f t="shared" si="8"/>
        <v/>
      </c>
    </row>
    <row r="53" spans="1:16">
      <c r="A53" s="5">
        <v>444.83</v>
      </c>
      <c r="B53" s="5">
        <f t="shared" si="0"/>
        <v>-4.621443854405153E-2</v>
      </c>
      <c r="C53" s="9">
        <f t="shared" si="4"/>
        <v>-4.621443854405153E-2</v>
      </c>
      <c r="D53" s="9" t="str">
        <f t="shared" si="5"/>
        <v/>
      </c>
      <c r="E53" s="6">
        <v>415.75</v>
      </c>
      <c r="F53" s="5">
        <f t="shared" si="1"/>
        <v>-5.9708776857192995E-2</v>
      </c>
      <c r="G53" s="7">
        <v>472.28</v>
      </c>
      <c r="H53" s="5">
        <f t="shared" si="6"/>
        <v>1.1285599839557134E-2</v>
      </c>
      <c r="I53" s="8">
        <v>349.72</v>
      </c>
      <c r="J53" s="5">
        <f t="shared" si="6"/>
        <v>6.6194548653509266E-2</v>
      </c>
      <c r="K53" s="8">
        <v>577.98</v>
      </c>
      <c r="L53" s="5">
        <f t="shared" si="2"/>
        <v>-1.3780523579425361E-2</v>
      </c>
      <c r="M53" s="6">
        <v>450.91</v>
      </c>
      <c r="N53" s="5">
        <f t="shared" si="3"/>
        <v>1.1464639111236987E-2</v>
      </c>
      <c r="O53" t="str">
        <f t="shared" si="7"/>
        <v/>
      </c>
      <c r="P53">
        <f t="shared" si="8"/>
        <v>1.1464639111236987E-2</v>
      </c>
    </row>
    <row r="54" spans="1:16">
      <c r="A54" s="5">
        <v>456.72</v>
      </c>
      <c r="B54" s="5">
        <f t="shared" si="0"/>
        <v>2.6378324950847774E-2</v>
      </c>
      <c r="C54" s="9" t="str">
        <f t="shared" si="4"/>
        <v/>
      </c>
      <c r="D54" s="9">
        <f t="shared" si="5"/>
        <v>2.6378324950847774E-2</v>
      </c>
      <c r="E54" s="6">
        <v>385</v>
      </c>
      <c r="F54" s="5">
        <f t="shared" si="1"/>
        <v>-7.6840783785252817E-2</v>
      </c>
      <c r="G54" s="7">
        <v>510.38</v>
      </c>
      <c r="H54" s="5">
        <f t="shared" si="6"/>
        <v>7.7583516270942773E-2</v>
      </c>
      <c r="I54" s="8">
        <v>362.49</v>
      </c>
      <c r="J54" s="5">
        <f t="shared" si="6"/>
        <v>3.5864053394636143E-2</v>
      </c>
      <c r="K54" s="8">
        <v>604.79</v>
      </c>
      <c r="L54" s="5">
        <f t="shared" si="2"/>
        <v>4.5342024339506987E-2</v>
      </c>
      <c r="M54" s="6">
        <v>456.51</v>
      </c>
      <c r="N54" s="5">
        <f t="shared" si="3"/>
        <v>1.2342842552530193E-2</v>
      </c>
      <c r="O54" t="str">
        <f t="shared" si="7"/>
        <v/>
      </c>
      <c r="P54">
        <f t="shared" si="8"/>
        <v>1.2342842552530193E-2</v>
      </c>
    </row>
    <row r="55" spans="1:16">
      <c r="A55" s="5">
        <v>454.46</v>
      </c>
      <c r="B55" s="5">
        <f t="shared" si="0"/>
        <v>-4.960610712352184E-3</v>
      </c>
      <c r="C55" s="9">
        <f t="shared" si="4"/>
        <v>-4.960610712352184E-3</v>
      </c>
      <c r="D55" s="9" t="str">
        <f t="shared" si="5"/>
        <v/>
      </c>
      <c r="E55" s="6">
        <v>366</v>
      </c>
      <c r="F55" s="5">
        <f t="shared" si="1"/>
        <v>-5.061000088641799E-2</v>
      </c>
      <c r="G55" s="7">
        <v>539.16</v>
      </c>
      <c r="H55" s="5">
        <f t="shared" si="6"/>
        <v>5.4856826560217002E-2</v>
      </c>
      <c r="I55" s="8">
        <v>383.44</v>
      </c>
      <c r="J55" s="5">
        <f t="shared" si="6"/>
        <v>5.6186267144049389E-2</v>
      </c>
      <c r="K55" s="8">
        <v>582.23</v>
      </c>
      <c r="L55" s="5">
        <f t="shared" si="2"/>
        <v>-3.8015731668827456E-2</v>
      </c>
      <c r="M55" s="6">
        <v>444.27</v>
      </c>
      <c r="N55" s="5">
        <f t="shared" si="3"/>
        <v>-2.7178119882611214E-2</v>
      </c>
      <c r="O55">
        <f t="shared" si="7"/>
        <v>-2.7178119882611214E-2</v>
      </c>
      <c r="P55" t="str">
        <f t="shared" si="8"/>
        <v/>
      </c>
    </row>
    <row r="56" spans="1:16">
      <c r="A56" s="5">
        <v>453.85</v>
      </c>
      <c r="B56" s="5">
        <f t="shared" si="0"/>
        <v>-1.3431539710152931E-3</v>
      </c>
      <c r="C56" s="9">
        <f t="shared" si="4"/>
        <v>-1.3431539710152931E-3</v>
      </c>
      <c r="D56" s="9" t="str">
        <f t="shared" si="5"/>
        <v/>
      </c>
      <c r="E56" s="6">
        <v>380.69</v>
      </c>
      <c r="F56" s="5">
        <f t="shared" si="1"/>
        <v>3.9352062239937133E-2</v>
      </c>
      <c r="G56" s="7">
        <v>543.41</v>
      </c>
      <c r="H56" s="5">
        <f t="shared" si="6"/>
        <v>7.8517266028332866E-3</v>
      </c>
      <c r="I56" s="8">
        <v>391.4</v>
      </c>
      <c r="J56" s="5">
        <f t="shared" si="6"/>
        <v>2.0546900110599887E-2</v>
      </c>
      <c r="K56" s="8">
        <v>574.25</v>
      </c>
      <c r="L56" s="5">
        <f t="shared" si="2"/>
        <v>-1.3800717099059143E-2</v>
      </c>
      <c r="M56" s="6">
        <v>458.26</v>
      </c>
      <c r="N56" s="5">
        <f t="shared" si="3"/>
        <v>3.100422291367488E-2</v>
      </c>
      <c r="O56" t="str">
        <f t="shared" si="7"/>
        <v/>
      </c>
      <c r="P56">
        <f t="shared" si="8"/>
        <v>3.100422291367488E-2</v>
      </c>
    </row>
    <row r="57" spans="1:16">
      <c r="A57" s="5">
        <v>456.64</v>
      </c>
      <c r="B57" s="5">
        <f t="shared" si="0"/>
        <v>6.1285873158352976E-3</v>
      </c>
      <c r="C57" s="9" t="str">
        <f t="shared" si="4"/>
        <v/>
      </c>
      <c r="D57" s="9">
        <f t="shared" si="5"/>
        <v>6.1285873158352976E-3</v>
      </c>
      <c r="E57" s="6">
        <v>367.25</v>
      </c>
      <c r="F57" s="5">
        <f t="shared" si="1"/>
        <v>-3.5942580587316829E-2</v>
      </c>
      <c r="G57" s="7">
        <v>562.84</v>
      </c>
      <c r="H57" s="5">
        <f t="shared" si="6"/>
        <v>3.513129644715271E-2</v>
      </c>
      <c r="I57" s="8">
        <v>339.92</v>
      </c>
      <c r="J57" s="5">
        <f t="shared" si="6"/>
        <v>-0.1410197591554197</v>
      </c>
      <c r="K57" s="8">
        <v>600.36</v>
      </c>
      <c r="L57" s="5">
        <f t="shared" si="2"/>
        <v>4.4464633718906278E-2</v>
      </c>
      <c r="M57" s="6">
        <v>475.5</v>
      </c>
      <c r="N57" s="5">
        <f t="shared" si="3"/>
        <v>3.6930173354248481E-2</v>
      </c>
      <c r="O57" t="str">
        <f t="shared" si="7"/>
        <v/>
      </c>
      <c r="P57">
        <f t="shared" si="8"/>
        <v>3.6930173354248481E-2</v>
      </c>
    </row>
    <row r="58" spans="1:16">
      <c r="A58" s="5">
        <v>466.27</v>
      </c>
      <c r="B58" s="5">
        <f t="shared" si="0"/>
        <v>2.0869531191929771E-2</v>
      </c>
      <c r="C58" s="9" t="str">
        <f t="shared" si="4"/>
        <v/>
      </c>
      <c r="D58" s="9">
        <f t="shared" si="5"/>
        <v>2.0869531191929771E-2</v>
      </c>
      <c r="E58" s="6">
        <v>341.17</v>
      </c>
      <c r="F58" s="5">
        <f t="shared" si="1"/>
        <v>-7.3661928272781049E-2</v>
      </c>
      <c r="G58" s="7">
        <v>572.74</v>
      </c>
      <c r="H58" s="5">
        <f t="shared" si="6"/>
        <v>1.7436465636510839E-2</v>
      </c>
      <c r="I58" s="8">
        <v>336.01</v>
      </c>
      <c r="J58" s="5">
        <f t="shared" si="6"/>
        <v>-1.1569374381466766E-2</v>
      </c>
      <c r="K58" s="8">
        <v>591.13</v>
      </c>
      <c r="L58" s="5">
        <f t="shared" si="2"/>
        <v>-1.5493515911971865E-2</v>
      </c>
      <c r="M58" s="6">
        <v>462.71</v>
      </c>
      <c r="N58" s="5">
        <f t="shared" si="3"/>
        <v>-2.7266374030260387E-2</v>
      </c>
      <c r="O58">
        <f t="shared" si="7"/>
        <v>-2.7266374030260387E-2</v>
      </c>
      <c r="P58" t="str">
        <f t="shared" si="8"/>
        <v/>
      </c>
    </row>
    <row r="59" spans="1:16">
      <c r="A59" s="5">
        <v>452.58</v>
      </c>
      <c r="B59" s="5">
        <f t="shared" si="0"/>
        <v>-2.9800322386806875E-2</v>
      </c>
      <c r="C59" s="9">
        <f t="shared" si="4"/>
        <v>-2.9800322386806875E-2</v>
      </c>
      <c r="D59" s="9" t="str">
        <f t="shared" si="5"/>
        <v/>
      </c>
      <c r="E59" s="6">
        <v>331.02</v>
      </c>
      <c r="F59" s="5">
        <f t="shared" si="1"/>
        <v>-3.0202090268811217E-2</v>
      </c>
      <c r="G59" s="7">
        <v>636.51</v>
      </c>
      <c r="H59" s="5">
        <f t="shared" si="6"/>
        <v>0.10556826723656888</v>
      </c>
      <c r="I59" s="8">
        <v>334.97</v>
      </c>
      <c r="J59" s="5">
        <f t="shared" si="6"/>
        <v>-3.0999458488699806E-3</v>
      </c>
      <c r="K59" s="8">
        <v>565.15</v>
      </c>
      <c r="L59" s="5">
        <f t="shared" si="2"/>
        <v>-4.4944776739402122E-2</v>
      </c>
      <c r="M59" s="6">
        <v>472.35</v>
      </c>
      <c r="N59" s="5">
        <f t="shared" si="3"/>
        <v>2.061972825995886E-2</v>
      </c>
      <c r="O59" t="str">
        <f t="shared" si="7"/>
        <v/>
      </c>
      <c r="P59">
        <f t="shared" si="8"/>
        <v>2.061972825995886E-2</v>
      </c>
    </row>
    <row r="60" spans="1:16">
      <c r="A60" s="5">
        <v>445.35</v>
      </c>
      <c r="B60" s="5">
        <f t="shared" si="0"/>
        <v>-1.6104053215715945E-2</v>
      </c>
      <c r="C60" s="9">
        <f t="shared" si="4"/>
        <v>-1.6104053215715945E-2</v>
      </c>
      <c r="D60" s="9" t="str">
        <f t="shared" si="5"/>
        <v/>
      </c>
      <c r="E60" s="6">
        <v>332.62</v>
      </c>
      <c r="F60" s="5">
        <f t="shared" si="1"/>
        <v>4.821900729599528E-3</v>
      </c>
      <c r="G60" s="7">
        <v>687.18</v>
      </c>
      <c r="H60" s="5">
        <f t="shared" si="6"/>
        <v>7.659613784454497E-2</v>
      </c>
      <c r="I60" s="8">
        <v>317.16000000000003</v>
      </c>
      <c r="J60" s="5">
        <f t="shared" si="6"/>
        <v>-5.4634597172021154E-2</v>
      </c>
      <c r="K60" s="8">
        <v>588.79</v>
      </c>
      <c r="L60" s="5">
        <f t="shared" si="2"/>
        <v>4.0978400938049581E-2</v>
      </c>
      <c r="M60" s="6">
        <v>453.69</v>
      </c>
      <c r="N60" s="5">
        <f t="shared" si="3"/>
        <v>-4.0306090784384588E-2</v>
      </c>
      <c r="O60">
        <f t="shared" si="7"/>
        <v>-4.0306090784384588E-2</v>
      </c>
      <c r="P60" t="str">
        <f t="shared" si="8"/>
        <v/>
      </c>
    </row>
    <row r="61" spans="1:16">
      <c r="A61" s="5">
        <v>448.54</v>
      </c>
      <c r="B61" s="5">
        <f t="shared" si="0"/>
        <v>7.1373738202644317E-3</v>
      </c>
      <c r="C61" s="9" t="str">
        <f t="shared" si="4"/>
        <v/>
      </c>
      <c r="D61" s="9">
        <f t="shared" si="5"/>
        <v>7.1373738202644317E-3</v>
      </c>
      <c r="E61" s="6">
        <v>356.42</v>
      </c>
      <c r="F61" s="5">
        <f t="shared" si="1"/>
        <v>6.9109113502959521E-2</v>
      </c>
      <c r="G61" s="7">
        <v>712.76</v>
      </c>
      <c r="H61" s="5">
        <f t="shared" si="6"/>
        <v>3.6548491221534196E-2</v>
      </c>
      <c r="I61" s="8">
        <v>317.19</v>
      </c>
      <c r="J61" s="5">
        <f t="shared" si="6"/>
        <v>9.4585008346595201E-5</v>
      </c>
      <c r="K61" s="8">
        <v>620.91</v>
      </c>
      <c r="L61" s="5">
        <f t="shared" si="2"/>
        <v>5.3116560319447066E-2</v>
      </c>
      <c r="M61" s="6">
        <v>459.27</v>
      </c>
      <c r="N61" s="5">
        <f t="shared" si="3"/>
        <v>1.2224126981340542E-2</v>
      </c>
      <c r="O61" t="str">
        <f t="shared" si="7"/>
        <v/>
      </c>
      <c r="P61">
        <f t="shared" si="8"/>
        <v>1.2224126981340542E-2</v>
      </c>
    </row>
    <row r="62" spans="1:16">
      <c r="A62" s="5">
        <v>438.4</v>
      </c>
      <c r="B62" s="5">
        <f t="shared" si="0"/>
        <v>-2.2866128064337323E-2</v>
      </c>
      <c r="C62" s="9">
        <f t="shared" si="4"/>
        <v>-2.2866128064337323E-2</v>
      </c>
      <c r="D62" s="9" t="str">
        <f t="shared" si="5"/>
        <v/>
      </c>
      <c r="E62" s="6">
        <v>351.97</v>
      </c>
      <c r="F62" s="5">
        <f t="shared" si="1"/>
        <v>-1.2563866051633794E-2</v>
      </c>
      <c r="G62" s="7">
        <v>739.8</v>
      </c>
      <c r="H62" s="5">
        <f t="shared" si="6"/>
        <v>3.7235121539139625E-2</v>
      </c>
      <c r="I62" s="8">
        <v>305.25</v>
      </c>
      <c r="J62" s="5">
        <f t="shared" si="6"/>
        <v>-3.8369850421730765E-2</v>
      </c>
      <c r="K62" s="8">
        <v>593.57000000000005</v>
      </c>
      <c r="L62" s="5">
        <f t="shared" si="2"/>
        <v>-4.503099240176632E-2</v>
      </c>
      <c r="M62" s="6">
        <v>470.42</v>
      </c>
      <c r="N62" s="5">
        <f t="shared" si="3"/>
        <v>2.3987640275298247E-2</v>
      </c>
      <c r="O62" t="str">
        <f t="shared" si="7"/>
        <v/>
      </c>
      <c r="P62">
        <f t="shared" si="8"/>
        <v>2.3987640275298247E-2</v>
      </c>
    </row>
    <row r="63" spans="1:16">
      <c r="A63" s="5">
        <v>439.27</v>
      </c>
      <c r="B63" s="5">
        <f t="shared" si="0"/>
        <v>1.9825225539295849E-3</v>
      </c>
      <c r="C63" s="9" t="str">
        <f t="shared" si="4"/>
        <v/>
      </c>
      <c r="D63" s="9">
        <f t="shared" si="5"/>
        <v>1.9825225539295849E-3</v>
      </c>
      <c r="E63" s="6">
        <v>352.22</v>
      </c>
      <c r="F63" s="5">
        <f t="shared" si="1"/>
        <v>7.1003567361971245E-4</v>
      </c>
      <c r="G63" s="7">
        <v>644.44000000000005</v>
      </c>
      <c r="H63" s="5">
        <f t="shared" si="6"/>
        <v>-0.13799815677556757</v>
      </c>
      <c r="I63" s="8">
        <v>313.79000000000002</v>
      </c>
      <c r="J63" s="5">
        <f t="shared" si="6"/>
        <v>2.7592859368855888E-2</v>
      </c>
      <c r="K63" s="8">
        <v>610.4</v>
      </c>
      <c r="L63" s="5">
        <f t="shared" si="2"/>
        <v>2.7959328477776824E-2</v>
      </c>
      <c r="M63" s="6">
        <v>487.39</v>
      </c>
      <c r="N63" s="5">
        <f t="shared" si="3"/>
        <v>3.5438711264096985E-2</v>
      </c>
      <c r="O63" t="str">
        <f t="shared" si="7"/>
        <v/>
      </c>
      <c r="P63">
        <f t="shared" si="8"/>
        <v>3.5438711264096985E-2</v>
      </c>
    </row>
    <row r="64" spans="1:16">
      <c r="A64" s="5">
        <v>463.21</v>
      </c>
      <c r="B64" s="5">
        <f t="shared" si="0"/>
        <v>5.3066256784471737E-2</v>
      </c>
      <c r="C64" s="9" t="str">
        <f t="shared" si="4"/>
        <v/>
      </c>
      <c r="D64" s="9">
        <f t="shared" si="5"/>
        <v>5.3066256784471737E-2</v>
      </c>
      <c r="E64" s="6">
        <v>314.52</v>
      </c>
      <c r="F64" s="5">
        <f t="shared" si="1"/>
        <v>-0.11320831324362397</v>
      </c>
      <c r="G64" s="7">
        <v>673.68</v>
      </c>
      <c r="H64" s="5">
        <f t="shared" si="6"/>
        <v>4.4373498098950651E-2</v>
      </c>
      <c r="I64" s="8">
        <v>326.05</v>
      </c>
      <c r="J64" s="5">
        <f t="shared" si="6"/>
        <v>3.8326771479541395E-2</v>
      </c>
      <c r="K64" s="8">
        <v>591.20000000000005</v>
      </c>
      <c r="L64" s="5">
        <f t="shared" si="2"/>
        <v>-3.1960110336255135E-2</v>
      </c>
      <c r="M64" s="6">
        <v>500.71</v>
      </c>
      <c r="N64" s="5">
        <f t="shared" si="3"/>
        <v>2.6962467224111115E-2</v>
      </c>
      <c r="O64" t="str">
        <f t="shared" si="7"/>
        <v/>
      </c>
      <c r="P64">
        <f t="shared" si="8"/>
        <v>2.6962467224111115E-2</v>
      </c>
    </row>
    <row r="65" spans="1:16">
      <c r="A65" s="5">
        <v>462.91</v>
      </c>
      <c r="B65" s="5">
        <f t="shared" si="0"/>
        <v>-6.4786423032253042E-4</v>
      </c>
      <c r="C65" s="9">
        <f t="shared" si="4"/>
        <v>-6.4786423032253042E-4</v>
      </c>
      <c r="D65" s="9" t="str">
        <f t="shared" si="5"/>
        <v/>
      </c>
      <c r="E65" s="6">
        <v>319.10000000000002</v>
      </c>
      <c r="F65" s="5">
        <f t="shared" si="1"/>
        <v>1.4456866160882591E-2</v>
      </c>
      <c r="G65" s="7">
        <v>655.84</v>
      </c>
      <c r="H65" s="5">
        <f t="shared" si="6"/>
        <v>-2.6838363965709242E-2</v>
      </c>
      <c r="I65" s="8">
        <v>342.51</v>
      </c>
      <c r="J65" s="5">
        <f t="shared" si="6"/>
        <v>4.9250110517134162E-2</v>
      </c>
      <c r="K65" s="8">
        <v>607.91</v>
      </c>
      <c r="L65" s="5">
        <f t="shared" si="2"/>
        <v>2.7872475059408978E-2</v>
      </c>
      <c r="M65" s="6">
        <v>514.71</v>
      </c>
      <c r="N65" s="5">
        <f t="shared" si="3"/>
        <v>2.7576544087838481E-2</v>
      </c>
      <c r="O65" t="str">
        <f t="shared" si="7"/>
        <v/>
      </c>
      <c r="P65">
        <f t="shared" si="8"/>
        <v>2.7576544087838481E-2</v>
      </c>
    </row>
    <row r="66" spans="1:16">
      <c r="A66" s="5">
        <v>456.56</v>
      </c>
      <c r="B66" s="5">
        <f t="shared" si="0"/>
        <v>-1.3812524513431743E-2</v>
      </c>
      <c r="C66" s="9">
        <f t="shared" si="4"/>
        <v>-1.3812524513431743E-2</v>
      </c>
      <c r="D66" s="9" t="str">
        <f t="shared" si="5"/>
        <v/>
      </c>
      <c r="E66" s="6">
        <v>317.41000000000003</v>
      </c>
      <c r="F66" s="5">
        <f t="shared" si="1"/>
        <v>-5.3102197020549373E-3</v>
      </c>
      <c r="G66" s="7">
        <v>666.69</v>
      </c>
      <c r="H66" s="5">
        <f t="shared" si="6"/>
        <v>1.6408313505459654E-2</v>
      </c>
      <c r="I66" s="8">
        <v>332.8</v>
      </c>
      <c r="J66" s="5">
        <f t="shared" si="6"/>
        <v>-2.8759145409291965E-2</v>
      </c>
      <c r="K66" s="8">
        <v>635.32000000000005</v>
      </c>
      <c r="L66" s="5">
        <f t="shared" si="2"/>
        <v>4.4101964273553271E-2</v>
      </c>
      <c r="M66" s="6">
        <v>533.4</v>
      </c>
      <c r="N66" s="5">
        <f t="shared" si="3"/>
        <v>3.5667976484469642E-2</v>
      </c>
      <c r="O66" t="str">
        <f t="shared" si="7"/>
        <v/>
      </c>
      <c r="P66">
        <f t="shared" si="8"/>
        <v>3.5667976484469642E-2</v>
      </c>
    </row>
    <row r="67" spans="1:16">
      <c r="A67" s="5">
        <v>454.85</v>
      </c>
      <c r="B67" s="5">
        <f t="shared" ref="B67:B130" si="9">LN(A67/A66)</f>
        <v>-3.7524319603817057E-3</v>
      </c>
      <c r="C67" s="9">
        <f t="shared" si="4"/>
        <v>-3.7524319603817057E-3</v>
      </c>
      <c r="D67" s="9" t="str">
        <f t="shared" si="5"/>
        <v/>
      </c>
      <c r="E67" s="6">
        <v>333.26</v>
      </c>
      <c r="F67" s="5">
        <f t="shared" ref="F67:F130" si="10">LN(E67/E66)</f>
        <v>4.872865252833438E-2</v>
      </c>
      <c r="G67" s="7">
        <v>681.26</v>
      </c>
      <c r="H67" s="5">
        <f t="shared" si="6"/>
        <v>2.161885450731544E-2</v>
      </c>
      <c r="I67" s="8">
        <v>307.41000000000003</v>
      </c>
      <c r="J67" s="5">
        <f t="shared" si="6"/>
        <v>-7.9359347467317209E-2</v>
      </c>
      <c r="K67" s="8">
        <v>668.77</v>
      </c>
      <c r="L67" s="5">
        <f t="shared" ref="L67:L130" si="11">LN(K67/K66)</f>
        <v>5.131139533812628E-2</v>
      </c>
      <c r="M67" s="6">
        <v>544.75</v>
      </c>
      <c r="N67" s="5">
        <f t="shared" ref="N67:N130" si="12">LN(M67/M66)</f>
        <v>2.1055362076815406E-2</v>
      </c>
      <c r="O67" t="str">
        <f t="shared" si="7"/>
        <v/>
      </c>
      <c r="P67">
        <f t="shared" si="8"/>
        <v>2.1055362076815406E-2</v>
      </c>
    </row>
    <row r="68" spans="1:16">
      <c r="A68" s="5">
        <v>451.4</v>
      </c>
      <c r="B68" s="5">
        <f t="shared" si="9"/>
        <v>-7.6138298846356407E-3</v>
      </c>
      <c r="C68" s="9">
        <f t="shared" ref="C68:C131" si="13">IF(B68&lt;0,B68,"")</f>
        <v>-7.6138298846356407E-3</v>
      </c>
      <c r="D68" s="9" t="str">
        <f t="shared" ref="D68:D131" si="14">IF(B68&gt;0,B68,"")</f>
        <v/>
      </c>
      <c r="E68" s="6">
        <v>342.04</v>
      </c>
      <c r="F68" s="5">
        <f t="shared" si="10"/>
        <v>2.6004723177277107E-2</v>
      </c>
      <c r="G68" s="7">
        <v>699.26</v>
      </c>
      <c r="H68" s="5">
        <f t="shared" ref="H68:J131" si="15">LN(G68/G67)</f>
        <v>2.6078608247832907E-2</v>
      </c>
      <c r="I68" s="8">
        <v>316.39999999999998</v>
      </c>
      <c r="J68" s="5">
        <f t="shared" si="15"/>
        <v>2.8824874413762355E-2</v>
      </c>
      <c r="K68" s="8">
        <v>682</v>
      </c>
      <c r="L68" s="5">
        <f t="shared" si="11"/>
        <v>1.9589453538381367E-2</v>
      </c>
      <c r="M68" s="6">
        <v>562.05999999999995</v>
      </c>
      <c r="N68" s="5">
        <f t="shared" si="12"/>
        <v>3.1281631936187715E-2</v>
      </c>
      <c r="O68" t="str">
        <f t="shared" ref="O68:O131" si="16">IF(N68&lt;0,N68,"")</f>
        <v/>
      </c>
      <c r="P68">
        <f t="shared" ref="P68:P131" si="17">IF(N68&gt;0,N68,"")</f>
        <v>3.1281631936187715E-2</v>
      </c>
    </row>
    <row r="69" spans="1:16">
      <c r="A69" s="5">
        <v>455.18</v>
      </c>
      <c r="B69" s="5">
        <f t="shared" si="9"/>
        <v>8.3390807323322786E-3</v>
      </c>
      <c r="C69" s="9" t="str">
        <f t="shared" si="13"/>
        <v/>
      </c>
      <c r="D69" s="9">
        <f t="shared" si="14"/>
        <v>8.3390807323322786E-3</v>
      </c>
      <c r="E69" s="6">
        <v>344.51</v>
      </c>
      <c r="F69" s="5">
        <f t="shared" si="10"/>
        <v>7.1954283208641306E-3</v>
      </c>
      <c r="G69" s="7">
        <v>680.82</v>
      </c>
      <c r="H69" s="5">
        <f t="shared" si="15"/>
        <v>-2.6724678985682256E-2</v>
      </c>
      <c r="I69" s="8">
        <v>328.29</v>
      </c>
      <c r="J69" s="5">
        <f t="shared" si="15"/>
        <v>3.6890128204962569E-2</v>
      </c>
      <c r="K69" s="8">
        <v>722.44</v>
      </c>
      <c r="L69" s="5">
        <f t="shared" si="11"/>
        <v>5.7604713712000696E-2</v>
      </c>
      <c r="M69" s="6">
        <v>561.88</v>
      </c>
      <c r="N69" s="5">
        <f t="shared" si="12"/>
        <v>-3.2030179820779727E-4</v>
      </c>
      <c r="O69">
        <f t="shared" si="16"/>
        <v>-3.2030179820779727E-4</v>
      </c>
      <c r="P69" t="str">
        <f t="shared" si="17"/>
        <v/>
      </c>
    </row>
    <row r="70" spans="1:16">
      <c r="A70" s="5">
        <v>457.12</v>
      </c>
      <c r="B70" s="5">
        <f t="shared" si="9"/>
        <v>4.2529933666954059E-3</v>
      </c>
      <c r="C70" s="9" t="str">
        <f t="shared" si="13"/>
        <v/>
      </c>
      <c r="D70" s="9">
        <f t="shared" si="14"/>
        <v>4.2529933666954059E-3</v>
      </c>
      <c r="E70" s="6">
        <v>347.15</v>
      </c>
      <c r="F70" s="5">
        <f t="shared" si="10"/>
        <v>7.6338455906636016E-3</v>
      </c>
      <c r="G70" s="7">
        <v>675.48</v>
      </c>
      <c r="H70" s="5">
        <f t="shared" si="15"/>
        <v>-7.8744047670175378E-3</v>
      </c>
      <c r="I70" s="8">
        <v>322.64999999999998</v>
      </c>
      <c r="J70" s="5">
        <f t="shared" si="15"/>
        <v>-1.7329219716612776E-2</v>
      </c>
      <c r="K70" s="8">
        <v>732.27</v>
      </c>
      <c r="L70" s="5">
        <f t="shared" si="11"/>
        <v>1.3514926855519959E-2</v>
      </c>
      <c r="M70" s="6">
        <v>584.41</v>
      </c>
      <c r="N70" s="5">
        <f t="shared" si="12"/>
        <v>3.9314487334853557E-2</v>
      </c>
      <c r="O70" t="str">
        <f t="shared" si="16"/>
        <v/>
      </c>
      <c r="P70">
        <f t="shared" si="17"/>
        <v>3.9314487334853557E-2</v>
      </c>
    </row>
    <row r="71" spans="1:16">
      <c r="A71" s="5">
        <v>454.44</v>
      </c>
      <c r="B71" s="5">
        <f t="shared" si="9"/>
        <v>-5.8800467807591759E-3</v>
      </c>
      <c r="C71" s="9">
        <f t="shared" si="13"/>
        <v>-5.8800467807591759E-3</v>
      </c>
      <c r="D71" s="9" t="str">
        <f t="shared" si="14"/>
        <v/>
      </c>
      <c r="E71" s="6">
        <v>346.51</v>
      </c>
      <c r="F71" s="5">
        <f t="shared" si="10"/>
        <v>-1.8452849569069907E-3</v>
      </c>
      <c r="G71" s="7">
        <v>655.63</v>
      </c>
      <c r="H71" s="5">
        <f t="shared" si="15"/>
        <v>-2.9826943831681919E-2</v>
      </c>
      <c r="I71" s="8">
        <v>326.35000000000002</v>
      </c>
      <c r="J71" s="5">
        <f t="shared" si="15"/>
        <v>1.1402280699377869E-2</v>
      </c>
      <c r="K71" s="8">
        <v>753.23</v>
      </c>
      <c r="L71" s="5">
        <f t="shared" si="11"/>
        <v>2.8221327637236362E-2</v>
      </c>
      <c r="M71" s="6">
        <v>581.5</v>
      </c>
      <c r="N71" s="5">
        <f t="shared" si="12"/>
        <v>-4.9918193388436179E-3</v>
      </c>
      <c r="O71">
        <f t="shared" si="16"/>
        <v>-4.9918193388436179E-3</v>
      </c>
      <c r="P71" t="str">
        <f t="shared" si="17"/>
        <v/>
      </c>
    </row>
    <row r="72" spans="1:16">
      <c r="A72" s="5">
        <v>458.04</v>
      </c>
      <c r="B72" s="5">
        <f t="shared" si="9"/>
        <v>7.8906248434349145E-3</v>
      </c>
      <c r="C72" s="9" t="str">
        <f t="shared" si="13"/>
        <v/>
      </c>
      <c r="D72" s="9">
        <f t="shared" si="14"/>
        <v>7.8906248434349145E-3</v>
      </c>
      <c r="E72" s="6">
        <v>359.3</v>
      </c>
      <c r="F72" s="5">
        <f t="shared" si="10"/>
        <v>3.6246015877097838E-2</v>
      </c>
      <c r="G72" s="7">
        <v>661.99</v>
      </c>
      <c r="H72" s="5">
        <f t="shared" si="15"/>
        <v>9.6538446504804715E-3</v>
      </c>
      <c r="I72" s="8">
        <v>343.81</v>
      </c>
      <c r="J72" s="5">
        <f t="shared" si="15"/>
        <v>5.2118754122814581E-2</v>
      </c>
      <c r="K72" s="8">
        <v>774.45</v>
      </c>
      <c r="L72" s="5">
        <f t="shared" si="11"/>
        <v>2.7782473945548884E-2</v>
      </c>
      <c r="M72" s="6">
        <v>605.37</v>
      </c>
      <c r="N72" s="5">
        <f t="shared" si="12"/>
        <v>4.0228869387183341E-2</v>
      </c>
      <c r="O72" t="str">
        <f t="shared" si="16"/>
        <v/>
      </c>
      <c r="P72">
        <f t="shared" si="17"/>
        <v>4.0228869387183341E-2</v>
      </c>
    </row>
    <row r="73" spans="1:16">
      <c r="A73" s="5">
        <v>457.29</v>
      </c>
      <c r="B73" s="5">
        <f t="shared" si="9"/>
        <v>-1.6387536032787837E-3</v>
      </c>
      <c r="C73" s="9">
        <f t="shared" si="13"/>
        <v>-1.6387536032787837E-3</v>
      </c>
      <c r="D73" s="9" t="str">
        <f t="shared" si="14"/>
        <v/>
      </c>
      <c r="E73" s="6">
        <v>351.5</v>
      </c>
      <c r="F73" s="5">
        <f t="shared" si="10"/>
        <v>-2.1947982868753463E-2</v>
      </c>
      <c r="G73" s="7">
        <v>665.76</v>
      </c>
      <c r="H73" s="5">
        <f t="shared" si="15"/>
        <v>5.678795151897004E-3</v>
      </c>
      <c r="I73" s="8">
        <v>406.72</v>
      </c>
      <c r="J73" s="5">
        <f t="shared" si="15"/>
        <v>0.16803580879704832</v>
      </c>
      <c r="K73" s="8">
        <v>796.31</v>
      </c>
      <c r="L73" s="5">
        <f t="shared" si="11"/>
        <v>2.7835457271904496E-2</v>
      </c>
      <c r="M73" s="6">
        <v>615.92999999999995</v>
      </c>
      <c r="N73" s="5">
        <f t="shared" si="12"/>
        <v>1.7293479366880037E-2</v>
      </c>
      <c r="O73" t="str">
        <f t="shared" si="16"/>
        <v/>
      </c>
      <c r="P73">
        <f t="shared" si="17"/>
        <v>1.7293479366880037E-2</v>
      </c>
    </row>
    <row r="74" spans="1:16">
      <c r="A74" s="5">
        <v>482.55</v>
      </c>
      <c r="B74" s="5">
        <f t="shared" si="9"/>
        <v>5.3766779411285069E-2</v>
      </c>
      <c r="C74" s="9" t="str">
        <f t="shared" si="13"/>
        <v/>
      </c>
      <c r="D74" s="9">
        <f t="shared" si="14"/>
        <v>5.3766779411285069E-2</v>
      </c>
      <c r="E74" s="6">
        <v>336.87</v>
      </c>
      <c r="F74" s="5">
        <f t="shared" si="10"/>
        <v>-4.2512611998162635E-2</v>
      </c>
      <c r="G74" s="7">
        <v>641.91999999999996</v>
      </c>
      <c r="H74" s="5">
        <f t="shared" si="15"/>
        <v>-3.6465559901115184E-2</v>
      </c>
      <c r="I74" s="8">
        <v>403.88</v>
      </c>
      <c r="J74" s="5">
        <f t="shared" si="15"/>
        <v>-7.0071838649690263E-3</v>
      </c>
      <c r="K74" s="8">
        <v>844.4</v>
      </c>
      <c r="L74" s="5">
        <f t="shared" si="11"/>
        <v>5.8637758708493359E-2</v>
      </c>
      <c r="M74" s="6">
        <v>636.02</v>
      </c>
      <c r="N74" s="5">
        <f t="shared" si="12"/>
        <v>3.2096688673788003E-2</v>
      </c>
      <c r="O74" t="str">
        <f t="shared" si="16"/>
        <v/>
      </c>
      <c r="P74">
        <f t="shared" si="17"/>
        <v>3.2096688673788003E-2</v>
      </c>
    </row>
    <row r="75" spans="1:16">
      <c r="A75" s="5">
        <v>475.65</v>
      </c>
      <c r="B75" s="5">
        <f t="shared" si="9"/>
        <v>-1.4402252700679064E-2</v>
      </c>
      <c r="C75" s="9">
        <f t="shared" si="13"/>
        <v>-1.4402252700679064E-2</v>
      </c>
      <c r="D75" s="9" t="str">
        <f t="shared" si="14"/>
        <v/>
      </c>
      <c r="E75" s="6">
        <v>344.05</v>
      </c>
      <c r="F75" s="5">
        <f t="shared" si="10"/>
        <v>2.1089896395931892E-2</v>
      </c>
      <c r="G75" s="7">
        <v>642.64</v>
      </c>
      <c r="H75" s="5">
        <f t="shared" si="15"/>
        <v>1.1210065320410715E-3</v>
      </c>
      <c r="I75" s="8">
        <v>431.11</v>
      </c>
      <c r="J75" s="5">
        <f t="shared" si="15"/>
        <v>6.524547382207059E-2</v>
      </c>
      <c r="K75" s="8">
        <v>842.09</v>
      </c>
      <c r="L75" s="5">
        <f t="shared" si="11"/>
        <v>-2.7394190829474396E-3</v>
      </c>
      <c r="M75" s="6">
        <v>640.42999999999995</v>
      </c>
      <c r="N75" s="5">
        <f t="shared" si="12"/>
        <v>6.9098163601865855E-3</v>
      </c>
      <c r="O75" t="str">
        <f t="shared" si="16"/>
        <v/>
      </c>
      <c r="P75">
        <f t="shared" si="17"/>
        <v>6.9098163601865855E-3</v>
      </c>
    </row>
    <row r="76" spans="1:16">
      <c r="A76" s="5">
        <v>471.09</v>
      </c>
      <c r="B76" s="5">
        <f t="shared" si="9"/>
        <v>-9.633131087493885E-3</v>
      </c>
      <c r="C76" s="9">
        <f t="shared" si="13"/>
        <v>-9.633131087493885E-3</v>
      </c>
      <c r="D76" s="9" t="str">
        <f t="shared" si="14"/>
        <v/>
      </c>
      <c r="E76" s="6">
        <v>342.16</v>
      </c>
      <c r="F76" s="5">
        <f t="shared" si="10"/>
        <v>-5.5085317298356386E-3</v>
      </c>
      <c r="G76" s="7">
        <v>661.73</v>
      </c>
      <c r="H76" s="5">
        <f t="shared" si="15"/>
        <v>2.927292589109064E-2</v>
      </c>
      <c r="I76" s="8">
        <v>479.95</v>
      </c>
      <c r="J76" s="5">
        <f t="shared" si="15"/>
        <v>0.10731865385135501</v>
      </c>
      <c r="K76" s="8">
        <v>860.28</v>
      </c>
      <c r="L76" s="5">
        <f t="shared" si="11"/>
        <v>2.1371020761563133E-2</v>
      </c>
      <c r="M76" s="6">
        <v>645.5</v>
      </c>
      <c r="N76" s="5">
        <f t="shared" si="12"/>
        <v>7.8853845399401695E-3</v>
      </c>
      <c r="O76" t="str">
        <f t="shared" si="16"/>
        <v/>
      </c>
      <c r="P76">
        <f t="shared" si="17"/>
        <v>7.8853845399401695E-3</v>
      </c>
    </row>
    <row r="77" spans="1:16">
      <c r="A77" s="5">
        <v>465.92</v>
      </c>
      <c r="B77" s="5">
        <f t="shared" si="9"/>
        <v>-1.1035212996705577E-2</v>
      </c>
      <c r="C77" s="9">
        <f t="shared" si="13"/>
        <v>-1.1035212996705577E-2</v>
      </c>
      <c r="D77" s="9" t="str">
        <f t="shared" si="14"/>
        <v/>
      </c>
      <c r="E77" s="6">
        <v>341.76</v>
      </c>
      <c r="F77" s="5">
        <f t="shared" si="10"/>
        <v>-1.1697275868780125E-3</v>
      </c>
      <c r="G77" s="7">
        <v>656.82</v>
      </c>
      <c r="H77" s="5">
        <f t="shared" si="15"/>
        <v>-7.4476094121266974E-3</v>
      </c>
      <c r="I77" s="8">
        <v>507.1</v>
      </c>
      <c r="J77" s="5">
        <f t="shared" si="15"/>
        <v>5.5026290991427508E-2</v>
      </c>
      <c r="K77" s="8">
        <v>971.28</v>
      </c>
      <c r="L77" s="5">
        <f t="shared" si="11"/>
        <v>0.12135687158293869</v>
      </c>
      <c r="M77" s="6">
        <v>654.16999999999996</v>
      </c>
      <c r="N77" s="5">
        <f t="shared" si="12"/>
        <v>1.3342046230175701E-2</v>
      </c>
      <c r="O77" t="str">
        <f t="shared" si="16"/>
        <v/>
      </c>
      <c r="P77">
        <f t="shared" si="17"/>
        <v>1.3342046230175701E-2</v>
      </c>
    </row>
    <row r="78" spans="1:16">
      <c r="A78" s="5">
        <v>466.74</v>
      </c>
      <c r="B78" s="5">
        <f t="shared" si="9"/>
        <v>1.7584118784711759E-3</v>
      </c>
      <c r="C78" s="9" t="str">
        <f t="shared" si="13"/>
        <v/>
      </c>
      <c r="D78" s="9">
        <f t="shared" si="14"/>
        <v>1.7584118784711759E-3</v>
      </c>
      <c r="E78" s="6">
        <v>352.58</v>
      </c>
      <c r="F78" s="5">
        <f t="shared" si="10"/>
        <v>3.1168810525822002E-2</v>
      </c>
      <c r="G78" s="7">
        <v>645.14</v>
      </c>
      <c r="H78" s="5">
        <f t="shared" si="15"/>
        <v>-1.7942660838051235E-2</v>
      </c>
      <c r="I78" s="8">
        <v>497.52</v>
      </c>
      <c r="J78" s="5">
        <f t="shared" si="15"/>
        <v>-1.9072466005339673E-2</v>
      </c>
      <c r="K78" s="8">
        <v>931.35</v>
      </c>
      <c r="L78" s="5">
        <f t="shared" si="11"/>
        <v>-4.1979642756708332E-2</v>
      </c>
      <c r="M78" s="6">
        <v>669.12</v>
      </c>
      <c r="N78" s="5">
        <f t="shared" si="12"/>
        <v>2.2596159723396021E-2</v>
      </c>
      <c r="O78" t="str">
        <f t="shared" si="16"/>
        <v/>
      </c>
      <c r="P78">
        <f t="shared" si="17"/>
        <v>2.2596159723396021E-2</v>
      </c>
    </row>
    <row r="79" spans="1:16">
      <c r="A79" s="5">
        <v>451.58</v>
      </c>
      <c r="B79" s="5">
        <f t="shared" si="9"/>
        <v>-3.3019813131556074E-2</v>
      </c>
      <c r="C79" s="9">
        <f t="shared" si="13"/>
        <v>-3.3019813131556074E-2</v>
      </c>
      <c r="D79" s="9" t="str">
        <f t="shared" si="14"/>
        <v/>
      </c>
      <c r="E79" s="6">
        <v>346.47</v>
      </c>
      <c r="F79" s="5">
        <f t="shared" si="10"/>
        <v>-1.7481312062491389E-2</v>
      </c>
      <c r="G79" s="7">
        <v>585.4</v>
      </c>
      <c r="H79" s="5">
        <f t="shared" si="15"/>
        <v>-9.7171973248684387E-2</v>
      </c>
      <c r="I79" s="8">
        <v>551.74</v>
      </c>
      <c r="J79" s="5">
        <f t="shared" si="15"/>
        <v>0.10344116402653716</v>
      </c>
      <c r="K79" s="8">
        <v>898.04</v>
      </c>
      <c r="L79" s="5">
        <f t="shared" si="11"/>
        <v>-3.6420535738997027E-2</v>
      </c>
      <c r="M79" s="6">
        <v>670.63</v>
      </c>
      <c r="N79" s="5">
        <f t="shared" si="12"/>
        <v>2.2541528484939432E-3</v>
      </c>
      <c r="O79" t="str">
        <f t="shared" si="16"/>
        <v/>
      </c>
      <c r="P79">
        <f t="shared" si="17"/>
        <v>2.2541528484939432E-3</v>
      </c>
    </row>
    <row r="80" spans="1:16">
      <c r="A80" s="5">
        <v>462.36</v>
      </c>
      <c r="B80" s="5">
        <f t="shared" si="9"/>
        <v>2.3591264110884861E-2</v>
      </c>
      <c r="C80" s="9" t="str">
        <f t="shared" si="13"/>
        <v/>
      </c>
      <c r="D80" s="9">
        <f t="shared" si="14"/>
        <v>2.3591264110884861E-2</v>
      </c>
      <c r="E80" s="6">
        <v>360.24</v>
      </c>
      <c r="F80" s="5">
        <f t="shared" si="10"/>
        <v>3.8974241198210351E-2</v>
      </c>
      <c r="G80" s="7">
        <v>588.78</v>
      </c>
      <c r="H80" s="5">
        <f t="shared" si="15"/>
        <v>5.7572251886717288E-3</v>
      </c>
      <c r="I80" s="8">
        <v>513.78</v>
      </c>
      <c r="J80" s="5">
        <f t="shared" si="15"/>
        <v>-7.1281762556015302E-2</v>
      </c>
      <c r="K80" s="8">
        <v>843</v>
      </c>
      <c r="L80" s="5">
        <f t="shared" si="11"/>
        <v>-6.3247652738159077E-2</v>
      </c>
      <c r="M80" s="6">
        <v>639.95000000000005</v>
      </c>
      <c r="N80" s="5">
        <f t="shared" si="12"/>
        <v>-4.6827520786961854E-2</v>
      </c>
      <c r="O80">
        <f t="shared" si="16"/>
        <v>-4.6827520786961854E-2</v>
      </c>
      <c r="P80" t="str">
        <f t="shared" si="17"/>
        <v/>
      </c>
    </row>
    <row r="81" spans="1:16">
      <c r="A81" s="5">
        <v>461.65</v>
      </c>
      <c r="B81" s="5">
        <f t="shared" si="9"/>
        <v>-1.5367802074296732E-3</v>
      </c>
      <c r="C81" s="9">
        <f t="shared" si="13"/>
        <v>-1.5367802074296732E-3</v>
      </c>
      <c r="D81" s="9" t="str">
        <f t="shared" si="14"/>
        <v/>
      </c>
      <c r="E81" s="6">
        <v>368.38</v>
      </c>
      <c r="F81" s="5">
        <f t="shared" si="10"/>
        <v>2.2344538097640636E-2</v>
      </c>
      <c r="G81" s="7">
        <v>597.69000000000005</v>
      </c>
      <c r="H81" s="5">
        <f t="shared" si="15"/>
        <v>1.501962544238461E-2</v>
      </c>
      <c r="I81" s="8">
        <v>529.54</v>
      </c>
      <c r="J81" s="5">
        <f t="shared" si="15"/>
        <v>3.0213546887140834E-2</v>
      </c>
      <c r="K81" s="8">
        <v>877.97</v>
      </c>
      <c r="L81" s="5">
        <f t="shared" si="11"/>
        <v>4.0645466484582324E-2</v>
      </c>
      <c r="M81" s="6">
        <v>651.99</v>
      </c>
      <c r="N81" s="5">
        <f t="shared" si="12"/>
        <v>1.8639176083919788E-2</v>
      </c>
      <c r="O81" t="str">
        <f t="shared" si="16"/>
        <v/>
      </c>
      <c r="P81">
        <f t="shared" si="17"/>
        <v>1.8639176083919788E-2</v>
      </c>
    </row>
    <row r="82" spans="1:16">
      <c r="A82" s="5">
        <v>448.71</v>
      </c>
      <c r="B82" s="5">
        <f t="shared" si="9"/>
        <v>-2.8430228879292026E-2</v>
      </c>
      <c r="C82" s="9">
        <f t="shared" si="13"/>
        <v>-2.8430228879292026E-2</v>
      </c>
      <c r="D82" s="9" t="str">
        <f t="shared" si="14"/>
        <v/>
      </c>
      <c r="E82" s="6">
        <v>376.9</v>
      </c>
      <c r="F82" s="5">
        <f t="shared" si="10"/>
        <v>2.286488618213281E-2</v>
      </c>
      <c r="G82" s="7">
        <v>555.46</v>
      </c>
      <c r="H82" s="5">
        <f t="shared" si="15"/>
        <v>-7.3275625602520059E-2</v>
      </c>
      <c r="I82" s="8">
        <v>581.01</v>
      </c>
      <c r="J82" s="5">
        <f t="shared" si="15"/>
        <v>9.2759263254453758E-2</v>
      </c>
      <c r="K82" s="8">
        <v>822.8</v>
      </c>
      <c r="L82" s="5">
        <f t="shared" si="11"/>
        <v>-6.4899266707635628E-2</v>
      </c>
      <c r="M82" s="6">
        <v>687.31</v>
      </c>
      <c r="N82" s="5">
        <f t="shared" si="12"/>
        <v>5.2756203323174836E-2</v>
      </c>
      <c r="O82" t="str">
        <f t="shared" si="16"/>
        <v/>
      </c>
      <c r="P82">
        <f t="shared" si="17"/>
        <v>5.2756203323174836E-2</v>
      </c>
    </row>
    <row r="83" spans="1:16">
      <c r="A83" s="5">
        <v>448.45</v>
      </c>
      <c r="B83" s="5">
        <f t="shared" si="9"/>
        <v>-5.7960677533274124E-4</v>
      </c>
      <c r="C83" s="9">
        <f t="shared" si="13"/>
        <v>-5.7960677533274124E-4</v>
      </c>
      <c r="D83" s="9" t="str">
        <f t="shared" si="14"/>
        <v/>
      </c>
      <c r="E83" s="6">
        <v>350.32</v>
      </c>
      <c r="F83" s="5">
        <f t="shared" si="10"/>
        <v>-7.3132877779946787E-2</v>
      </c>
      <c r="G83" s="7">
        <v>576.08000000000004</v>
      </c>
      <c r="H83" s="5">
        <f t="shared" si="15"/>
        <v>3.6449940654289741E-2</v>
      </c>
      <c r="I83" s="8">
        <v>599.61</v>
      </c>
      <c r="J83" s="5">
        <f t="shared" si="15"/>
        <v>3.1511475466809748E-2</v>
      </c>
      <c r="K83" s="8">
        <v>718.53</v>
      </c>
      <c r="L83" s="5">
        <f t="shared" si="11"/>
        <v>-0.13550569947793728</v>
      </c>
      <c r="M83" s="6">
        <v>705.27</v>
      </c>
      <c r="N83" s="5">
        <f t="shared" si="12"/>
        <v>2.579528050914497E-2</v>
      </c>
      <c r="O83" t="str">
        <f t="shared" si="16"/>
        <v/>
      </c>
      <c r="P83">
        <f t="shared" si="17"/>
        <v>2.579528050914497E-2</v>
      </c>
    </row>
    <row r="84" spans="1:16">
      <c r="A84" s="5">
        <v>443.42</v>
      </c>
      <c r="B84" s="5">
        <f t="shared" si="9"/>
        <v>-1.1279790399948015E-2</v>
      </c>
      <c r="C84" s="9">
        <f t="shared" si="13"/>
        <v>-1.1279790399948015E-2</v>
      </c>
      <c r="D84" s="9" t="str">
        <f t="shared" si="14"/>
        <v/>
      </c>
      <c r="E84" s="6">
        <v>348.39</v>
      </c>
      <c r="F84" s="5">
        <f t="shared" si="10"/>
        <v>-5.5244805673668011E-3</v>
      </c>
      <c r="G84" s="7">
        <v>616.03</v>
      </c>
      <c r="H84" s="5">
        <f t="shared" si="15"/>
        <v>6.7049123705739844E-2</v>
      </c>
      <c r="I84" s="8">
        <v>668.4</v>
      </c>
      <c r="J84" s="5">
        <f t="shared" si="15"/>
        <v>0.10860735284667847</v>
      </c>
      <c r="K84" s="8">
        <v>717.58</v>
      </c>
      <c r="L84" s="5">
        <f t="shared" si="11"/>
        <v>-1.3230186247175024E-3</v>
      </c>
      <c r="M84" s="6">
        <v>757.02</v>
      </c>
      <c r="N84" s="5">
        <f t="shared" si="12"/>
        <v>7.0808964949664502E-2</v>
      </c>
      <c r="O84" t="str">
        <f t="shared" si="16"/>
        <v/>
      </c>
      <c r="P84">
        <f t="shared" si="17"/>
        <v>7.0808964949664502E-2</v>
      </c>
    </row>
    <row r="85" spans="1:16">
      <c r="A85" s="5">
        <v>438.86</v>
      </c>
      <c r="B85" s="5">
        <f t="shared" si="9"/>
        <v>-1.0336946556340555E-2</v>
      </c>
      <c r="C85" s="9">
        <f t="shared" si="13"/>
        <v>-1.0336946556340555E-2</v>
      </c>
      <c r="D85" s="9" t="str">
        <f t="shared" si="14"/>
        <v/>
      </c>
      <c r="E85" s="6">
        <v>347.41</v>
      </c>
      <c r="F85" s="5">
        <f t="shared" si="10"/>
        <v>-2.8169032711132689E-3</v>
      </c>
      <c r="G85" s="7">
        <v>607.20000000000005</v>
      </c>
      <c r="H85" s="5">
        <f t="shared" si="15"/>
        <v>-1.4437437564931049E-2</v>
      </c>
      <c r="I85" s="8">
        <v>677.49</v>
      </c>
      <c r="J85" s="5">
        <f t="shared" si="15"/>
        <v>1.3507995776083878E-2</v>
      </c>
      <c r="K85" s="8">
        <v>704.58</v>
      </c>
      <c r="L85" s="5">
        <f t="shared" si="11"/>
        <v>-1.8282559071102378E-2</v>
      </c>
      <c r="M85" s="6">
        <v>740.74</v>
      </c>
      <c r="N85" s="5">
        <f t="shared" si="12"/>
        <v>-2.1739986636405875E-2</v>
      </c>
      <c r="O85">
        <f t="shared" si="16"/>
        <v>-2.1739986636405875E-2</v>
      </c>
      <c r="P85" t="str">
        <f t="shared" si="17"/>
        <v/>
      </c>
    </row>
    <row r="86" spans="1:16">
      <c r="A86" s="5">
        <v>415.26</v>
      </c>
      <c r="B86" s="5">
        <f t="shared" si="9"/>
        <v>-5.5275625525896571E-2</v>
      </c>
      <c r="C86" s="9">
        <f t="shared" si="13"/>
        <v>-5.5275625525896571E-2</v>
      </c>
      <c r="D86" s="9" t="str">
        <f t="shared" si="14"/>
        <v/>
      </c>
      <c r="E86" s="6">
        <v>369.47</v>
      </c>
      <c r="F86" s="5">
        <f t="shared" si="10"/>
        <v>6.1563907639066336E-2</v>
      </c>
      <c r="G86" s="7">
        <v>642.25</v>
      </c>
      <c r="H86" s="5">
        <f t="shared" si="15"/>
        <v>5.6119409908572795E-2</v>
      </c>
      <c r="I86" s="8">
        <v>655.82</v>
      </c>
      <c r="J86" s="5">
        <f t="shared" si="15"/>
        <v>-3.2508431449026459E-2</v>
      </c>
      <c r="K86" s="8">
        <v>763.07</v>
      </c>
      <c r="L86" s="5">
        <f t="shared" si="11"/>
        <v>7.9747889590535651E-2</v>
      </c>
      <c r="M86" s="6">
        <v>786.16</v>
      </c>
      <c r="N86" s="5">
        <f t="shared" si="12"/>
        <v>5.9510647522872405E-2</v>
      </c>
      <c r="O86" t="str">
        <f t="shared" si="16"/>
        <v/>
      </c>
      <c r="P86">
        <f t="shared" si="17"/>
        <v>5.9510647522872405E-2</v>
      </c>
    </row>
    <row r="87" spans="1:16">
      <c r="A87" s="5">
        <v>442.57</v>
      </c>
      <c r="B87" s="5">
        <f t="shared" si="9"/>
        <v>6.3693813945503358E-2</v>
      </c>
      <c r="C87" s="9" t="str">
        <f t="shared" si="13"/>
        <v/>
      </c>
      <c r="D87" s="9">
        <f t="shared" si="14"/>
        <v>6.3693813945503358E-2</v>
      </c>
      <c r="E87" s="6">
        <v>381.11</v>
      </c>
      <c r="F87" s="5">
        <f t="shared" si="10"/>
        <v>3.1018501073892264E-2</v>
      </c>
      <c r="G87" s="7">
        <v>674.95</v>
      </c>
      <c r="H87" s="5">
        <f t="shared" si="15"/>
        <v>4.9660978064843188E-2</v>
      </c>
      <c r="I87" s="8">
        <v>551.6</v>
      </c>
      <c r="J87" s="5">
        <f t="shared" si="15"/>
        <v>-0.17306321512914927</v>
      </c>
      <c r="K87" s="8">
        <v>809.76</v>
      </c>
      <c r="L87" s="5">
        <f t="shared" si="11"/>
        <v>5.9388137270187373E-2</v>
      </c>
      <c r="M87" s="6">
        <v>790.82</v>
      </c>
      <c r="N87" s="5">
        <f t="shared" si="12"/>
        <v>5.910047767196773E-3</v>
      </c>
      <c r="O87" t="str">
        <f t="shared" si="16"/>
        <v/>
      </c>
      <c r="P87">
        <f t="shared" si="17"/>
        <v>5.910047767196773E-3</v>
      </c>
    </row>
    <row r="88" spans="1:16">
      <c r="A88" s="5">
        <v>426.75</v>
      </c>
      <c r="B88" s="5">
        <f t="shared" si="9"/>
        <v>-3.6400282352780394E-2</v>
      </c>
      <c r="C88" s="9">
        <f t="shared" si="13"/>
        <v>-3.6400282352780394E-2</v>
      </c>
      <c r="D88" s="9" t="str">
        <f t="shared" si="14"/>
        <v/>
      </c>
      <c r="E88" s="6">
        <v>365.5</v>
      </c>
      <c r="F88" s="5">
        <f t="shared" si="10"/>
        <v>-4.1821768177788127E-2</v>
      </c>
      <c r="G88" s="7">
        <v>677.13</v>
      </c>
      <c r="H88" s="5">
        <f t="shared" si="15"/>
        <v>3.2246640569386855E-3</v>
      </c>
      <c r="I88" s="8">
        <v>558.98</v>
      </c>
      <c r="J88" s="5">
        <f t="shared" si="15"/>
        <v>1.3290548420585069E-2</v>
      </c>
      <c r="K88" s="8">
        <v>837.04</v>
      </c>
      <c r="L88" s="5">
        <f t="shared" si="11"/>
        <v>3.3133951607023884E-2</v>
      </c>
      <c r="M88" s="6">
        <v>757.12</v>
      </c>
      <c r="N88" s="5">
        <f t="shared" si="12"/>
        <v>-4.3548620471400873E-2</v>
      </c>
      <c r="O88">
        <f t="shared" si="16"/>
        <v>-4.3548620471400873E-2</v>
      </c>
      <c r="P88" t="str">
        <f t="shared" si="17"/>
        <v/>
      </c>
    </row>
    <row r="89" spans="1:16">
      <c r="A89" s="5">
        <v>411.82</v>
      </c>
      <c r="B89" s="5">
        <f t="shared" si="9"/>
        <v>-3.5612000994549413E-2</v>
      </c>
      <c r="C89" s="9">
        <f t="shared" si="13"/>
        <v>-3.5612000994549413E-2</v>
      </c>
      <c r="D89" s="9" t="str">
        <f t="shared" si="14"/>
        <v/>
      </c>
      <c r="E89" s="6">
        <v>382.26</v>
      </c>
      <c r="F89" s="5">
        <f t="shared" si="10"/>
        <v>4.4834726166618613E-2</v>
      </c>
      <c r="G89" s="7">
        <v>672.4</v>
      </c>
      <c r="H89" s="5">
        <f t="shared" si="15"/>
        <v>-7.00987657731431E-3</v>
      </c>
      <c r="I89" s="8">
        <v>572.54999999999995</v>
      </c>
      <c r="J89" s="5">
        <f t="shared" si="15"/>
        <v>2.3986373519616324E-2</v>
      </c>
      <c r="K89" s="8">
        <v>883.86</v>
      </c>
      <c r="L89" s="5">
        <f t="shared" si="11"/>
        <v>5.4426819982110193E-2</v>
      </c>
      <c r="M89" s="6">
        <v>801.34</v>
      </c>
      <c r="N89" s="5">
        <f t="shared" si="12"/>
        <v>5.6763565069968873E-2</v>
      </c>
      <c r="O89" t="str">
        <f t="shared" si="16"/>
        <v/>
      </c>
      <c r="P89">
        <f t="shared" si="17"/>
        <v>5.6763565069968873E-2</v>
      </c>
    </row>
    <row r="90" spans="1:16">
      <c r="A90" s="5">
        <v>419.17</v>
      </c>
      <c r="B90" s="5">
        <f t="shared" si="9"/>
        <v>1.7690204880447195E-2</v>
      </c>
      <c r="C90" s="9" t="str">
        <f t="shared" si="13"/>
        <v/>
      </c>
      <c r="D90" s="9">
        <f t="shared" si="14"/>
        <v>1.7690204880447195E-2</v>
      </c>
      <c r="E90" s="6">
        <v>361.53</v>
      </c>
      <c r="F90" s="5">
        <f t="shared" si="10"/>
        <v>-5.5755979649041616E-2</v>
      </c>
      <c r="G90" s="7">
        <v>688.09</v>
      </c>
      <c r="H90" s="5">
        <f t="shared" si="15"/>
        <v>2.3066241796972541E-2</v>
      </c>
      <c r="I90" s="8">
        <v>589.05999999999995</v>
      </c>
      <c r="J90" s="5">
        <f t="shared" si="15"/>
        <v>2.8427978176245601E-2</v>
      </c>
      <c r="K90" s="8">
        <v>845.03</v>
      </c>
      <c r="L90" s="5">
        <f t="shared" si="11"/>
        <v>-4.4926549369363453E-2</v>
      </c>
      <c r="M90" s="6">
        <v>848.28</v>
      </c>
      <c r="N90" s="5">
        <f t="shared" si="12"/>
        <v>5.6925443550926928E-2</v>
      </c>
      <c r="O90" t="str">
        <f t="shared" si="16"/>
        <v/>
      </c>
      <c r="P90">
        <f t="shared" si="17"/>
        <v>5.6925443550926928E-2</v>
      </c>
    </row>
    <row r="91" spans="1:16">
      <c r="A91" s="5">
        <v>410.47</v>
      </c>
      <c r="B91" s="5">
        <f t="shared" si="9"/>
        <v>-2.0973720946350891E-2</v>
      </c>
      <c r="C91" s="9">
        <f t="shared" si="13"/>
        <v>-2.0973720946350891E-2</v>
      </c>
      <c r="D91" s="9" t="str">
        <f t="shared" si="14"/>
        <v/>
      </c>
      <c r="E91" s="6">
        <v>359.77</v>
      </c>
      <c r="F91" s="5">
        <f t="shared" si="10"/>
        <v>-4.8800873226182732E-3</v>
      </c>
      <c r="G91" s="7">
        <v>679.06</v>
      </c>
      <c r="H91" s="5">
        <f t="shared" si="15"/>
        <v>-1.3210154433710557E-2</v>
      </c>
      <c r="I91" s="8">
        <v>555.02</v>
      </c>
      <c r="J91" s="5">
        <f t="shared" si="15"/>
        <v>-5.9523896902405886E-2</v>
      </c>
      <c r="K91" s="8">
        <v>751.31</v>
      </c>
      <c r="L91" s="5">
        <f t="shared" si="11"/>
        <v>-0.11755378013679232</v>
      </c>
      <c r="M91" s="6">
        <v>885.14</v>
      </c>
      <c r="N91" s="5">
        <f t="shared" si="12"/>
        <v>4.2535054616412785E-2</v>
      </c>
      <c r="O91" t="str">
        <f t="shared" si="16"/>
        <v/>
      </c>
      <c r="P91">
        <f t="shared" si="17"/>
        <v>4.2535054616412785E-2</v>
      </c>
    </row>
    <row r="92" spans="1:16">
      <c r="A92" s="5">
        <v>401.17</v>
      </c>
      <c r="B92" s="5">
        <f t="shared" si="9"/>
        <v>-2.2917566995137355E-2</v>
      </c>
      <c r="C92" s="9">
        <f t="shared" si="13"/>
        <v>-2.2917566995137355E-2</v>
      </c>
      <c r="D92" s="9" t="str">
        <f t="shared" si="14"/>
        <v/>
      </c>
      <c r="E92" s="6">
        <v>373.53</v>
      </c>
      <c r="F92" s="5">
        <f t="shared" si="10"/>
        <v>3.7533384247638829E-2</v>
      </c>
      <c r="G92" s="7">
        <v>704.51</v>
      </c>
      <c r="H92" s="5">
        <f t="shared" si="15"/>
        <v>3.6793036804431023E-2</v>
      </c>
      <c r="I92" s="8">
        <v>575.09</v>
      </c>
      <c r="J92" s="5">
        <f t="shared" si="15"/>
        <v>3.5522401155043341E-2</v>
      </c>
      <c r="K92" s="8">
        <v>815.96</v>
      </c>
      <c r="L92" s="5">
        <f t="shared" si="11"/>
        <v>8.2546984606017351E-2</v>
      </c>
      <c r="M92" s="6">
        <v>954.29</v>
      </c>
      <c r="N92" s="5">
        <f t="shared" si="12"/>
        <v>7.5221783895981775E-2</v>
      </c>
      <c r="O92" t="str">
        <f t="shared" si="16"/>
        <v/>
      </c>
      <c r="P92">
        <f t="shared" si="17"/>
        <v>7.5221783895981775E-2</v>
      </c>
    </row>
    <row r="93" spans="1:16">
      <c r="A93" s="5">
        <v>401.52</v>
      </c>
      <c r="B93" s="5">
        <f t="shared" si="9"/>
        <v>8.7206772771864698E-4</v>
      </c>
      <c r="C93" s="9" t="str">
        <f t="shared" si="13"/>
        <v/>
      </c>
      <c r="D93" s="9">
        <f t="shared" si="14"/>
        <v>8.7206772771864698E-4</v>
      </c>
      <c r="E93" s="6">
        <v>357.8</v>
      </c>
      <c r="F93" s="5">
        <f t="shared" si="10"/>
        <v>-4.3024151557811939E-2</v>
      </c>
      <c r="G93" s="7">
        <v>680.8</v>
      </c>
      <c r="H93" s="5">
        <f t="shared" si="15"/>
        <v>-3.4233948442989152E-2</v>
      </c>
      <c r="I93" s="8">
        <v>605.05999999999995</v>
      </c>
      <c r="J93" s="5">
        <f t="shared" si="15"/>
        <v>5.0801076378957075E-2</v>
      </c>
      <c r="K93" s="8">
        <v>843.36</v>
      </c>
      <c r="L93" s="5">
        <f t="shared" si="11"/>
        <v>3.3028578952133125E-2</v>
      </c>
      <c r="M93" s="6">
        <v>899.47</v>
      </c>
      <c r="N93" s="5">
        <f t="shared" si="12"/>
        <v>-5.916190751100113E-2</v>
      </c>
      <c r="O93">
        <f t="shared" si="16"/>
        <v>-5.916190751100113E-2</v>
      </c>
      <c r="P93" t="str">
        <f t="shared" si="17"/>
        <v/>
      </c>
    </row>
    <row r="94" spans="1:16">
      <c r="A94" s="5">
        <v>420.03</v>
      </c>
      <c r="B94" s="5">
        <f t="shared" si="9"/>
        <v>4.5068791951265473E-2</v>
      </c>
      <c r="C94" s="9" t="str">
        <f t="shared" si="13"/>
        <v/>
      </c>
      <c r="D94" s="9">
        <f t="shared" si="14"/>
        <v>4.5068791951265473E-2</v>
      </c>
      <c r="E94" s="6">
        <v>349.41</v>
      </c>
      <c r="F94" s="5">
        <f t="shared" si="10"/>
        <v>-2.3728153291948575E-2</v>
      </c>
      <c r="G94" s="7">
        <v>672.02</v>
      </c>
      <c r="H94" s="5">
        <f t="shared" si="15"/>
        <v>-1.2980475274129603E-2</v>
      </c>
      <c r="I94" s="8">
        <v>648.26</v>
      </c>
      <c r="J94" s="5">
        <f t="shared" si="15"/>
        <v>6.8964223779923062E-2</v>
      </c>
      <c r="K94" s="8">
        <v>798.27</v>
      </c>
      <c r="L94" s="5">
        <f t="shared" si="11"/>
        <v>-5.4947027018480706E-2</v>
      </c>
      <c r="M94" s="6">
        <v>947.28</v>
      </c>
      <c r="N94" s="5">
        <f t="shared" si="12"/>
        <v>5.1789019050444966E-2</v>
      </c>
      <c r="O94" t="str">
        <f t="shared" si="16"/>
        <v/>
      </c>
      <c r="P94">
        <f t="shared" si="17"/>
        <v>5.1789019050444966E-2</v>
      </c>
    </row>
    <row r="95" spans="1:16">
      <c r="A95" s="5">
        <v>390.15</v>
      </c>
      <c r="B95" s="5">
        <f t="shared" si="9"/>
        <v>-7.3794856735173428E-2</v>
      </c>
      <c r="C95" s="9">
        <f t="shared" si="13"/>
        <v>-7.3794856735173428E-2</v>
      </c>
      <c r="D95" s="9" t="str">
        <f t="shared" si="14"/>
        <v/>
      </c>
      <c r="E95" s="6">
        <v>335.63</v>
      </c>
      <c r="F95" s="5">
        <f t="shared" si="10"/>
        <v>-4.0236655051365575E-2</v>
      </c>
      <c r="G95" s="7">
        <v>646.73</v>
      </c>
      <c r="H95" s="5">
        <f t="shared" si="15"/>
        <v>-3.8359205247067624E-2</v>
      </c>
      <c r="I95" s="8">
        <v>673.02</v>
      </c>
      <c r="J95" s="5">
        <f t="shared" si="15"/>
        <v>3.7483196438075281E-2</v>
      </c>
      <c r="K95" s="8">
        <v>800.26</v>
      </c>
      <c r="L95" s="5">
        <f t="shared" si="11"/>
        <v>2.4897887784511115E-3</v>
      </c>
      <c r="M95" s="6">
        <v>914.62</v>
      </c>
      <c r="N95" s="5">
        <f t="shared" si="12"/>
        <v>-3.508604155478369E-2</v>
      </c>
      <c r="O95">
        <f t="shared" si="16"/>
        <v>-3.508604155478369E-2</v>
      </c>
      <c r="P95" t="str">
        <f t="shared" si="17"/>
        <v/>
      </c>
    </row>
    <row r="96" spans="1:16">
      <c r="A96" s="5">
        <v>379.37</v>
      </c>
      <c r="B96" s="5">
        <f t="shared" si="9"/>
        <v>-2.8019298407522694E-2</v>
      </c>
      <c r="C96" s="9">
        <f t="shared" si="13"/>
        <v>-2.8019298407522694E-2</v>
      </c>
      <c r="D96" s="9" t="str">
        <f t="shared" si="14"/>
        <v/>
      </c>
      <c r="E96" s="6">
        <v>326.14</v>
      </c>
      <c r="F96" s="5">
        <f t="shared" si="10"/>
        <v>-2.868262569817354E-2</v>
      </c>
      <c r="G96" s="7">
        <v>616.48</v>
      </c>
      <c r="H96" s="5">
        <f t="shared" si="15"/>
        <v>-4.7903015860119656E-2</v>
      </c>
      <c r="I96" s="8">
        <v>571.76</v>
      </c>
      <c r="J96" s="5">
        <f t="shared" si="15"/>
        <v>-0.1630557239734636</v>
      </c>
      <c r="K96" s="8">
        <v>784.88</v>
      </c>
      <c r="L96" s="5">
        <f t="shared" si="11"/>
        <v>-1.940583501173181E-2</v>
      </c>
      <c r="M96" s="6">
        <v>955.4</v>
      </c>
      <c r="N96" s="5">
        <f t="shared" si="12"/>
        <v>4.3621422487943796E-2</v>
      </c>
      <c r="O96" t="str">
        <f t="shared" si="16"/>
        <v/>
      </c>
      <c r="P96">
        <f t="shared" si="17"/>
        <v>4.3621422487943796E-2</v>
      </c>
    </row>
    <row r="97" spans="1:16">
      <c r="A97" s="5">
        <v>377.3</v>
      </c>
      <c r="B97" s="5">
        <f t="shared" si="9"/>
        <v>-5.4713551849826661E-3</v>
      </c>
      <c r="C97" s="9">
        <f t="shared" si="13"/>
        <v>-5.4713551849826661E-3</v>
      </c>
      <c r="D97" s="9" t="str">
        <f t="shared" si="14"/>
        <v/>
      </c>
      <c r="E97" s="6">
        <v>322.06</v>
      </c>
      <c r="F97" s="5">
        <f t="shared" si="10"/>
        <v>-1.2588873443281081E-2</v>
      </c>
      <c r="G97" s="7">
        <v>591.13</v>
      </c>
      <c r="H97" s="5">
        <f t="shared" si="15"/>
        <v>-4.198992150170533E-2</v>
      </c>
      <c r="I97" s="8">
        <v>520.38</v>
      </c>
      <c r="J97" s="5">
        <f t="shared" si="15"/>
        <v>-9.4160008987304075E-2</v>
      </c>
      <c r="K97" s="8">
        <v>768.15</v>
      </c>
      <c r="L97" s="5">
        <f t="shared" si="11"/>
        <v>-2.1545813278466341E-2</v>
      </c>
      <c r="M97" s="6">
        <v>970.43</v>
      </c>
      <c r="N97" s="5">
        <f t="shared" si="12"/>
        <v>1.5609171282679583E-2</v>
      </c>
      <c r="O97" t="str">
        <f t="shared" si="16"/>
        <v/>
      </c>
      <c r="P97">
        <f t="shared" si="17"/>
        <v>1.5609171282679583E-2</v>
      </c>
    </row>
    <row r="98" spans="1:16">
      <c r="A98" s="5">
        <v>395.09</v>
      </c>
      <c r="B98" s="5">
        <f t="shared" si="9"/>
        <v>4.6072960078686401E-2</v>
      </c>
      <c r="C98" s="9" t="str">
        <f t="shared" si="13"/>
        <v/>
      </c>
      <c r="D98" s="9">
        <f t="shared" si="14"/>
        <v>4.6072960078686401E-2</v>
      </c>
      <c r="E98" s="6">
        <v>321.57</v>
      </c>
      <c r="F98" s="5">
        <f t="shared" si="10"/>
        <v>-1.52261421831219E-3</v>
      </c>
      <c r="G98" s="7">
        <v>584.87</v>
      </c>
      <c r="H98" s="5">
        <f t="shared" si="15"/>
        <v>-1.0646359061524554E-2</v>
      </c>
      <c r="I98" s="8">
        <v>502.43</v>
      </c>
      <c r="J98" s="5">
        <f t="shared" si="15"/>
        <v>-3.5102987177406918E-2</v>
      </c>
      <c r="K98" s="8">
        <v>786.12</v>
      </c>
      <c r="L98" s="5">
        <f t="shared" si="11"/>
        <v>2.3124425955116424E-2</v>
      </c>
      <c r="M98" s="6">
        <v>980.28</v>
      </c>
      <c r="N98" s="5">
        <f t="shared" si="12"/>
        <v>1.0098972903237103E-2</v>
      </c>
      <c r="O98" t="str">
        <f t="shared" si="16"/>
        <v/>
      </c>
      <c r="P98">
        <f t="shared" si="17"/>
        <v>1.0098972903237103E-2</v>
      </c>
    </row>
    <row r="99" spans="1:16">
      <c r="A99" s="5">
        <v>394.7</v>
      </c>
      <c r="B99" s="5">
        <f t="shared" si="9"/>
        <v>-9.8760438014985539E-4</v>
      </c>
      <c r="C99" s="9">
        <f t="shared" si="13"/>
        <v>-9.8760438014985539E-4</v>
      </c>
      <c r="D99" s="9" t="str">
        <f t="shared" si="14"/>
        <v/>
      </c>
      <c r="E99" s="6">
        <v>294.45</v>
      </c>
      <c r="F99" s="5">
        <f t="shared" si="10"/>
        <v>-8.8106039980958117E-2</v>
      </c>
      <c r="G99" s="7">
        <v>564.52</v>
      </c>
      <c r="H99" s="5">
        <f t="shared" si="15"/>
        <v>-3.5413787768811419E-2</v>
      </c>
      <c r="I99" s="8">
        <v>457.44</v>
      </c>
      <c r="J99" s="5">
        <f t="shared" si="15"/>
        <v>-9.3810598173010767E-2</v>
      </c>
      <c r="K99" s="8">
        <v>752.61</v>
      </c>
      <c r="L99" s="5">
        <f t="shared" si="11"/>
        <v>-4.3562287189928856E-2</v>
      </c>
      <c r="M99" s="6">
        <v>1049.3399999999999</v>
      </c>
      <c r="N99" s="5">
        <f t="shared" si="12"/>
        <v>6.8078428947376632E-2</v>
      </c>
      <c r="O99" t="str">
        <f t="shared" si="16"/>
        <v/>
      </c>
      <c r="P99">
        <f t="shared" si="17"/>
        <v>6.8078428947376632E-2</v>
      </c>
    </row>
    <row r="100" spans="1:16">
      <c r="A100" s="5">
        <v>399.38</v>
      </c>
      <c r="B100" s="5">
        <f t="shared" si="9"/>
        <v>1.1787361946444176E-2</v>
      </c>
      <c r="C100" s="9" t="str">
        <f t="shared" si="13"/>
        <v/>
      </c>
      <c r="D100" s="9">
        <f t="shared" si="14"/>
        <v>1.1787361946444176E-2</v>
      </c>
      <c r="E100" s="6">
        <v>292.45</v>
      </c>
      <c r="F100" s="5">
        <f t="shared" si="10"/>
        <v>-6.8154975015450071E-3</v>
      </c>
      <c r="G100" s="7">
        <v>569.16</v>
      </c>
      <c r="H100" s="5">
        <f t="shared" si="15"/>
        <v>8.1857771316843023E-3</v>
      </c>
      <c r="I100" s="8">
        <v>456.94</v>
      </c>
      <c r="J100" s="5">
        <f t="shared" si="15"/>
        <v>-1.0936373276648527E-3</v>
      </c>
      <c r="K100" s="8">
        <v>719.07</v>
      </c>
      <c r="L100" s="5">
        <f t="shared" si="11"/>
        <v>-4.5588454918847714E-2</v>
      </c>
      <c r="M100" s="6">
        <v>1101.75</v>
      </c>
      <c r="N100" s="5">
        <f t="shared" si="12"/>
        <v>4.8738429632941518E-2</v>
      </c>
      <c r="O100" t="str">
        <f t="shared" si="16"/>
        <v/>
      </c>
      <c r="P100">
        <f t="shared" si="17"/>
        <v>4.8738429632941518E-2</v>
      </c>
    </row>
    <row r="101" spans="1:16">
      <c r="A101" s="5">
        <v>403.98</v>
      </c>
      <c r="B101" s="5">
        <f t="shared" si="9"/>
        <v>1.1452027169999017E-2</v>
      </c>
      <c r="C101" s="9" t="str">
        <f t="shared" si="13"/>
        <v/>
      </c>
      <c r="D101" s="9">
        <f t="shared" si="14"/>
        <v>1.1452027169999017E-2</v>
      </c>
      <c r="E101" s="6">
        <v>304.16000000000003</v>
      </c>
      <c r="F101" s="5">
        <f t="shared" si="10"/>
        <v>3.9260166851084306E-2</v>
      </c>
      <c r="G101" s="7">
        <v>575.52</v>
      </c>
      <c r="H101" s="5">
        <f t="shared" si="15"/>
        <v>1.1112390269823278E-2</v>
      </c>
      <c r="I101" s="8">
        <v>442.54</v>
      </c>
      <c r="J101" s="5">
        <f t="shared" si="15"/>
        <v>-3.2021235403551777E-2</v>
      </c>
      <c r="K101" s="8">
        <v>671.93</v>
      </c>
      <c r="L101" s="5">
        <f t="shared" si="11"/>
        <v>-6.780454199225E-2</v>
      </c>
      <c r="M101" s="6">
        <v>1111.75</v>
      </c>
      <c r="N101" s="5">
        <f t="shared" si="12"/>
        <v>9.0355256687094428E-3</v>
      </c>
      <c r="O101" t="str">
        <f t="shared" si="16"/>
        <v/>
      </c>
      <c r="P101">
        <f t="shared" si="17"/>
        <v>9.0355256687094428E-3</v>
      </c>
    </row>
    <row r="102" spans="1:16">
      <c r="A102" s="5">
        <v>379.09</v>
      </c>
      <c r="B102" s="5">
        <f t="shared" si="9"/>
        <v>-6.3591727875178167E-2</v>
      </c>
      <c r="C102" s="9">
        <f t="shared" si="13"/>
        <v>-6.3591727875178167E-2</v>
      </c>
      <c r="D102" s="9" t="str">
        <f t="shared" si="14"/>
        <v/>
      </c>
      <c r="E102" s="6">
        <v>297.32</v>
      </c>
      <c r="F102" s="5">
        <f t="shared" si="10"/>
        <v>-2.274487888302645E-2</v>
      </c>
      <c r="G102" s="7">
        <v>542.52</v>
      </c>
      <c r="H102" s="5">
        <f t="shared" si="15"/>
        <v>-5.9049028852799758E-2</v>
      </c>
      <c r="I102" s="8">
        <v>416.02</v>
      </c>
      <c r="J102" s="5">
        <f t="shared" si="15"/>
        <v>-6.1797519814103044E-2</v>
      </c>
      <c r="K102" s="8">
        <v>672.64</v>
      </c>
      <c r="L102" s="5">
        <f t="shared" si="11"/>
        <v>1.0560998177728152E-3</v>
      </c>
      <c r="M102" s="6">
        <v>1090.82</v>
      </c>
      <c r="N102" s="5">
        <f t="shared" si="12"/>
        <v>-1.9005643420609574E-2</v>
      </c>
      <c r="O102">
        <f t="shared" si="16"/>
        <v>-1.9005643420609574E-2</v>
      </c>
      <c r="P102" t="str">
        <f t="shared" si="17"/>
        <v/>
      </c>
    </row>
    <row r="103" spans="1:16">
      <c r="A103" s="5">
        <v>386.5</v>
      </c>
      <c r="B103" s="5">
        <f t="shared" si="9"/>
        <v>1.9358224117410391E-2</v>
      </c>
      <c r="C103" s="9" t="str">
        <f t="shared" si="13"/>
        <v/>
      </c>
      <c r="D103" s="9">
        <f t="shared" si="14"/>
        <v>1.9358224117410391E-2</v>
      </c>
      <c r="E103" s="6">
        <v>284</v>
      </c>
      <c r="F103" s="5">
        <f t="shared" si="10"/>
        <v>-4.5834761695886697E-2</v>
      </c>
      <c r="G103" s="7">
        <v>518.57000000000005</v>
      </c>
      <c r="H103" s="5">
        <f t="shared" si="15"/>
        <v>-4.5149927715661925E-2</v>
      </c>
      <c r="I103" s="8">
        <v>388.81</v>
      </c>
      <c r="J103" s="5">
        <f t="shared" si="15"/>
        <v>-6.7642543608546601E-2</v>
      </c>
      <c r="K103" s="8">
        <v>664.17</v>
      </c>
      <c r="L103" s="5">
        <f t="shared" si="11"/>
        <v>-1.2672127444288342E-2</v>
      </c>
      <c r="M103" s="6">
        <v>1133.8399999999999</v>
      </c>
      <c r="N103" s="5">
        <f t="shared" si="12"/>
        <v>3.8680394888453609E-2</v>
      </c>
      <c r="O103" t="str">
        <f t="shared" si="16"/>
        <v/>
      </c>
      <c r="P103">
        <f t="shared" si="17"/>
        <v>3.8680394888453609E-2</v>
      </c>
    </row>
    <row r="104" spans="1:16">
      <c r="A104" s="5">
        <v>375.81</v>
      </c>
      <c r="B104" s="5">
        <f t="shared" si="9"/>
        <v>-2.8048171503266359E-2</v>
      </c>
      <c r="C104" s="9">
        <f t="shared" si="13"/>
        <v>-2.8048171503266359E-2</v>
      </c>
      <c r="D104" s="9" t="str">
        <f t="shared" si="14"/>
        <v/>
      </c>
      <c r="E104" s="6">
        <v>259.14</v>
      </c>
      <c r="F104" s="5">
        <f t="shared" si="10"/>
        <v>-9.1605781960541324E-2</v>
      </c>
      <c r="G104" s="7">
        <v>530.52</v>
      </c>
      <c r="H104" s="5">
        <f t="shared" si="15"/>
        <v>2.2782634247299961E-2</v>
      </c>
      <c r="I104" s="8">
        <v>351.91</v>
      </c>
      <c r="J104" s="5">
        <f t="shared" si="15"/>
        <v>-9.971533133238869E-2</v>
      </c>
      <c r="K104" s="8">
        <v>628.14</v>
      </c>
      <c r="L104" s="5">
        <f t="shared" si="11"/>
        <v>-5.5775069244924744E-2</v>
      </c>
      <c r="M104" s="6">
        <v>1120.67</v>
      </c>
      <c r="N104" s="5">
        <f t="shared" si="12"/>
        <v>-1.1683381142634086E-2</v>
      </c>
      <c r="O104">
        <f t="shared" si="16"/>
        <v>-1.1683381142634086E-2</v>
      </c>
      <c r="P104" t="str">
        <f t="shared" si="17"/>
        <v/>
      </c>
    </row>
    <row r="105" spans="1:16">
      <c r="A105" s="5">
        <v>357.85</v>
      </c>
      <c r="B105" s="5">
        <f t="shared" si="9"/>
        <v>-4.8969792339603677E-2</v>
      </c>
      <c r="C105" s="9">
        <f t="shared" si="13"/>
        <v>-4.8969792339603677E-2</v>
      </c>
      <c r="D105" s="9" t="str">
        <f t="shared" si="14"/>
        <v/>
      </c>
      <c r="E105" s="6">
        <v>241.32</v>
      </c>
      <c r="F105" s="5">
        <f t="shared" si="10"/>
        <v>-7.1244602628103712E-2</v>
      </c>
      <c r="G105" s="7">
        <v>521.84</v>
      </c>
      <c r="H105" s="5">
        <f t="shared" si="15"/>
        <v>-1.6496630138311531E-2</v>
      </c>
      <c r="I105" s="8">
        <v>328.16</v>
      </c>
      <c r="J105" s="5">
        <f t="shared" si="15"/>
        <v>-6.9874166763676027E-2</v>
      </c>
      <c r="K105" s="8">
        <v>570.19000000000005</v>
      </c>
      <c r="L105" s="5">
        <f t="shared" si="11"/>
        <v>-9.6793432940602275E-2</v>
      </c>
      <c r="M105" s="6">
        <v>957.28</v>
      </c>
      <c r="N105" s="5">
        <f t="shared" si="12"/>
        <v>-0.15758607007429418</v>
      </c>
      <c r="O105">
        <f t="shared" si="16"/>
        <v>-0.15758607007429418</v>
      </c>
      <c r="P105" t="str">
        <f t="shared" si="17"/>
        <v/>
      </c>
    </row>
    <row r="106" spans="1:16">
      <c r="A106" s="5">
        <v>385.69</v>
      </c>
      <c r="B106" s="5">
        <f t="shared" si="9"/>
        <v>7.4920033807287109E-2</v>
      </c>
      <c r="C106" s="9" t="str">
        <f t="shared" si="13"/>
        <v/>
      </c>
      <c r="D106" s="9">
        <f t="shared" si="14"/>
        <v>7.4920033807287109E-2</v>
      </c>
      <c r="E106" s="6">
        <v>244.07</v>
      </c>
      <c r="F106" s="5">
        <f t="shared" si="10"/>
        <v>1.1331215822839217E-2</v>
      </c>
      <c r="G106" s="7">
        <v>510.92</v>
      </c>
      <c r="H106" s="5">
        <f t="shared" si="15"/>
        <v>-2.1148005313264513E-2</v>
      </c>
      <c r="I106" s="8">
        <v>390.59</v>
      </c>
      <c r="J106" s="5">
        <f t="shared" si="15"/>
        <v>0.17415712215227552</v>
      </c>
      <c r="K106" s="8">
        <v>575.11</v>
      </c>
      <c r="L106" s="5">
        <f t="shared" si="11"/>
        <v>8.5916882301169239E-3</v>
      </c>
      <c r="M106" s="6">
        <v>1017.01</v>
      </c>
      <c r="N106" s="5">
        <f t="shared" si="12"/>
        <v>6.052629920018749E-2</v>
      </c>
      <c r="O106" t="str">
        <f t="shared" si="16"/>
        <v/>
      </c>
      <c r="P106">
        <f t="shared" si="17"/>
        <v>6.052629920018749E-2</v>
      </c>
    </row>
    <row r="107" spans="1:16">
      <c r="A107" s="5">
        <v>377.7</v>
      </c>
      <c r="B107" s="5">
        <f t="shared" si="9"/>
        <v>-2.0933708273482517E-2</v>
      </c>
      <c r="C107" s="9">
        <f t="shared" si="13"/>
        <v>-2.0933708273482517E-2</v>
      </c>
      <c r="D107" s="9" t="str">
        <f t="shared" si="14"/>
        <v/>
      </c>
      <c r="E107" s="6">
        <v>252.38</v>
      </c>
      <c r="F107" s="5">
        <f t="shared" si="10"/>
        <v>3.3480818829364288E-2</v>
      </c>
      <c r="G107" s="7">
        <v>502.77</v>
      </c>
      <c r="H107" s="5">
        <f t="shared" si="15"/>
        <v>-1.6080213109684407E-2</v>
      </c>
      <c r="I107" s="8">
        <v>347.84</v>
      </c>
      <c r="J107" s="5">
        <f t="shared" si="15"/>
        <v>-0.11591581254350154</v>
      </c>
      <c r="K107" s="8">
        <v>607.46</v>
      </c>
      <c r="L107" s="5">
        <f t="shared" si="11"/>
        <v>5.4725002576684695E-2</v>
      </c>
      <c r="M107" s="6">
        <v>1098.67</v>
      </c>
      <c r="N107" s="5">
        <f t="shared" si="12"/>
        <v>7.7233407495323633E-2</v>
      </c>
      <c r="O107" t="str">
        <f t="shared" si="16"/>
        <v/>
      </c>
      <c r="P107">
        <f t="shared" si="17"/>
        <v>7.7233407495323633E-2</v>
      </c>
    </row>
    <row r="108" spans="1:16">
      <c r="A108" s="5">
        <v>377.96</v>
      </c>
      <c r="B108" s="5">
        <f t="shared" si="9"/>
        <v>6.8814019601398549E-4</v>
      </c>
      <c r="C108" s="9" t="str">
        <f t="shared" si="13"/>
        <v/>
      </c>
      <c r="D108" s="9">
        <f t="shared" si="14"/>
        <v>6.8814019601398549E-4</v>
      </c>
      <c r="E108" s="6">
        <v>234.28</v>
      </c>
      <c r="F108" s="5">
        <f t="shared" si="10"/>
        <v>-7.441890700318303E-2</v>
      </c>
      <c r="G108" s="7">
        <v>503.49</v>
      </c>
      <c r="H108" s="5">
        <f t="shared" si="15"/>
        <v>1.4310419233058223E-3</v>
      </c>
      <c r="I108" s="8">
        <v>270.82</v>
      </c>
      <c r="J108" s="5">
        <f t="shared" si="15"/>
        <v>-0.25028821037816651</v>
      </c>
      <c r="K108" s="8">
        <v>613.36</v>
      </c>
      <c r="L108" s="5">
        <f t="shared" si="11"/>
        <v>9.6657098251210407E-3</v>
      </c>
      <c r="M108" s="6">
        <v>1163.6300000000001</v>
      </c>
      <c r="N108" s="5">
        <f t="shared" si="12"/>
        <v>5.7444072007151667E-2</v>
      </c>
      <c r="O108" t="str">
        <f t="shared" si="16"/>
        <v/>
      </c>
      <c r="P108">
        <f t="shared" si="17"/>
        <v>5.7444072007151667E-2</v>
      </c>
    </row>
    <row r="109" spans="1:16">
      <c r="A109" s="5">
        <v>374.65</v>
      </c>
      <c r="B109" s="5">
        <f t="shared" si="9"/>
        <v>-8.7961131041054807E-3</v>
      </c>
      <c r="C109" s="9">
        <f t="shared" si="13"/>
        <v>-8.7961131041054807E-3</v>
      </c>
      <c r="D109" s="9" t="str">
        <f t="shared" si="14"/>
        <v/>
      </c>
      <c r="E109" s="6">
        <v>220.39</v>
      </c>
      <c r="F109" s="5">
        <f t="shared" si="10"/>
        <v>-6.1118277022981463E-2</v>
      </c>
      <c r="G109" s="7">
        <v>477.72</v>
      </c>
      <c r="H109" s="5">
        <f t="shared" si="15"/>
        <v>-5.2539064187971364E-2</v>
      </c>
      <c r="I109" s="8">
        <v>276.73</v>
      </c>
      <c r="J109" s="5">
        <f t="shared" si="15"/>
        <v>2.1587908033314243E-2</v>
      </c>
      <c r="K109" s="8">
        <v>576.84</v>
      </c>
      <c r="L109" s="5">
        <f t="shared" si="11"/>
        <v>-6.1387107556769259E-2</v>
      </c>
      <c r="M109" s="6">
        <v>1229.23</v>
      </c>
      <c r="N109" s="5">
        <f t="shared" si="12"/>
        <v>5.4843527731920916E-2</v>
      </c>
      <c r="O109" t="str">
        <f t="shared" si="16"/>
        <v/>
      </c>
      <c r="P109">
        <f t="shared" si="17"/>
        <v>5.4843527731920916E-2</v>
      </c>
    </row>
    <row r="110" spans="1:16">
      <c r="A110" s="5">
        <v>372.86</v>
      </c>
      <c r="B110" s="5">
        <f t="shared" si="9"/>
        <v>-4.7892427430041183E-3</v>
      </c>
      <c r="C110" s="9">
        <f t="shared" si="13"/>
        <v>-4.7892427430041183E-3</v>
      </c>
      <c r="D110" s="9" t="str">
        <f t="shared" si="14"/>
        <v/>
      </c>
      <c r="E110" s="6">
        <v>237.71</v>
      </c>
      <c r="F110" s="5">
        <f t="shared" si="10"/>
        <v>7.5652739118565127E-2</v>
      </c>
      <c r="G110" s="7">
        <v>469</v>
      </c>
      <c r="H110" s="5">
        <f t="shared" si="15"/>
        <v>-1.8422018353946825E-2</v>
      </c>
      <c r="I110" s="8">
        <v>278.85000000000002</v>
      </c>
      <c r="J110" s="5">
        <f t="shared" si="15"/>
        <v>7.6317012475707099E-3</v>
      </c>
      <c r="K110" s="8">
        <v>569.83000000000004</v>
      </c>
      <c r="L110" s="5">
        <f t="shared" si="11"/>
        <v>-1.2226860963377018E-2</v>
      </c>
      <c r="M110" s="6">
        <v>1279.6400000000001</v>
      </c>
      <c r="N110" s="5">
        <f t="shared" si="12"/>
        <v>4.0190831279158935E-2</v>
      </c>
      <c r="O110" t="str">
        <f t="shared" si="16"/>
        <v/>
      </c>
      <c r="P110">
        <f t="shared" si="17"/>
        <v>4.0190831279158935E-2</v>
      </c>
    </row>
    <row r="111" spans="1:16">
      <c r="A111" s="5">
        <v>379.25</v>
      </c>
      <c r="B111" s="5">
        <f t="shared" si="9"/>
        <v>1.6992604161326138E-2</v>
      </c>
      <c r="C111" s="9" t="str">
        <f t="shared" si="13"/>
        <v/>
      </c>
      <c r="D111" s="9">
        <f t="shared" si="14"/>
        <v>1.6992604161326138E-2</v>
      </c>
      <c r="E111" s="6">
        <v>251.81</v>
      </c>
      <c r="F111" s="5">
        <f t="shared" si="10"/>
        <v>5.7623391563276095E-2</v>
      </c>
      <c r="G111" s="7">
        <v>472.5</v>
      </c>
      <c r="H111" s="5">
        <f t="shared" si="15"/>
        <v>7.4349784875179905E-3</v>
      </c>
      <c r="I111" s="8">
        <v>262.37</v>
      </c>
      <c r="J111" s="5">
        <f t="shared" si="15"/>
        <v>-6.0918281570010481E-2</v>
      </c>
      <c r="K111" s="8">
        <v>532.16999999999996</v>
      </c>
      <c r="L111" s="5">
        <f t="shared" si="11"/>
        <v>-6.8375083561534794E-2</v>
      </c>
      <c r="M111" s="6">
        <v>1238.33</v>
      </c>
      <c r="N111" s="5">
        <f t="shared" si="12"/>
        <v>-3.2815090665377786E-2</v>
      </c>
      <c r="O111">
        <f t="shared" si="16"/>
        <v>-3.2815090665377786E-2</v>
      </c>
      <c r="P111" t="str">
        <f t="shared" si="17"/>
        <v/>
      </c>
    </row>
    <row r="112" spans="1:16">
      <c r="A112" s="5">
        <v>366.09</v>
      </c>
      <c r="B112" s="5">
        <f t="shared" si="9"/>
        <v>-3.5316413416783869E-2</v>
      </c>
      <c r="C112" s="9">
        <f t="shared" si="13"/>
        <v>-3.5316413416783869E-2</v>
      </c>
      <c r="D112" s="9" t="str">
        <f t="shared" si="14"/>
        <v/>
      </c>
      <c r="E112" s="6">
        <v>240.75</v>
      </c>
      <c r="F112" s="5">
        <f t="shared" si="10"/>
        <v>-4.4915784202206356E-2</v>
      </c>
      <c r="G112" s="7">
        <v>475.77</v>
      </c>
      <c r="H112" s="5">
        <f t="shared" si="15"/>
        <v>6.8967972448215984E-3</v>
      </c>
      <c r="I112" s="8">
        <v>353.35</v>
      </c>
      <c r="J112" s="5">
        <f t="shared" si="15"/>
        <v>0.29770334587131103</v>
      </c>
      <c r="K112" s="8">
        <v>563.66999999999996</v>
      </c>
      <c r="L112" s="5">
        <f t="shared" si="11"/>
        <v>5.7505986704583061E-2</v>
      </c>
      <c r="M112" s="6">
        <v>1286.3699999999999</v>
      </c>
      <c r="N112" s="5">
        <f t="shared" si="12"/>
        <v>3.8060600567156579E-2</v>
      </c>
      <c r="O112" t="str">
        <f t="shared" si="16"/>
        <v/>
      </c>
      <c r="P112">
        <f t="shared" si="17"/>
        <v>3.8060600567156579E-2</v>
      </c>
    </row>
    <row r="113" spans="1:16">
      <c r="A113" s="5">
        <v>376.34</v>
      </c>
      <c r="B113" s="5">
        <f t="shared" si="9"/>
        <v>2.7613785304640592E-2</v>
      </c>
      <c r="C113" s="9" t="str">
        <f t="shared" si="13"/>
        <v/>
      </c>
      <c r="D113" s="9">
        <f t="shared" si="14"/>
        <v>2.7613785304640592E-2</v>
      </c>
      <c r="E113" s="6">
        <v>249.39</v>
      </c>
      <c r="F113" s="5">
        <f t="shared" si="10"/>
        <v>3.525888553287148E-2</v>
      </c>
      <c r="G113" s="7">
        <v>527.92999999999995</v>
      </c>
      <c r="H113" s="5">
        <f t="shared" si="15"/>
        <v>0.10402915498112396</v>
      </c>
      <c r="I113" s="8">
        <v>381.97</v>
      </c>
      <c r="J113" s="5">
        <f t="shared" si="15"/>
        <v>7.7883004354339688E-2</v>
      </c>
      <c r="K113" s="8">
        <v>532.29</v>
      </c>
      <c r="L113" s="5">
        <f t="shared" si="11"/>
        <v>-5.7280520269943097E-2</v>
      </c>
      <c r="M113" s="6">
        <v>1335.18</v>
      </c>
      <c r="N113" s="5">
        <f t="shared" si="12"/>
        <v>3.7241815948836486E-2</v>
      </c>
      <c r="O113" t="str">
        <f t="shared" si="16"/>
        <v/>
      </c>
      <c r="P113">
        <f t="shared" si="17"/>
        <v>3.7241815948836486E-2</v>
      </c>
    </row>
    <row r="114" spans="1:16">
      <c r="A114" s="5">
        <v>355.41</v>
      </c>
      <c r="B114" s="5">
        <f t="shared" si="9"/>
        <v>-5.7220937481720933E-2</v>
      </c>
      <c r="C114" s="9">
        <f t="shared" si="13"/>
        <v>-5.7220937481720933E-2</v>
      </c>
      <c r="D114" s="9" t="str">
        <f t="shared" si="14"/>
        <v/>
      </c>
      <c r="E114" s="6">
        <v>243.06</v>
      </c>
      <c r="F114" s="5">
        <f t="shared" si="10"/>
        <v>-2.5709609768452119E-2</v>
      </c>
      <c r="G114" s="7">
        <v>477.89</v>
      </c>
      <c r="H114" s="5">
        <f t="shared" si="15"/>
        <v>-9.958311867424087E-2</v>
      </c>
      <c r="I114" s="8">
        <v>352.7</v>
      </c>
      <c r="J114" s="5">
        <f t="shared" si="15"/>
        <v>-7.9724234249196876E-2</v>
      </c>
      <c r="K114" s="8">
        <v>533.69000000000005</v>
      </c>
      <c r="L114" s="5">
        <f t="shared" si="11"/>
        <v>2.6266924425284747E-3</v>
      </c>
      <c r="M114" s="6">
        <v>1301.8399999999999</v>
      </c>
      <c r="N114" s="5">
        <f t="shared" si="12"/>
        <v>-2.5287465853720853E-2</v>
      </c>
      <c r="O114">
        <f t="shared" si="16"/>
        <v>-2.5287465853720853E-2</v>
      </c>
      <c r="P114" t="str">
        <f t="shared" si="17"/>
        <v/>
      </c>
    </row>
    <row r="115" spans="1:16">
      <c r="A115" s="5">
        <v>349.47</v>
      </c>
      <c r="B115" s="5">
        <f t="shared" si="9"/>
        <v>-1.6854331554982074E-2</v>
      </c>
      <c r="C115" s="9">
        <f t="shared" si="13"/>
        <v>-1.6854331554982074E-2</v>
      </c>
      <c r="D115" s="9" t="str">
        <f t="shared" si="14"/>
        <v/>
      </c>
      <c r="E115" s="6">
        <v>228.07</v>
      </c>
      <c r="F115" s="5">
        <f t="shared" si="10"/>
        <v>-6.3655727064595699E-2</v>
      </c>
      <c r="G115" s="7">
        <v>531.41</v>
      </c>
      <c r="H115" s="5">
        <f t="shared" si="15"/>
        <v>0.10615327087918355</v>
      </c>
      <c r="I115" s="8">
        <v>399.83</v>
      </c>
      <c r="J115" s="5">
        <f t="shared" si="15"/>
        <v>0.12542161952787889</v>
      </c>
      <c r="K115" s="8">
        <v>530.29999999999995</v>
      </c>
      <c r="L115" s="5">
        <f t="shared" si="11"/>
        <v>-6.3722619030418372E-3</v>
      </c>
      <c r="M115" s="6">
        <v>1372.71</v>
      </c>
      <c r="N115" s="5">
        <f t="shared" si="12"/>
        <v>5.3008239791665523E-2</v>
      </c>
      <c r="O115" t="str">
        <f t="shared" si="16"/>
        <v/>
      </c>
      <c r="P115">
        <f t="shared" si="17"/>
        <v>5.3008239791665523E-2</v>
      </c>
    </row>
    <row r="116" spans="1:16">
      <c r="A116" s="5">
        <v>343.58</v>
      </c>
      <c r="B116" s="5">
        <f t="shared" si="9"/>
        <v>-1.6997739881495964E-2</v>
      </c>
      <c r="C116" s="9">
        <f t="shared" si="13"/>
        <v>-1.6997739881495964E-2</v>
      </c>
      <c r="D116" s="9" t="str">
        <f t="shared" si="14"/>
        <v/>
      </c>
      <c r="E116" s="6">
        <v>226.95</v>
      </c>
      <c r="F116" s="5">
        <f t="shared" si="10"/>
        <v>-4.9228704755839075E-3</v>
      </c>
      <c r="G116" s="7">
        <v>536.35</v>
      </c>
      <c r="H116" s="5">
        <f t="shared" si="15"/>
        <v>9.2530816787524794E-3</v>
      </c>
      <c r="I116" s="8">
        <v>428.66</v>
      </c>
      <c r="J116" s="5">
        <f t="shared" si="15"/>
        <v>6.9624607139101236E-2</v>
      </c>
      <c r="K116" s="8">
        <v>497.24</v>
      </c>
      <c r="L116" s="5">
        <f t="shared" si="11"/>
        <v>-6.4370077219569499E-2</v>
      </c>
      <c r="M116" s="6">
        <v>1328.72</v>
      </c>
      <c r="N116" s="5">
        <f t="shared" si="12"/>
        <v>-3.2570815353280949E-2</v>
      </c>
      <c r="O116">
        <f t="shared" si="16"/>
        <v>-3.2570815353280949E-2</v>
      </c>
      <c r="P116" t="str">
        <f t="shared" si="17"/>
        <v/>
      </c>
    </row>
    <row r="117" spans="1:16">
      <c r="A117" s="5">
        <v>341.95</v>
      </c>
      <c r="B117" s="5">
        <f t="shared" si="9"/>
        <v>-4.755453654194451E-3</v>
      </c>
      <c r="C117" s="9">
        <f t="shared" si="13"/>
        <v>-4.755453654194451E-3</v>
      </c>
      <c r="D117" s="9" t="str">
        <f t="shared" si="14"/>
        <v/>
      </c>
      <c r="E117" s="6">
        <v>237.84</v>
      </c>
      <c r="F117" s="5">
        <f t="shared" si="10"/>
        <v>4.6868449787367615E-2</v>
      </c>
      <c r="G117" s="7">
        <v>569.64</v>
      </c>
      <c r="H117" s="5">
        <f t="shared" si="15"/>
        <v>6.0217649307788668E-2</v>
      </c>
      <c r="I117" s="8">
        <v>468.61</v>
      </c>
      <c r="J117" s="5">
        <f t="shared" si="15"/>
        <v>8.9106802099196011E-2</v>
      </c>
      <c r="K117" s="8">
        <v>518.12</v>
      </c>
      <c r="L117" s="5">
        <f t="shared" si="11"/>
        <v>4.1134068738540502E-2</v>
      </c>
      <c r="M117" s="6">
        <v>1320.41</v>
      </c>
      <c r="N117" s="5">
        <f t="shared" si="12"/>
        <v>-6.2737783777968726E-3</v>
      </c>
      <c r="O117">
        <f t="shared" si="16"/>
        <v>-6.2737783777968726E-3</v>
      </c>
      <c r="P117" t="str">
        <f t="shared" si="17"/>
        <v/>
      </c>
    </row>
    <row r="118" spans="1:16">
      <c r="A118" s="5">
        <v>395.22</v>
      </c>
      <c r="B118" s="5">
        <f t="shared" si="9"/>
        <v>0.14477804433655167</v>
      </c>
      <c r="C118" s="9" t="str">
        <f t="shared" si="13"/>
        <v/>
      </c>
      <c r="D118" s="9">
        <f t="shared" si="14"/>
        <v>0.14477804433655167</v>
      </c>
      <c r="E118" s="6">
        <v>239</v>
      </c>
      <c r="F118" s="5">
        <f t="shared" si="10"/>
        <v>4.8653732416683521E-3</v>
      </c>
      <c r="G118" s="7">
        <v>581.83000000000004</v>
      </c>
      <c r="H118" s="5">
        <f t="shared" si="15"/>
        <v>2.1173726491869705E-2</v>
      </c>
      <c r="I118" s="8">
        <v>506.64</v>
      </c>
      <c r="J118" s="5">
        <f t="shared" si="15"/>
        <v>7.8029826199992394E-2</v>
      </c>
      <c r="K118" s="8">
        <v>497.68</v>
      </c>
      <c r="L118" s="5">
        <f t="shared" si="11"/>
        <v>-4.0249575455290856E-2</v>
      </c>
      <c r="M118" s="6">
        <v>1282.71</v>
      </c>
      <c r="N118" s="5">
        <f t="shared" si="12"/>
        <v>-2.8967267082334575E-2</v>
      </c>
      <c r="O118">
        <f t="shared" si="16"/>
        <v>-2.8967267082334575E-2</v>
      </c>
      <c r="P118" t="str">
        <f t="shared" si="17"/>
        <v/>
      </c>
    </row>
    <row r="119" spans="1:16">
      <c r="A119" s="5">
        <v>395.22</v>
      </c>
      <c r="B119" s="5">
        <f t="shared" si="9"/>
        <v>0</v>
      </c>
      <c r="C119" s="9" t="str">
        <f t="shared" si="13"/>
        <v/>
      </c>
      <c r="D119" s="9" t="str">
        <f t="shared" si="14"/>
        <v/>
      </c>
      <c r="E119" s="6">
        <v>237.69</v>
      </c>
      <c r="F119" s="5">
        <f t="shared" si="10"/>
        <v>-5.4962482862503945E-3</v>
      </c>
      <c r="G119" s="7">
        <v>579.49</v>
      </c>
      <c r="H119" s="5">
        <f t="shared" si="15"/>
        <v>-4.0299024675738209E-3</v>
      </c>
      <c r="I119" s="8">
        <v>467.18</v>
      </c>
      <c r="J119" s="5">
        <f t="shared" si="15"/>
        <v>-8.1086069829633511E-2</v>
      </c>
      <c r="K119" s="8">
        <v>487.98</v>
      </c>
      <c r="L119" s="5">
        <f t="shared" si="11"/>
        <v>-1.9682878800025453E-2</v>
      </c>
      <c r="M119" s="6">
        <v>1362.93</v>
      </c>
      <c r="N119" s="5">
        <f t="shared" si="12"/>
        <v>6.0661766747015879E-2</v>
      </c>
      <c r="O119" t="str">
        <f t="shared" si="16"/>
        <v/>
      </c>
      <c r="P119">
        <f t="shared" si="17"/>
        <v>6.0661766747015879E-2</v>
      </c>
    </row>
    <row r="120" spans="1:16">
      <c r="A120" s="5">
        <v>388.64</v>
      </c>
      <c r="B120" s="5">
        <f t="shared" si="9"/>
        <v>-1.6789106626794319E-2</v>
      </c>
      <c r="C120" s="9">
        <f t="shared" si="13"/>
        <v>-1.6789106626794319E-2</v>
      </c>
      <c r="D120" s="9" t="str">
        <f t="shared" si="14"/>
        <v/>
      </c>
      <c r="E120" s="6">
        <v>253.32</v>
      </c>
      <c r="F120" s="5">
        <f t="shared" si="10"/>
        <v>6.3686208002969216E-2</v>
      </c>
      <c r="G120" s="7">
        <v>591.45000000000005</v>
      </c>
      <c r="H120" s="5">
        <f t="shared" si="15"/>
        <v>2.042874261622309E-2</v>
      </c>
      <c r="I120" s="8">
        <v>499.73</v>
      </c>
      <c r="J120" s="5">
        <f t="shared" si="15"/>
        <v>6.7353330191141175E-2</v>
      </c>
      <c r="K120" s="8">
        <v>487.49</v>
      </c>
      <c r="L120" s="5">
        <f t="shared" si="11"/>
        <v>-1.0046439997406153E-3</v>
      </c>
      <c r="M120" s="6">
        <v>1388.91</v>
      </c>
      <c r="N120" s="5">
        <f t="shared" si="12"/>
        <v>1.8882472761026243E-2</v>
      </c>
      <c r="O120" t="str">
        <f t="shared" si="16"/>
        <v/>
      </c>
      <c r="P120">
        <f t="shared" si="17"/>
        <v>1.8882472761026243E-2</v>
      </c>
    </row>
    <row r="121" spans="1:16">
      <c r="A121" s="5">
        <v>389.24</v>
      </c>
      <c r="B121" s="5">
        <f t="shared" si="9"/>
        <v>1.5426546999260092E-3</v>
      </c>
      <c r="C121" s="9" t="str">
        <f t="shared" si="13"/>
        <v/>
      </c>
      <c r="D121" s="9">
        <f t="shared" si="14"/>
        <v>1.5426546999260092E-3</v>
      </c>
      <c r="E121" s="6">
        <v>246.83</v>
      </c>
      <c r="F121" s="5">
        <f t="shared" si="10"/>
        <v>-2.5953671088597176E-2</v>
      </c>
      <c r="G121" s="7">
        <v>624.6</v>
      </c>
      <c r="H121" s="5">
        <f t="shared" si="15"/>
        <v>5.4534295857232282E-2</v>
      </c>
      <c r="I121" s="8">
        <v>532.38</v>
      </c>
      <c r="J121" s="5">
        <f t="shared" si="15"/>
        <v>6.3289567505618968E-2</v>
      </c>
      <c r="K121" s="8">
        <v>480.63</v>
      </c>
      <c r="L121" s="5">
        <f t="shared" si="11"/>
        <v>-1.4172034080265712E-2</v>
      </c>
      <c r="M121" s="6">
        <v>1469.25</v>
      </c>
      <c r="N121" s="5">
        <f t="shared" si="12"/>
        <v>5.6232799654105478E-2</v>
      </c>
      <c r="O121" t="str">
        <f t="shared" si="16"/>
        <v/>
      </c>
      <c r="P121">
        <f t="shared" si="17"/>
        <v>5.6232799654105478E-2</v>
      </c>
    </row>
    <row r="122" spans="1:16">
      <c r="A122" s="5">
        <v>386.2</v>
      </c>
      <c r="B122" s="5">
        <f t="shared" si="9"/>
        <v>-7.8407499593742703E-3</v>
      </c>
      <c r="C122" s="9">
        <f t="shared" si="13"/>
        <v>-7.8407499593742703E-3</v>
      </c>
      <c r="D122" s="9" t="str">
        <f t="shared" si="14"/>
        <v/>
      </c>
      <c r="E122" s="6">
        <v>252.87</v>
      </c>
      <c r="F122" s="5">
        <f t="shared" si="10"/>
        <v>2.4175682117868167E-2</v>
      </c>
      <c r="G122" s="7">
        <v>631.38</v>
      </c>
      <c r="H122" s="5">
        <f t="shared" si="15"/>
        <v>1.0796455131797547E-2</v>
      </c>
      <c r="I122" s="8">
        <v>588.15</v>
      </c>
      <c r="J122" s="5">
        <f t="shared" si="15"/>
        <v>9.9624497331148851E-2</v>
      </c>
      <c r="K122" s="8">
        <v>497.31</v>
      </c>
      <c r="L122" s="5">
        <f t="shared" si="11"/>
        <v>3.4115830778151827E-2</v>
      </c>
      <c r="M122" s="6">
        <v>1394.46</v>
      </c>
      <c r="N122" s="5">
        <f t="shared" si="12"/>
        <v>-5.2244822952783904E-2</v>
      </c>
      <c r="O122">
        <f t="shared" si="16"/>
        <v>-5.2244822952783904E-2</v>
      </c>
      <c r="P122" t="str">
        <f t="shared" si="17"/>
        <v/>
      </c>
    </row>
    <row r="123" spans="1:16">
      <c r="A123" s="5">
        <v>396.37</v>
      </c>
      <c r="B123" s="5">
        <f t="shared" si="9"/>
        <v>2.5992748467286057E-2</v>
      </c>
      <c r="C123" s="9" t="str">
        <f t="shared" si="13"/>
        <v/>
      </c>
      <c r="D123" s="9">
        <f t="shared" si="14"/>
        <v>2.5992748467286057E-2</v>
      </c>
      <c r="E123" s="6">
        <v>253.17</v>
      </c>
      <c r="F123" s="5">
        <f t="shared" si="10"/>
        <v>1.1856771604842717E-3</v>
      </c>
      <c r="G123" s="7">
        <v>598.17999999999995</v>
      </c>
      <c r="H123" s="5">
        <f t="shared" si="15"/>
        <v>-5.4016187978080651E-2</v>
      </c>
      <c r="I123" s="8">
        <v>659.09</v>
      </c>
      <c r="J123" s="5">
        <f t="shared" si="15"/>
        <v>0.11387807833260362</v>
      </c>
      <c r="K123" s="8">
        <v>493.14</v>
      </c>
      <c r="L123" s="5">
        <f t="shared" si="11"/>
        <v>-8.4204647164206926E-3</v>
      </c>
      <c r="M123" s="6">
        <v>1366.42</v>
      </c>
      <c r="N123" s="5">
        <f t="shared" si="12"/>
        <v>-2.0313062610448358E-2</v>
      </c>
      <c r="O123">
        <f t="shared" si="16"/>
        <v>-2.0313062610448358E-2</v>
      </c>
      <c r="P123" t="str">
        <f t="shared" si="17"/>
        <v/>
      </c>
    </row>
    <row r="124" spans="1:16">
      <c r="A124" s="5">
        <v>382.28</v>
      </c>
      <c r="B124" s="5">
        <f t="shared" si="9"/>
        <v>-3.6194794063721315E-2</v>
      </c>
      <c r="C124" s="9">
        <f t="shared" si="13"/>
        <v>-3.6194794063721315E-2</v>
      </c>
      <c r="D124" s="9" t="str">
        <f t="shared" si="14"/>
        <v/>
      </c>
      <c r="E124" s="6">
        <v>261.23</v>
      </c>
      <c r="F124" s="5">
        <f t="shared" si="10"/>
        <v>3.1340045486627208E-2</v>
      </c>
      <c r="G124" s="7">
        <v>597.21</v>
      </c>
      <c r="H124" s="5">
        <f t="shared" si="15"/>
        <v>-1.622901668743356E-3</v>
      </c>
      <c r="I124" s="8">
        <v>635</v>
      </c>
      <c r="J124" s="5">
        <f t="shared" si="15"/>
        <v>-3.7235096846362212E-2</v>
      </c>
      <c r="K124" s="8">
        <v>510.97</v>
      </c>
      <c r="L124" s="5">
        <f t="shared" si="11"/>
        <v>3.5517770676961623E-2</v>
      </c>
      <c r="M124" s="6">
        <v>1498.58</v>
      </c>
      <c r="N124" s="5">
        <f t="shared" si="12"/>
        <v>9.2323812122223556E-2</v>
      </c>
      <c r="O124" t="str">
        <f t="shared" si="16"/>
        <v/>
      </c>
      <c r="P124">
        <f t="shared" si="17"/>
        <v>9.2323812122223556E-2</v>
      </c>
    </row>
    <row r="125" spans="1:16">
      <c r="A125" s="5">
        <v>376.76</v>
      </c>
      <c r="B125" s="5">
        <f t="shared" si="9"/>
        <v>-1.4544944443362476E-2</v>
      </c>
      <c r="C125" s="9">
        <f t="shared" si="13"/>
        <v>-1.4544944443362476E-2</v>
      </c>
      <c r="D125" s="9" t="str">
        <f t="shared" si="14"/>
        <v/>
      </c>
      <c r="E125" s="6">
        <v>272.77999999999997</v>
      </c>
      <c r="F125" s="5">
        <f t="shared" si="10"/>
        <v>4.3264364174117081E-2</v>
      </c>
      <c r="G125" s="7">
        <v>585</v>
      </c>
      <c r="H125" s="5">
        <f t="shared" si="15"/>
        <v>-2.0656963102095281E-2</v>
      </c>
      <c r="I125" s="8">
        <v>633.04999999999995</v>
      </c>
      <c r="J125" s="5">
        <f t="shared" si="15"/>
        <v>-3.0755909264295234E-3</v>
      </c>
      <c r="K125" s="8">
        <v>501.85</v>
      </c>
      <c r="L125" s="5">
        <f t="shared" si="11"/>
        <v>-1.8009609805615931E-2</v>
      </c>
      <c r="M125" s="6">
        <v>1452.43</v>
      </c>
      <c r="N125" s="5">
        <f t="shared" si="12"/>
        <v>-3.1279977258077872E-2</v>
      </c>
      <c r="O125">
        <f t="shared" si="16"/>
        <v>-3.1279977258077872E-2</v>
      </c>
      <c r="P125" t="str">
        <f t="shared" si="17"/>
        <v/>
      </c>
    </row>
    <row r="126" spans="1:16">
      <c r="A126" s="5">
        <v>378.34</v>
      </c>
      <c r="B126" s="5">
        <f t="shared" si="9"/>
        <v>4.1848822829008451E-3</v>
      </c>
      <c r="C126" s="9" t="str">
        <f t="shared" si="13"/>
        <v/>
      </c>
      <c r="D126" s="9">
        <f t="shared" si="14"/>
        <v>4.1848822829008451E-3</v>
      </c>
      <c r="E126" s="6">
        <v>266.44</v>
      </c>
      <c r="F126" s="5">
        <f t="shared" si="10"/>
        <v>-2.3516531953750284E-2</v>
      </c>
      <c r="G126" s="7">
        <v>576.29</v>
      </c>
      <c r="H126" s="5">
        <f t="shared" si="15"/>
        <v>-1.5000841013357663E-2</v>
      </c>
      <c r="I126" s="8">
        <v>749.91</v>
      </c>
      <c r="J126" s="5">
        <f t="shared" si="15"/>
        <v>0.16940379136351785</v>
      </c>
      <c r="K126" s="8">
        <v>542.15</v>
      </c>
      <c r="L126" s="5">
        <f t="shared" si="11"/>
        <v>7.7241445658381605E-2</v>
      </c>
      <c r="M126" s="6">
        <v>1420.6</v>
      </c>
      <c r="N126" s="5">
        <f t="shared" si="12"/>
        <v>-2.2158698229963615E-2</v>
      </c>
      <c r="O126">
        <f t="shared" si="16"/>
        <v>-2.2158698229963615E-2</v>
      </c>
      <c r="P126" t="str">
        <f t="shared" si="17"/>
        <v/>
      </c>
    </row>
    <row r="127" spans="1:16">
      <c r="A127" s="5">
        <v>400.57</v>
      </c>
      <c r="B127" s="5">
        <f t="shared" si="9"/>
        <v>5.7095270521482042E-2</v>
      </c>
      <c r="C127" s="9" t="str">
        <f t="shared" si="13"/>
        <v/>
      </c>
      <c r="D127" s="9">
        <f t="shared" si="14"/>
        <v>5.7095270521482042E-2</v>
      </c>
      <c r="E127" s="6">
        <v>263.10000000000002</v>
      </c>
      <c r="F127" s="5">
        <f t="shared" si="10"/>
        <v>-1.2614889498731513E-2</v>
      </c>
      <c r="G127" s="7">
        <v>597.16999999999996</v>
      </c>
      <c r="H127" s="5">
        <f t="shared" si="15"/>
        <v>3.559082375741781E-2</v>
      </c>
      <c r="I127" s="8">
        <v>844.62</v>
      </c>
      <c r="J127" s="5">
        <f t="shared" si="15"/>
        <v>0.11893362273814889</v>
      </c>
      <c r="K127" s="8">
        <v>496.32</v>
      </c>
      <c r="L127" s="5">
        <f t="shared" si="11"/>
        <v>-8.8321835930016954E-2</v>
      </c>
      <c r="M127" s="6">
        <v>1454.6</v>
      </c>
      <c r="N127" s="5">
        <f t="shared" si="12"/>
        <v>2.3651631156730649E-2</v>
      </c>
      <c r="O127" t="str">
        <f t="shared" si="16"/>
        <v/>
      </c>
      <c r="P127">
        <f t="shared" si="17"/>
        <v>2.3651631156730649E-2</v>
      </c>
    </row>
    <row r="128" spans="1:16">
      <c r="A128" s="5">
        <v>388.88</v>
      </c>
      <c r="B128" s="5">
        <f t="shared" si="9"/>
        <v>-2.9617720021799122E-2</v>
      </c>
      <c r="C128" s="9">
        <f t="shared" si="13"/>
        <v>-2.9617720021799122E-2</v>
      </c>
      <c r="D128" s="9" t="str">
        <f t="shared" si="14"/>
        <v/>
      </c>
      <c r="E128" s="6">
        <v>260.81</v>
      </c>
      <c r="F128" s="5">
        <f t="shared" si="10"/>
        <v>-8.7420151705624484E-3</v>
      </c>
      <c r="G128" s="7">
        <v>603.75</v>
      </c>
      <c r="H128" s="5">
        <f t="shared" si="15"/>
        <v>1.0958374990865872E-2</v>
      </c>
      <c r="I128" s="8">
        <v>750.95</v>
      </c>
      <c r="J128" s="5">
        <f t="shared" si="15"/>
        <v>-0.11754775041633919</v>
      </c>
      <c r="K128" s="8">
        <v>495.66</v>
      </c>
      <c r="L128" s="5">
        <f t="shared" si="11"/>
        <v>-1.3306721857050613E-3</v>
      </c>
      <c r="M128" s="6">
        <v>1430.83</v>
      </c>
      <c r="N128" s="5">
        <f t="shared" si="12"/>
        <v>-1.647625326436223E-2</v>
      </c>
      <c r="O128">
        <f t="shared" si="16"/>
        <v>-1.647625326436223E-2</v>
      </c>
      <c r="P128" t="str">
        <f t="shared" si="17"/>
        <v/>
      </c>
    </row>
    <row r="129" spans="1:16">
      <c r="A129" s="5">
        <v>389.82</v>
      </c>
      <c r="B129" s="5">
        <f t="shared" si="9"/>
        <v>2.4142813832945136E-3</v>
      </c>
      <c r="C129" s="9" t="str">
        <f t="shared" si="13"/>
        <v/>
      </c>
      <c r="D129" s="9">
        <f t="shared" si="14"/>
        <v>2.4142813832945136E-3</v>
      </c>
      <c r="E129" s="6">
        <v>258.43</v>
      </c>
      <c r="F129" s="5">
        <f t="shared" si="10"/>
        <v>-9.1673086350060121E-3</v>
      </c>
      <c r="G129" s="7">
        <v>618.54</v>
      </c>
      <c r="H129" s="5">
        <f t="shared" si="15"/>
        <v>2.4201657369565768E-2</v>
      </c>
      <c r="I129" s="8">
        <v>930.22</v>
      </c>
      <c r="J129" s="5">
        <f t="shared" si="15"/>
        <v>0.21408204565979524</v>
      </c>
      <c r="K129" s="8">
        <v>526.22</v>
      </c>
      <c r="L129" s="5">
        <f t="shared" si="11"/>
        <v>5.9829168443263601E-2</v>
      </c>
      <c r="M129" s="6">
        <v>1517.68</v>
      </c>
      <c r="N129" s="5">
        <f t="shared" si="12"/>
        <v>5.8928157588211842E-2</v>
      </c>
      <c r="O129" t="str">
        <f t="shared" si="16"/>
        <v/>
      </c>
      <c r="P129">
        <f t="shared" si="17"/>
        <v>5.8928157588211842E-2</v>
      </c>
    </row>
    <row r="130" spans="1:16">
      <c r="A130" s="5">
        <v>384.46</v>
      </c>
      <c r="B130" s="5">
        <f t="shared" si="9"/>
        <v>-1.384534179578035E-2</v>
      </c>
      <c r="C130" s="9">
        <f t="shared" si="13"/>
        <v>-1.384534179578035E-2</v>
      </c>
      <c r="D130" s="9" t="str">
        <f t="shared" si="14"/>
        <v/>
      </c>
      <c r="E130" s="6">
        <v>263.3</v>
      </c>
      <c r="F130" s="5">
        <f t="shared" si="10"/>
        <v>1.8669202261585086E-2</v>
      </c>
      <c r="G130" s="7">
        <v>627.12</v>
      </c>
      <c r="H130" s="5">
        <f t="shared" si="15"/>
        <v>1.3776047544118552E-2</v>
      </c>
      <c r="I130" s="8">
        <v>908.41</v>
      </c>
      <c r="J130" s="5">
        <f t="shared" si="15"/>
        <v>-2.372529877421492E-2</v>
      </c>
      <c r="K130" s="8">
        <v>507.71</v>
      </c>
      <c r="L130" s="5">
        <f t="shared" si="11"/>
        <v>-3.58089578150982E-2</v>
      </c>
      <c r="M130" s="6">
        <v>1436.51</v>
      </c>
      <c r="N130" s="5">
        <f t="shared" si="12"/>
        <v>-5.4966292284748544E-2</v>
      </c>
      <c r="O130">
        <f t="shared" si="16"/>
        <v>-5.4966292284748544E-2</v>
      </c>
      <c r="P130" t="str">
        <f t="shared" si="17"/>
        <v/>
      </c>
    </row>
    <row r="131" spans="1:16">
      <c r="A131" s="5">
        <v>374.34</v>
      </c>
      <c r="B131" s="5">
        <f t="shared" ref="B131:B175" si="18">LN(A131/A130)</f>
        <v>-2.6675276973964265E-2</v>
      </c>
      <c r="C131" s="9">
        <f t="shared" si="13"/>
        <v>-2.6675276973964265E-2</v>
      </c>
      <c r="D131" s="9" t="str">
        <f t="shared" si="14"/>
        <v/>
      </c>
      <c r="E131" s="6">
        <v>269.29000000000002</v>
      </c>
      <c r="F131" s="5">
        <f t="shared" ref="F131:F175" si="19">LN(E131/E130)</f>
        <v>2.2494799317253365E-2</v>
      </c>
      <c r="G131" s="7">
        <v>586.89</v>
      </c>
      <c r="H131" s="5">
        <f t="shared" si="15"/>
        <v>-6.630050113913652E-2</v>
      </c>
      <c r="I131" s="8">
        <v>918.63</v>
      </c>
      <c r="J131" s="5">
        <f t="shared" si="15"/>
        <v>1.1187611214456234E-2</v>
      </c>
      <c r="K131" s="8">
        <v>514.72</v>
      </c>
      <c r="L131" s="5">
        <f t="shared" ref="L131:L175" si="20">LN(K131/K130)</f>
        <v>1.371264506008189E-2</v>
      </c>
      <c r="M131" s="6">
        <v>1429.4</v>
      </c>
      <c r="N131" s="5">
        <f t="shared" ref="N131:N175" si="21">LN(M131/M130)</f>
        <v>-4.9617849736629414E-3</v>
      </c>
      <c r="O131">
        <f t="shared" si="16"/>
        <v>-4.9617849736629414E-3</v>
      </c>
      <c r="P131" t="str">
        <f t="shared" si="17"/>
        <v/>
      </c>
    </row>
    <row r="132" spans="1:16">
      <c r="A132" s="5">
        <v>382.37</v>
      </c>
      <c r="B132" s="5">
        <f t="shared" si="18"/>
        <v>2.1224250866141315E-2</v>
      </c>
      <c r="C132" s="9" t="str">
        <f t="shared" ref="C132:C175" si="22">IF(B132&lt;0,B132,"")</f>
        <v/>
      </c>
      <c r="D132" s="9">
        <f t="shared" ref="D132:D175" si="23">IF(B132&gt;0,B132,"")</f>
        <v>2.1224250866141315E-2</v>
      </c>
      <c r="E132" s="6">
        <v>294.49</v>
      </c>
      <c r="F132" s="5">
        <f t="shared" si="19"/>
        <v>8.9456180838225707E-2</v>
      </c>
      <c r="G132" s="7">
        <v>589.95000000000005</v>
      </c>
      <c r="H132" s="5">
        <f t="shared" ref="H132:J175" si="24">LN(G132/G131)</f>
        <v>5.2003788045979571E-3</v>
      </c>
      <c r="I132" s="8">
        <v>1038.7</v>
      </c>
      <c r="J132" s="5">
        <f t="shared" si="24"/>
        <v>0.1228417804821393</v>
      </c>
      <c r="K132" s="8">
        <v>534.58000000000004</v>
      </c>
      <c r="L132" s="5">
        <f t="shared" si="20"/>
        <v>3.7858328365765775E-2</v>
      </c>
      <c r="M132" s="6">
        <v>1314.95</v>
      </c>
      <c r="N132" s="5">
        <f t="shared" si="21"/>
        <v>-8.3456133710587313E-2</v>
      </c>
      <c r="O132">
        <f t="shared" ref="O132:O175" si="25">IF(N132&lt;0,N132,"")</f>
        <v>-8.3456133710587313E-2</v>
      </c>
      <c r="P132" t="str">
        <f t="shared" ref="P132:P175" si="26">IF(N132&gt;0,N132,"")</f>
        <v/>
      </c>
    </row>
    <row r="133" spans="1:16">
      <c r="A133" s="5">
        <v>384.4</v>
      </c>
      <c r="B133" s="5">
        <f t="shared" si="18"/>
        <v>5.294950879246297E-3</v>
      </c>
      <c r="C133" s="9" t="str">
        <f t="shared" si="22"/>
        <v/>
      </c>
      <c r="D133" s="9">
        <f t="shared" si="23"/>
        <v>5.294950879246297E-3</v>
      </c>
      <c r="E133" s="6">
        <v>273.17</v>
      </c>
      <c r="F133" s="5">
        <f t="shared" si="19"/>
        <v>-7.5150734653880627E-2</v>
      </c>
      <c r="G133" s="7">
        <v>598</v>
      </c>
      <c r="H133" s="5">
        <f t="shared" si="24"/>
        <v>1.3552966404703449E-2</v>
      </c>
      <c r="I133" s="8">
        <v>998.42</v>
      </c>
      <c r="J133" s="5">
        <f t="shared" si="24"/>
        <v>-3.9551180767959347E-2</v>
      </c>
      <c r="K133" s="8">
        <v>514.35</v>
      </c>
      <c r="L133" s="5">
        <f t="shared" si="20"/>
        <v>-3.8577424279442912E-2</v>
      </c>
      <c r="M133" s="6">
        <v>1320.28</v>
      </c>
      <c r="N133" s="5">
        <f t="shared" si="21"/>
        <v>4.0451932227232121E-3</v>
      </c>
      <c r="O133" t="str">
        <f t="shared" si="25"/>
        <v/>
      </c>
      <c r="P133">
        <f t="shared" si="26"/>
        <v>4.0451932227232121E-3</v>
      </c>
    </row>
    <row r="134" spans="1:16">
      <c r="A134" s="5">
        <v>378.24</v>
      </c>
      <c r="B134" s="5">
        <f t="shared" si="18"/>
        <v>-1.6154762318458686E-2</v>
      </c>
      <c r="C134" s="9">
        <f t="shared" si="22"/>
        <v>-1.6154762318458686E-2</v>
      </c>
      <c r="D134" s="9" t="str">
        <f t="shared" si="23"/>
        <v/>
      </c>
      <c r="E134" s="6">
        <v>271.52</v>
      </c>
      <c r="F134" s="5">
        <f t="shared" si="19"/>
        <v>-6.0585105179460736E-3</v>
      </c>
      <c r="G134" s="7">
        <v>617.33000000000004</v>
      </c>
      <c r="H134" s="5">
        <f t="shared" si="24"/>
        <v>3.1812973004771039E-2</v>
      </c>
      <c r="I134" s="8">
        <v>929.55</v>
      </c>
      <c r="J134" s="5">
        <f t="shared" si="24"/>
        <v>-7.1473431389580191E-2</v>
      </c>
      <c r="K134" s="8">
        <v>503.91</v>
      </c>
      <c r="L134" s="5">
        <f t="shared" si="20"/>
        <v>-2.0506286880017724E-2</v>
      </c>
      <c r="M134" s="6">
        <v>1366.01</v>
      </c>
      <c r="N134" s="5">
        <f t="shared" si="21"/>
        <v>3.4050246450141819E-2</v>
      </c>
      <c r="O134" t="str">
        <f t="shared" si="25"/>
        <v/>
      </c>
      <c r="P134">
        <f t="shared" si="26"/>
        <v>3.4050246450141819E-2</v>
      </c>
    </row>
    <row r="135" spans="1:16">
      <c r="A135" s="5">
        <v>377.54</v>
      </c>
      <c r="B135" s="5">
        <f t="shared" si="18"/>
        <v>-1.8523914370909438E-3</v>
      </c>
      <c r="C135" s="9">
        <f t="shared" si="22"/>
        <v>-1.8523914370909438E-3</v>
      </c>
      <c r="D135" s="9" t="str">
        <f t="shared" si="23"/>
        <v/>
      </c>
      <c r="E135" s="6">
        <v>293.79000000000002</v>
      </c>
      <c r="F135" s="5">
        <f t="shared" si="19"/>
        <v>7.8829424914896695E-2</v>
      </c>
      <c r="G135" s="7">
        <v>597.91</v>
      </c>
      <c r="H135" s="5">
        <f t="shared" si="24"/>
        <v>-3.1963486003525055E-2</v>
      </c>
      <c r="I135" s="8">
        <v>909.13</v>
      </c>
      <c r="J135" s="5">
        <f t="shared" si="24"/>
        <v>-2.2212499822887491E-2</v>
      </c>
      <c r="K135" s="8">
        <v>495.64</v>
      </c>
      <c r="L135" s="5">
        <f t="shared" si="20"/>
        <v>-1.6547823948729196E-2</v>
      </c>
      <c r="M135" s="6">
        <v>1239.94</v>
      </c>
      <c r="N135" s="5">
        <f t="shared" si="21"/>
        <v>-9.6831090416541171E-2</v>
      </c>
      <c r="O135">
        <f t="shared" si="25"/>
        <v>-9.6831090416541171E-2</v>
      </c>
      <c r="P135" t="str">
        <f t="shared" si="26"/>
        <v/>
      </c>
    </row>
    <row r="136" spans="1:16">
      <c r="A136" s="5">
        <v>361.28</v>
      </c>
      <c r="B136" s="5">
        <f t="shared" si="18"/>
        <v>-4.402324237929061E-2</v>
      </c>
      <c r="C136" s="9">
        <f t="shared" si="22"/>
        <v>-4.402324237929061E-2</v>
      </c>
      <c r="D136" s="9" t="str">
        <f t="shared" si="23"/>
        <v/>
      </c>
      <c r="E136" s="6">
        <v>292.95</v>
      </c>
      <c r="F136" s="5">
        <f t="shared" si="19"/>
        <v>-2.8632804100152337E-3</v>
      </c>
      <c r="G136" s="7">
        <v>566.87</v>
      </c>
      <c r="H136" s="5">
        <f t="shared" si="24"/>
        <v>-5.331024040803492E-2</v>
      </c>
      <c r="I136" s="8">
        <v>883.3</v>
      </c>
      <c r="J136" s="5">
        <f t="shared" si="24"/>
        <v>-2.8823204502252259E-2</v>
      </c>
      <c r="K136" s="8">
        <v>460.72</v>
      </c>
      <c r="L136" s="5">
        <f t="shared" si="20"/>
        <v>-7.3059373549875101E-2</v>
      </c>
      <c r="M136" s="6">
        <v>1160.33</v>
      </c>
      <c r="N136" s="5">
        <f t="shared" si="21"/>
        <v>-6.635854393013127E-2</v>
      </c>
      <c r="O136">
        <f t="shared" si="25"/>
        <v>-6.635854393013127E-2</v>
      </c>
      <c r="P136" t="str">
        <f t="shared" si="26"/>
        <v/>
      </c>
    </row>
    <row r="137" spans="1:16">
      <c r="A137" s="5">
        <v>372.27</v>
      </c>
      <c r="B137" s="5">
        <f t="shared" si="18"/>
        <v>2.9966116493340744E-2</v>
      </c>
      <c r="C137" s="9" t="str">
        <f t="shared" si="22"/>
        <v/>
      </c>
      <c r="D137" s="9">
        <f t="shared" si="23"/>
        <v>2.9966116493340744E-2</v>
      </c>
      <c r="E137" s="6">
        <v>286.08999999999997</v>
      </c>
      <c r="F137" s="5">
        <f t="shared" si="19"/>
        <v>-2.3695499359298468E-2</v>
      </c>
      <c r="G137" s="7">
        <v>585.03</v>
      </c>
      <c r="H137" s="5">
        <f t="shared" si="24"/>
        <v>3.1533127424416309E-2</v>
      </c>
      <c r="I137" s="8">
        <v>945.97</v>
      </c>
      <c r="J137" s="5">
        <f t="shared" si="24"/>
        <v>6.8545962324367715E-2</v>
      </c>
      <c r="K137" s="8">
        <v>473.51</v>
      </c>
      <c r="L137" s="5">
        <f t="shared" si="20"/>
        <v>2.7382548528887753E-2</v>
      </c>
      <c r="M137" s="6">
        <v>1249.46</v>
      </c>
      <c r="N137" s="5">
        <f t="shared" si="21"/>
        <v>7.4007010555980454E-2</v>
      </c>
      <c r="O137" t="str">
        <f t="shared" si="25"/>
        <v/>
      </c>
      <c r="P137">
        <f t="shared" si="26"/>
        <v>7.4007010555980454E-2</v>
      </c>
    </row>
    <row r="138" spans="1:16">
      <c r="A138" s="5">
        <v>376.12</v>
      </c>
      <c r="B138" s="5">
        <f t="shared" si="18"/>
        <v>1.0288843954238198E-2</v>
      </c>
      <c r="C138" s="9" t="str">
        <f t="shared" si="22"/>
        <v/>
      </c>
      <c r="D138" s="9">
        <f t="shared" si="23"/>
        <v>1.0288843954238198E-2</v>
      </c>
      <c r="E138" s="6">
        <v>296.41000000000003</v>
      </c>
      <c r="F138" s="5">
        <f t="shared" si="19"/>
        <v>3.5437184412945605E-2</v>
      </c>
      <c r="G138" s="7">
        <v>574.27</v>
      </c>
      <c r="H138" s="5">
        <f t="shared" si="24"/>
        <v>-1.8563458968964015E-2</v>
      </c>
      <c r="I138" s="8">
        <v>912.67</v>
      </c>
      <c r="J138" s="5">
        <f t="shared" si="24"/>
        <v>-3.5836486600889832E-2</v>
      </c>
      <c r="K138" s="8">
        <v>456.41</v>
      </c>
      <c r="L138" s="5">
        <f t="shared" si="20"/>
        <v>-3.6781503374685283E-2</v>
      </c>
      <c r="M138" s="6">
        <v>1255.82</v>
      </c>
      <c r="N138" s="5">
        <f t="shared" si="21"/>
        <v>5.0772876986084174E-3</v>
      </c>
      <c r="O138" t="str">
        <f t="shared" si="25"/>
        <v/>
      </c>
      <c r="P138">
        <f t="shared" si="26"/>
        <v>5.0772876986084174E-3</v>
      </c>
    </row>
    <row r="139" spans="1:16">
      <c r="A139" s="5">
        <v>378.31</v>
      </c>
      <c r="B139" s="5">
        <f t="shared" si="18"/>
        <v>5.8057239277867836E-3</v>
      </c>
      <c r="C139" s="9" t="str">
        <f t="shared" si="22"/>
        <v/>
      </c>
      <c r="D139" s="9">
        <f t="shared" si="23"/>
        <v>5.8057239277867836E-3</v>
      </c>
      <c r="E139" s="6">
        <v>304.39</v>
      </c>
      <c r="F139" s="5">
        <f t="shared" si="19"/>
        <v>2.6566142892293594E-2</v>
      </c>
      <c r="G139" s="7">
        <v>546.54999999999995</v>
      </c>
      <c r="H139" s="5">
        <f t="shared" si="24"/>
        <v>-4.9473874259450663E-2</v>
      </c>
      <c r="I139" s="8">
        <v>816.51</v>
      </c>
      <c r="J139" s="5">
        <f t="shared" si="24"/>
        <v>-0.11133520974161533</v>
      </c>
      <c r="K139" s="8">
        <v>452.37</v>
      </c>
      <c r="L139" s="5">
        <f t="shared" si="20"/>
        <v>-8.8910993068056082E-3</v>
      </c>
      <c r="M139" s="6">
        <v>1224.42</v>
      </c>
      <c r="N139" s="5">
        <f t="shared" si="21"/>
        <v>-2.5321483187023132E-2</v>
      </c>
      <c r="O139">
        <f t="shared" si="25"/>
        <v>-2.5321483187023132E-2</v>
      </c>
      <c r="P139" t="str">
        <f t="shared" si="26"/>
        <v/>
      </c>
    </row>
    <row r="140" spans="1:16">
      <c r="A140" s="5">
        <v>368.21</v>
      </c>
      <c r="B140" s="5">
        <f t="shared" si="18"/>
        <v>-2.706053775385411E-2</v>
      </c>
      <c r="C140" s="9">
        <f t="shared" si="22"/>
        <v>-2.706053775385411E-2</v>
      </c>
      <c r="D140" s="9" t="str">
        <f t="shared" si="23"/>
        <v/>
      </c>
      <c r="E140" s="6">
        <v>298.52</v>
      </c>
      <c r="F140" s="5">
        <f t="shared" si="19"/>
        <v>-1.9472841673551903E-2</v>
      </c>
      <c r="G140" s="7">
        <v>524.30999999999995</v>
      </c>
      <c r="H140" s="5">
        <f t="shared" si="24"/>
        <v>-4.1542682293465E-2</v>
      </c>
      <c r="I140" s="8">
        <v>816.99</v>
      </c>
      <c r="J140" s="5">
        <f t="shared" si="24"/>
        <v>5.8769515006471039E-4</v>
      </c>
      <c r="K140" s="8">
        <v>464.71</v>
      </c>
      <c r="L140" s="5">
        <f t="shared" si="20"/>
        <v>2.6913126073320127E-2</v>
      </c>
      <c r="M140" s="6">
        <v>1211.23</v>
      </c>
      <c r="N140" s="5">
        <f t="shared" si="21"/>
        <v>-1.0830890268300843E-2</v>
      </c>
      <c r="O140">
        <f t="shared" si="25"/>
        <v>-1.0830890268300843E-2</v>
      </c>
      <c r="P140" t="str">
        <f t="shared" si="26"/>
        <v/>
      </c>
    </row>
    <row r="141" spans="1:16">
      <c r="A141" s="5">
        <v>374.97</v>
      </c>
      <c r="B141" s="5">
        <f t="shared" si="18"/>
        <v>1.8192595187431482E-2</v>
      </c>
      <c r="C141" s="9" t="str">
        <f t="shared" si="22"/>
        <v/>
      </c>
      <c r="D141" s="9">
        <f t="shared" si="23"/>
        <v>1.8192595187431482E-2</v>
      </c>
      <c r="E141" s="6">
        <v>287.52</v>
      </c>
      <c r="F141" s="5">
        <f t="shared" si="19"/>
        <v>-3.7544509227937777E-2</v>
      </c>
      <c r="G141" s="7">
        <v>518.27</v>
      </c>
      <c r="H141" s="5">
        <f t="shared" si="24"/>
        <v>-1.1586770461709372E-2</v>
      </c>
      <c r="I141" s="8">
        <v>836.12</v>
      </c>
      <c r="J141" s="5">
        <f t="shared" si="24"/>
        <v>2.3145288570567919E-2</v>
      </c>
      <c r="K141" s="8">
        <v>445.67</v>
      </c>
      <c r="L141" s="5">
        <f t="shared" si="20"/>
        <v>-4.1834787281708218E-2</v>
      </c>
      <c r="M141" s="6">
        <v>1133.58</v>
      </c>
      <c r="N141" s="5">
        <f t="shared" si="21"/>
        <v>-6.6255605887467039E-2</v>
      </c>
      <c r="O141">
        <f t="shared" si="25"/>
        <v>-6.6255605887467039E-2</v>
      </c>
      <c r="P141" t="str">
        <f t="shared" si="26"/>
        <v/>
      </c>
    </row>
    <row r="142" spans="1:16">
      <c r="A142" s="5">
        <v>398.3</v>
      </c>
      <c r="B142" s="5">
        <f t="shared" si="18"/>
        <v>6.0359467417358287E-2</v>
      </c>
      <c r="C142" s="9" t="str">
        <f t="shared" si="22"/>
        <v/>
      </c>
      <c r="D142" s="9">
        <f t="shared" si="23"/>
        <v>6.0359467417358287E-2</v>
      </c>
      <c r="E142" s="6">
        <v>264.45999999999998</v>
      </c>
      <c r="F142" s="5">
        <f t="shared" si="19"/>
        <v>-8.3602411906572111E-2</v>
      </c>
      <c r="G142" s="7">
        <v>488.59</v>
      </c>
      <c r="H142" s="5">
        <f t="shared" si="24"/>
        <v>-5.8972650009852343E-2</v>
      </c>
      <c r="I142" s="8">
        <v>722.26</v>
      </c>
      <c r="J142" s="5">
        <f t="shared" si="24"/>
        <v>-0.14638695858176468</v>
      </c>
      <c r="K142" s="8">
        <v>407.53</v>
      </c>
      <c r="L142" s="5">
        <f t="shared" si="20"/>
        <v>-8.9464218234398887E-2</v>
      </c>
      <c r="M142" s="6">
        <v>1040.94</v>
      </c>
      <c r="N142" s="5">
        <f t="shared" si="21"/>
        <v>-8.5256615246989922E-2</v>
      </c>
      <c r="O142">
        <f t="shared" si="25"/>
        <v>-8.5256615246989922E-2</v>
      </c>
      <c r="P142" t="str">
        <f t="shared" si="26"/>
        <v/>
      </c>
    </row>
    <row r="143" spans="1:16">
      <c r="A143" s="5">
        <v>379.58</v>
      </c>
      <c r="B143" s="5">
        <f t="shared" si="18"/>
        <v>-4.8140111878825061E-2</v>
      </c>
      <c r="C143" s="9">
        <f t="shared" si="22"/>
        <v>-4.8140111878825061E-2</v>
      </c>
      <c r="D143" s="9" t="str">
        <f t="shared" si="23"/>
        <v/>
      </c>
      <c r="E143" s="6">
        <v>264.14999999999998</v>
      </c>
      <c r="F143" s="5">
        <f t="shared" si="19"/>
        <v>-1.1728875183519185E-3</v>
      </c>
      <c r="G143" s="7">
        <v>467.76</v>
      </c>
      <c r="H143" s="5">
        <f t="shared" si="24"/>
        <v>-4.3568348107402656E-2</v>
      </c>
      <c r="I143" s="8">
        <v>670.87</v>
      </c>
      <c r="J143" s="5">
        <f t="shared" si="24"/>
        <v>-7.3809807355830287E-2</v>
      </c>
      <c r="K143" s="8">
        <v>409.56</v>
      </c>
      <c r="L143" s="5">
        <f t="shared" si="20"/>
        <v>4.9688631035890198E-3</v>
      </c>
      <c r="M143" s="6">
        <v>1059.78</v>
      </c>
      <c r="N143" s="5">
        <f t="shared" si="21"/>
        <v>1.7937188329115412E-2</v>
      </c>
      <c r="O143" t="str">
        <f t="shared" si="25"/>
        <v/>
      </c>
      <c r="P143">
        <f t="shared" si="26"/>
        <v>1.7937188329115412E-2</v>
      </c>
    </row>
    <row r="144" spans="1:16">
      <c r="A144" s="5">
        <v>374.93</v>
      </c>
      <c r="B144" s="5">
        <f t="shared" si="18"/>
        <v>-1.2326036429420031E-2</v>
      </c>
      <c r="C144" s="9">
        <f t="shared" si="22"/>
        <v>-1.2326036429420031E-2</v>
      </c>
      <c r="D144" s="9" t="str">
        <f t="shared" si="23"/>
        <v/>
      </c>
      <c r="E144" s="6">
        <v>264.42</v>
      </c>
      <c r="F144" s="5">
        <f t="shared" si="19"/>
        <v>1.0216244716259916E-3</v>
      </c>
      <c r="G144" s="7">
        <v>530.38</v>
      </c>
      <c r="H144" s="5">
        <f t="shared" si="24"/>
        <v>0.12563838690264767</v>
      </c>
      <c r="I144" s="8">
        <v>598.42999999999995</v>
      </c>
      <c r="J144" s="5">
        <f t="shared" si="24"/>
        <v>-0.11426581842253124</v>
      </c>
      <c r="K144" s="8">
        <v>430.8</v>
      </c>
      <c r="L144" s="5">
        <f t="shared" si="20"/>
        <v>5.0560532575617496E-2</v>
      </c>
      <c r="M144" s="6">
        <v>1139.45</v>
      </c>
      <c r="N144" s="5">
        <f t="shared" si="21"/>
        <v>7.2484350433373146E-2</v>
      </c>
      <c r="O144" t="str">
        <f t="shared" si="25"/>
        <v/>
      </c>
      <c r="P144">
        <f t="shared" si="26"/>
        <v>7.2484350433373146E-2</v>
      </c>
    </row>
    <row r="145" spans="1:16">
      <c r="A145" s="5">
        <v>386.42</v>
      </c>
      <c r="B145" s="5">
        <f t="shared" si="18"/>
        <v>3.0185518953884032E-2</v>
      </c>
      <c r="C145" s="9" t="str">
        <f t="shared" si="22"/>
        <v/>
      </c>
      <c r="D145" s="9">
        <f t="shared" si="23"/>
        <v>3.0185518953884032E-2</v>
      </c>
      <c r="E145" s="6">
        <v>263.04000000000002</v>
      </c>
      <c r="F145" s="5">
        <f t="shared" si="19"/>
        <v>-5.2326362141354617E-3</v>
      </c>
      <c r="G145" s="7">
        <v>499.45</v>
      </c>
      <c r="H145" s="5">
        <f t="shared" si="24"/>
        <v>-6.0086237791903953E-2</v>
      </c>
      <c r="I145" s="8">
        <v>594.65</v>
      </c>
      <c r="J145" s="5">
        <f t="shared" si="24"/>
        <v>-6.3365619202012235E-3</v>
      </c>
      <c r="K145" s="8">
        <v>406.33</v>
      </c>
      <c r="L145" s="5">
        <f t="shared" si="20"/>
        <v>-5.847830794816726E-2</v>
      </c>
      <c r="M145" s="6">
        <v>1148.08</v>
      </c>
      <c r="N145" s="5">
        <f t="shared" si="21"/>
        <v>7.545292033896033E-3</v>
      </c>
      <c r="O145" t="str">
        <f t="shared" si="25"/>
        <v/>
      </c>
      <c r="P145">
        <f t="shared" si="26"/>
        <v>7.545292033896033E-3</v>
      </c>
    </row>
    <row r="146" spans="1:16">
      <c r="A146" s="5">
        <v>383.56</v>
      </c>
      <c r="B146" s="5">
        <f t="shared" si="18"/>
        <v>-7.4287985477571004E-3</v>
      </c>
      <c r="C146" s="9">
        <f t="shared" si="22"/>
        <v>-7.4287985477571004E-3</v>
      </c>
      <c r="D146" s="9" t="str">
        <f t="shared" si="23"/>
        <v/>
      </c>
      <c r="E146" s="6">
        <v>271.60000000000002</v>
      </c>
      <c r="F146" s="5">
        <f t="shared" si="19"/>
        <v>3.2024283816726076E-2</v>
      </c>
      <c r="G146" s="7">
        <v>514.53</v>
      </c>
      <c r="H146" s="5">
        <f t="shared" si="24"/>
        <v>2.9746369633940558E-2</v>
      </c>
      <c r="I146" s="8">
        <v>564.26</v>
      </c>
      <c r="J146" s="5">
        <f t="shared" si="24"/>
        <v>-5.2457858991979918E-2</v>
      </c>
      <c r="K146" s="8">
        <v>410.64</v>
      </c>
      <c r="L146" s="5">
        <f t="shared" si="20"/>
        <v>1.0551280917981375E-2</v>
      </c>
      <c r="M146" s="6">
        <v>1130.2</v>
      </c>
      <c r="N146" s="5">
        <f t="shared" si="21"/>
        <v>-1.5696373666933345E-2</v>
      </c>
      <c r="O146">
        <f t="shared" si="25"/>
        <v>-1.5696373666933345E-2</v>
      </c>
      <c r="P146" t="str">
        <f t="shared" si="26"/>
        <v/>
      </c>
    </row>
    <row r="147" spans="1:16">
      <c r="A147" s="5">
        <v>406.91</v>
      </c>
      <c r="B147" s="5">
        <f t="shared" si="18"/>
        <v>5.9095968483092086E-2</v>
      </c>
      <c r="C147" s="9" t="str">
        <f t="shared" si="22"/>
        <v/>
      </c>
      <c r="D147" s="9">
        <f t="shared" si="23"/>
        <v>5.9095968483092086E-2</v>
      </c>
      <c r="E147" s="6">
        <v>266.33999999999997</v>
      </c>
      <c r="F147" s="5">
        <f t="shared" si="19"/>
        <v>-1.9556707610542342E-2</v>
      </c>
      <c r="G147" s="7">
        <v>516.86</v>
      </c>
      <c r="H147" s="5">
        <f t="shared" si="24"/>
        <v>4.5181821885246854E-3</v>
      </c>
      <c r="I147" s="8">
        <v>610.67999999999995</v>
      </c>
      <c r="J147" s="5">
        <f t="shared" si="24"/>
        <v>7.9057952207467141E-2</v>
      </c>
      <c r="K147" s="8">
        <v>399.97</v>
      </c>
      <c r="L147" s="5">
        <f t="shared" si="20"/>
        <v>-2.6327373956706243E-2</v>
      </c>
      <c r="M147" s="6">
        <v>1106.73</v>
      </c>
      <c r="N147" s="5">
        <f t="shared" si="21"/>
        <v>-2.0984886675167722E-2</v>
      </c>
      <c r="O147">
        <f t="shared" si="25"/>
        <v>-2.0984886675167722E-2</v>
      </c>
      <c r="P147" t="str">
        <f t="shared" si="26"/>
        <v/>
      </c>
    </row>
    <row r="148" spans="1:16">
      <c r="A148" s="5">
        <v>417.6</v>
      </c>
      <c r="B148" s="5">
        <f t="shared" si="18"/>
        <v>2.5932005799856387E-2</v>
      </c>
      <c r="C148" s="9" t="str">
        <f t="shared" si="22"/>
        <v/>
      </c>
      <c r="D148" s="9">
        <f t="shared" si="23"/>
        <v>2.5932005799856387E-2</v>
      </c>
      <c r="E148" s="6">
        <v>245.1</v>
      </c>
      <c r="F148" s="5">
        <f t="shared" si="19"/>
        <v>-8.3107397539931974E-2</v>
      </c>
      <c r="G148" s="7">
        <v>529.01</v>
      </c>
      <c r="H148" s="5">
        <f t="shared" si="24"/>
        <v>2.3235290470687082E-2</v>
      </c>
      <c r="I148" s="8">
        <v>744.04</v>
      </c>
      <c r="J148" s="5">
        <f t="shared" si="24"/>
        <v>0.19752170644000849</v>
      </c>
      <c r="K148" s="8">
        <v>410.56</v>
      </c>
      <c r="L148" s="5">
        <f t="shared" si="20"/>
        <v>2.6132537131930082E-2</v>
      </c>
      <c r="M148" s="6">
        <v>1147.3900000000001</v>
      </c>
      <c r="N148" s="5">
        <f t="shared" si="21"/>
        <v>3.6080076252758407E-2</v>
      </c>
      <c r="O148" t="str">
        <f t="shared" si="25"/>
        <v/>
      </c>
      <c r="P148">
        <f t="shared" si="26"/>
        <v>3.6080076252758407E-2</v>
      </c>
    </row>
    <row r="149" spans="1:16">
      <c r="A149" s="5">
        <v>424.65</v>
      </c>
      <c r="B149" s="5">
        <f t="shared" si="18"/>
        <v>1.6741263657589326E-2</v>
      </c>
      <c r="C149" s="9" t="str">
        <f t="shared" si="22"/>
        <v/>
      </c>
      <c r="D149" s="9">
        <f t="shared" si="23"/>
        <v>1.6741263657589326E-2</v>
      </c>
      <c r="E149" s="6">
        <v>222.34</v>
      </c>
      <c r="F149" s="5">
        <f t="shared" si="19"/>
        <v>-9.7458548728597952E-2</v>
      </c>
      <c r="G149" s="7">
        <v>522.20000000000005</v>
      </c>
      <c r="H149" s="5">
        <f t="shared" si="24"/>
        <v>-1.2956679006282589E-2</v>
      </c>
      <c r="I149" s="8">
        <v>773.79</v>
      </c>
      <c r="J149" s="5">
        <f t="shared" si="24"/>
        <v>3.9205722118178556E-2</v>
      </c>
      <c r="K149" s="8">
        <v>380.39</v>
      </c>
      <c r="L149" s="5">
        <f t="shared" si="20"/>
        <v>-7.6325039219345844E-2</v>
      </c>
      <c r="M149" s="6">
        <v>1076.92</v>
      </c>
      <c r="N149" s="5">
        <f t="shared" si="21"/>
        <v>-6.3384682784413518E-2</v>
      </c>
      <c r="O149">
        <f t="shared" si="25"/>
        <v>-6.3384682784413518E-2</v>
      </c>
      <c r="P149" t="str">
        <f t="shared" si="26"/>
        <v/>
      </c>
    </row>
    <row r="150" spans="1:16">
      <c r="A150" s="5">
        <v>449.59</v>
      </c>
      <c r="B150" s="5">
        <f t="shared" si="18"/>
        <v>5.7070756113223646E-2</v>
      </c>
      <c r="C150" s="9" t="str">
        <f t="shared" si="22"/>
        <v/>
      </c>
      <c r="D150" s="9">
        <f t="shared" si="23"/>
        <v>5.7070756113223646E-2</v>
      </c>
      <c r="E150" s="6">
        <v>207.2</v>
      </c>
      <c r="F150" s="5">
        <f t="shared" si="19"/>
        <v>-7.0523231420141053E-2</v>
      </c>
      <c r="G150" s="7">
        <v>521.14</v>
      </c>
      <c r="H150" s="5">
        <f t="shared" si="24"/>
        <v>-2.031936597288985E-3</v>
      </c>
      <c r="I150" s="8">
        <v>715.63</v>
      </c>
      <c r="J150" s="5">
        <f t="shared" si="24"/>
        <v>-7.8137245329169061E-2</v>
      </c>
      <c r="K150" s="8">
        <v>405.51</v>
      </c>
      <c r="L150" s="5">
        <f t="shared" si="20"/>
        <v>6.3948491955920145E-2</v>
      </c>
      <c r="M150" s="6">
        <v>1067.1400000000001</v>
      </c>
      <c r="N150" s="5">
        <f t="shared" si="21"/>
        <v>-9.122942297125956E-3</v>
      </c>
      <c r="O150">
        <f t="shared" si="25"/>
        <v>-9.122942297125956E-3</v>
      </c>
      <c r="P150" t="str">
        <f t="shared" si="26"/>
        <v/>
      </c>
    </row>
    <row r="151" spans="1:16">
      <c r="A151" s="5">
        <v>432.56</v>
      </c>
      <c r="B151" s="5">
        <f t="shared" si="18"/>
        <v>-3.8615011265492466E-2</v>
      </c>
      <c r="C151" s="9">
        <f t="shared" si="22"/>
        <v>-3.8615011265492466E-2</v>
      </c>
      <c r="D151" s="9" t="str">
        <f t="shared" si="23"/>
        <v/>
      </c>
      <c r="E151" s="6">
        <v>203.39</v>
      </c>
      <c r="F151" s="5">
        <f t="shared" si="19"/>
        <v>-1.8559192187923953E-2</v>
      </c>
      <c r="G151" s="7">
        <v>524.54</v>
      </c>
      <c r="H151" s="5">
        <f t="shared" si="24"/>
        <v>6.5029683684508875E-3</v>
      </c>
      <c r="I151" s="8">
        <v>742.95</v>
      </c>
      <c r="J151" s="5">
        <f t="shared" si="24"/>
        <v>3.7465474084596856E-2</v>
      </c>
      <c r="K151" s="8">
        <v>404.56</v>
      </c>
      <c r="L151" s="5">
        <f t="shared" si="20"/>
        <v>-2.3454773921184123E-3</v>
      </c>
      <c r="M151" s="6">
        <v>989.82</v>
      </c>
      <c r="N151" s="5">
        <f t="shared" si="21"/>
        <v>-7.5214343275906148E-2</v>
      </c>
      <c r="O151">
        <f t="shared" si="25"/>
        <v>-7.5214343275906148E-2</v>
      </c>
      <c r="P151" t="str">
        <f t="shared" si="26"/>
        <v/>
      </c>
    </row>
    <row r="152" spans="1:16">
      <c r="A152" s="5">
        <v>418.45</v>
      </c>
      <c r="B152" s="5">
        <f t="shared" si="18"/>
        <v>-3.3163636594866396E-2</v>
      </c>
      <c r="C152" s="9">
        <f t="shared" si="22"/>
        <v>-3.3163636594866396E-2</v>
      </c>
      <c r="D152" s="9" t="str">
        <f t="shared" si="23"/>
        <v/>
      </c>
      <c r="E152" s="6">
        <v>205.68</v>
      </c>
      <c r="F152" s="5">
        <f t="shared" si="19"/>
        <v>1.1196244760230123E-2</v>
      </c>
      <c r="G152" s="7">
        <v>486.06</v>
      </c>
      <c r="H152" s="5">
        <f t="shared" si="24"/>
        <v>-7.6189614965735591E-2</v>
      </c>
      <c r="I152" s="8">
        <v>738.82</v>
      </c>
      <c r="J152" s="5">
        <f t="shared" si="24"/>
        <v>-5.5744288178567235E-3</v>
      </c>
      <c r="K152" s="8">
        <v>422.64</v>
      </c>
      <c r="L152" s="5">
        <f t="shared" si="20"/>
        <v>4.3720696084332752E-2</v>
      </c>
      <c r="M152" s="6">
        <v>911.62</v>
      </c>
      <c r="N152" s="5">
        <f t="shared" si="21"/>
        <v>-8.2299871837899052E-2</v>
      </c>
      <c r="O152">
        <f t="shared" si="25"/>
        <v>-8.2299871837899052E-2</v>
      </c>
      <c r="P152" t="str">
        <f t="shared" si="26"/>
        <v/>
      </c>
    </row>
    <row r="153" spans="1:16">
      <c r="A153" s="5">
        <v>430.63</v>
      </c>
      <c r="B153" s="5">
        <f t="shared" si="18"/>
        <v>2.8691844252111499E-2</v>
      </c>
      <c r="C153" s="9" t="str">
        <f t="shared" si="22"/>
        <v/>
      </c>
      <c r="D153" s="9">
        <f t="shared" si="23"/>
        <v>2.8691844252111499E-2</v>
      </c>
      <c r="E153" s="6">
        <v>193.71</v>
      </c>
      <c r="F153" s="5">
        <f t="shared" si="19"/>
        <v>-5.9959367651148711E-2</v>
      </c>
      <c r="G153" s="7">
        <v>484.59</v>
      </c>
      <c r="H153" s="5">
        <f t="shared" si="24"/>
        <v>-3.0289004766785072E-3</v>
      </c>
      <c r="I153" s="8">
        <v>804.07</v>
      </c>
      <c r="J153" s="5">
        <f t="shared" si="24"/>
        <v>8.4632011181174666E-2</v>
      </c>
      <c r="K153" s="8">
        <v>445.9</v>
      </c>
      <c r="L153" s="5">
        <f t="shared" si="20"/>
        <v>5.3573958777370499E-2</v>
      </c>
      <c r="M153" s="6">
        <v>916.07</v>
      </c>
      <c r="N153" s="5">
        <f t="shared" si="21"/>
        <v>4.8695443903156652E-3</v>
      </c>
      <c r="O153" t="str">
        <f t="shared" si="25"/>
        <v/>
      </c>
      <c r="P153">
        <f t="shared" si="26"/>
        <v>4.8695443903156652E-3</v>
      </c>
    </row>
    <row r="154" spans="1:16">
      <c r="A154" s="5">
        <v>444.47</v>
      </c>
      <c r="B154" s="5">
        <f t="shared" si="18"/>
        <v>3.1633308381752184E-2</v>
      </c>
      <c r="C154" s="9" t="str">
        <f t="shared" si="22"/>
        <v/>
      </c>
      <c r="D154" s="9">
        <f t="shared" si="23"/>
        <v>3.1633308381752184E-2</v>
      </c>
      <c r="E154" s="6">
        <v>201.68</v>
      </c>
      <c r="F154" s="5">
        <f t="shared" si="19"/>
        <v>4.0320087573179016E-2</v>
      </c>
      <c r="G154" s="7">
        <v>471.82</v>
      </c>
      <c r="H154" s="5">
        <f t="shared" si="24"/>
        <v>-2.6705615675090364E-2</v>
      </c>
      <c r="I154" s="8">
        <v>850</v>
      </c>
      <c r="J154" s="5">
        <f t="shared" si="24"/>
        <v>5.5550019418687709E-2</v>
      </c>
      <c r="K154" s="8">
        <v>450.58</v>
      </c>
      <c r="L154" s="5">
        <f t="shared" si="20"/>
        <v>1.0440930115565789E-2</v>
      </c>
      <c r="M154" s="6">
        <v>815.28</v>
      </c>
      <c r="N154" s="5">
        <f t="shared" si="21"/>
        <v>-0.11656116844786664</v>
      </c>
      <c r="O154">
        <f t="shared" si="25"/>
        <v>-0.11656116844786664</v>
      </c>
      <c r="P154" t="str">
        <f t="shared" si="26"/>
        <v/>
      </c>
    </row>
    <row r="155" spans="1:16">
      <c r="A155" s="5">
        <v>438.06</v>
      </c>
      <c r="B155" s="5">
        <f t="shared" si="18"/>
        <v>-1.4526673816697372E-2</v>
      </c>
      <c r="C155" s="9">
        <f t="shared" si="22"/>
        <v>-1.4526673816697372E-2</v>
      </c>
      <c r="D155" s="9" t="str">
        <f t="shared" si="23"/>
        <v/>
      </c>
      <c r="E155" s="6">
        <v>210.84</v>
      </c>
      <c r="F155" s="5">
        <f t="shared" si="19"/>
        <v>4.4417269107341686E-2</v>
      </c>
      <c r="G155" s="7">
        <v>502.88</v>
      </c>
      <c r="H155" s="5">
        <f t="shared" si="24"/>
        <v>6.3754016130571342E-2</v>
      </c>
      <c r="I155" s="8">
        <v>777.45</v>
      </c>
      <c r="J155" s="5">
        <f t="shared" si="24"/>
        <v>-8.9217016180536818E-2</v>
      </c>
      <c r="K155" s="8">
        <v>460.61</v>
      </c>
      <c r="L155" s="5">
        <f t="shared" si="20"/>
        <v>2.2016056213896181E-2</v>
      </c>
      <c r="M155" s="6">
        <v>885.76</v>
      </c>
      <c r="N155" s="5">
        <f t="shared" si="21"/>
        <v>8.2914421028757151E-2</v>
      </c>
      <c r="O155" t="str">
        <f t="shared" si="25"/>
        <v/>
      </c>
      <c r="P155">
        <f t="shared" si="26"/>
        <v>8.2914421028757151E-2</v>
      </c>
    </row>
    <row r="156" spans="1:16">
      <c r="A156" s="5">
        <v>436.95</v>
      </c>
      <c r="B156" s="5">
        <f t="shared" si="18"/>
        <v>-2.5371152224960901E-3</v>
      </c>
      <c r="C156" s="9">
        <f t="shared" si="22"/>
        <v>-2.5371152224960901E-3</v>
      </c>
      <c r="D156" s="9" t="str">
        <f t="shared" si="23"/>
        <v/>
      </c>
      <c r="E156" s="6">
        <v>220.42</v>
      </c>
      <c r="F156" s="5">
        <f t="shared" si="19"/>
        <v>4.4435265276389684E-2</v>
      </c>
      <c r="G156" s="7">
        <v>521.95000000000005</v>
      </c>
      <c r="H156" s="5">
        <f t="shared" si="24"/>
        <v>3.7220224805050092E-2</v>
      </c>
      <c r="I156" s="8">
        <v>775.63</v>
      </c>
      <c r="J156" s="5">
        <f t="shared" si="24"/>
        <v>-2.3437309515496369E-3</v>
      </c>
      <c r="K156" s="8">
        <v>449.97</v>
      </c>
      <c r="L156" s="5">
        <f t="shared" si="20"/>
        <v>-2.3370784087515074E-2</v>
      </c>
      <c r="M156" s="6">
        <v>936.31</v>
      </c>
      <c r="N156" s="5">
        <f t="shared" si="21"/>
        <v>5.550058467611222E-2</v>
      </c>
      <c r="O156" t="str">
        <f t="shared" si="25"/>
        <v/>
      </c>
      <c r="P156">
        <f t="shared" si="26"/>
        <v>5.550058467611222E-2</v>
      </c>
    </row>
    <row r="157" spans="1:16">
      <c r="A157" s="5">
        <v>476.42</v>
      </c>
      <c r="B157" s="5">
        <f t="shared" si="18"/>
        <v>8.6481046054519659E-2</v>
      </c>
      <c r="C157" s="9" t="str">
        <f t="shared" si="22"/>
        <v/>
      </c>
      <c r="D157" s="9">
        <f t="shared" si="23"/>
        <v>8.6481046054519659E-2</v>
      </c>
      <c r="E157" s="6">
        <v>211.57</v>
      </c>
      <c r="F157" s="5">
        <f t="shared" si="19"/>
        <v>-4.0978904268169782E-2</v>
      </c>
      <c r="G157" s="7">
        <v>496.41</v>
      </c>
      <c r="H157" s="5">
        <f t="shared" si="24"/>
        <v>-5.0169599682444839E-2</v>
      </c>
      <c r="I157" s="8">
        <v>896.17</v>
      </c>
      <c r="J157" s="5">
        <f t="shared" si="24"/>
        <v>0.14445452476864515</v>
      </c>
      <c r="K157" s="8">
        <v>408.58</v>
      </c>
      <c r="L157" s="5">
        <f t="shared" si="20"/>
        <v>-9.6493180315870453E-2</v>
      </c>
      <c r="M157" s="6">
        <v>879.82</v>
      </c>
      <c r="N157" s="5">
        <f t="shared" si="21"/>
        <v>-6.2229277129875436E-2</v>
      </c>
      <c r="O157">
        <f t="shared" si="25"/>
        <v>-6.2229277129875436E-2</v>
      </c>
      <c r="P157" t="str">
        <f t="shared" si="26"/>
        <v/>
      </c>
    </row>
    <row r="158" spans="1:16">
      <c r="A158" s="5">
        <v>502.94</v>
      </c>
      <c r="B158" s="5">
        <f t="shared" si="18"/>
        <v>5.417106056249435E-2</v>
      </c>
      <c r="C158" s="9" t="str">
        <f t="shared" si="22"/>
        <v/>
      </c>
      <c r="D158" s="9">
        <f t="shared" si="23"/>
        <v>5.417106056249435E-2</v>
      </c>
      <c r="E158" s="6">
        <v>208.39</v>
      </c>
      <c r="F158" s="5">
        <f t="shared" si="19"/>
        <v>-1.5144588912227874E-2</v>
      </c>
      <c r="G158" s="7">
        <v>534.88</v>
      </c>
      <c r="H158" s="5">
        <f t="shared" si="24"/>
        <v>7.4640224499925842E-2</v>
      </c>
      <c r="I158" s="8">
        <v>1002.54</v>
      </c>
      <c r="J158" s="5">
        <f t="shared" si="24"/>
        <v>0.11216193151318617</v>
      </c>
      <c r="K158" s="8">
        <v>408.9</v>
      </c>
      <c r="L158" s="5">
        <f t="shared" si="20"/>
        <v>7.8289381108922833E-4</v>
      </c>
      <c r="M158" s="6">
        <v>855.7</v>
      </c>
      <c r="N158" s="5">
        <f t="shared" si="21"/>
        <v>-2.7797493671422965E-2</v>
      </c>
      <c r="O158">
        <f t="shared" si="25"/>
        <v>-2.7797493671422965E-2</v>
      </c>
      <c r="P158" t="str">
        <f t="shared" si="26"/>
        <v/>
      </c>
    </row>
    <row r="159" spans="1:16">
      <c r="A159" s="5">
        <v>477.55</v>
      </c>
      <c r="B159" s="5">
        <f t="shared" si="18"/>
        <v>-5.1802012209820801E-2</v>
      </c>
      <c r="C159" s="9">
        <f t="shared" si="22"/>
        <v>-5.1802012209820801E-2</v>
      </c>
      <c r="D159" s="9" t="str">
        <f t="shared" si="23"/>
        <v/>
      </c>
      <c r="E159" s="6">
        <v>206.77</v>
      </c>
      <c r="F159" s="5">
        <f t="shared" si="19"/>
        <v>-7.8042596703196427E-3</v>
      </c>
      <c r="G159" s="7">
        <v>536.75</v>
      </c>
      <c r="H159" s="5">
        <f t="shared" si="24"/>
        <v>3.4900140871018544E-3</v>
      </c>
      <c r="I159" s="8">
        <v>1191.6600000000001</v>
      </c>
      <c r="J159" s="5">
        <f t="shared" si="24"/>
        <v>0.17281051340464829</v>
      </c>
      <c r="K159" s="8">
        <v>417.34</v>
      </c>
      <c r="L159" s="5">
        <f t="shared" si="20"/>
        <v>2.0430609934642085E-2</v>
      </c>
      <c r="M159" s="6">
        <v>841.15</v>
      </c>
      <c r="N159" s="5">
        <f t="shared" si="21"/>
        <v>-1.7149844258839787E-2</v>
      </c>
      <c r="O159">
        <f t="shared" si="25"/>
        <v>-1.7149844258839787E-2</v>
      </c>
      <c r="P159" t="str">
        <f t="shared" si="26"/>
        <v/>
      </c>
    </row>
    <row r="160" spans="1:16">
      <c r="A160" s="5">
        <v>459.08</v>
      </c>
      <c r="B160" s="5">
        <f t="shared" si="18"/>
        <v>-3.9444379668279038E-2</v>
      </c>
      <c r="C160" s="9">
        <f t="shared" si="22"/>
        <v>-3.9444379668279038E-2</v>
      </c>
      <c r="D160" s="9" t="str">
        <f t="shared" si="23"/>
        <v/>
      </c>
      <c r="E160" s="6">
        <v>198.06</v>
      </c>
      <c r="F160" s="5">
        <f t="shared" si="19"/>
        <v>-4.3037049319521986E-2</v>
      </c>
      <c r="G160" s="7">
        <v>501.24</v>
      </c>
      <c r="H160" s="5">
        <f t="shared" si="24"/>
        <v>-6.8447408461806081E-2</v>
      </c>
      <c r="I160" s="8">
        <v>969.97</v>
      </c>
      <c r="J160" s="5">
        <f t="shared" si="24"/>
        <v>-0.20583742885465364</v>
      </c>
      <c r="K160" s="8">
        <v>404.8</v>
      </c>
      <c r="L160" s="5">
        <f t="shared" si="20"/>
        <v>-3.0508119331982778E-2</v>
      </c>
      <c r="M160" s="6">
        <v>848.18</v>
      </c>
      <c r="N160" s="5">
        <f t="shared" si="21"/>
        <v>8.3228742528296627E-3</v>
      </c>
      <c r="O160" t="str">
        <f t="shared" si="25"/>
        <v/>
      </c>
      <c r="P160">
        <f t="shared" si="26"/>
        <v>8.3228742528296627E-3</v>
      </c>
    </row>
    <row r="161" spans="1:16">
      <c r="A161" s="5">
        <v>464.1</v>
      </c>
      <c r="B161" s="5">
        <f t="shared" si="18"/>
        <v>1.087555943466253E-2</v>
      </c>
      <c r="C161" s="9" t="str">
        <f t="shared" si="22"/>
        <v/>
      </c>
      <c r="D161" s="9">
        <f t="shared" si="23"/>
        <v>1.087555943466253E-2</v>
      </c>
      <c r="E161" s="6">
        <v>203.22</v>
      </c>
      <c r="F161" s="5">
        <f t="shared" si="19"/>
        <v>2.5719120964578585E-2</v>
      </c>
      <c r="G161" s="7">
        <v>509.04</v>
      </c>
      <c r="H161" s="5">
        <f t="shared" si="24"/>
        <v>1.5441570627452373E-2</v>
      </c>
      <c r="I161" s="8">
        <v>878.26</v>
      </c>
      <c r="J161" s="5">
        <f t="shared" si="24"/>
        <v>-9.9322465823455289E-2</v>
      </c>
      <c r="K161" s="8">
        <v>396.22</v>
      </c>
      <c r="L161" s="5">
        <f t="shared" si="20"/>
        <v>-2.1423505427075128E-2</v>
      </c>
      <c r="M161" s="6">
        <v>916.92</v>
      </c>
      <c r="N161" s="5">
        <f t="shared" si="21"/>
        <v>7.7927350029476733E-2</v>
      </c>
      <c r="O161" t="str">
        <f t="shared" si="25"/>
        <v/>
      </c>
      <c r="P161">
        <f t="shared" si="26"/>
        <v>7.7927350029476733E-2</v>
      </c>
    </row>
    <row r="162" spans="1:16">
      <c r="A162" s="5">
        <v>495.26</v>
      </c>
      <c r="B162" s="5">
        <f t="shared" si="18"/>
        <v>6.4982830949990036E-2</v>
      </c>
      <c r="C162" s="9" t="str">
        <f t="shared" si="22"/>
        <v/>
      </c>
      <c r="D162" s="9">
        <f t="shared" si="23"/>
        <v>6.4982830949990036E-2</v>
      </c>
      <c r="E162" s="6">
        <v>206.2</v>
      </c>
      <c r="F162" s="5">
        <f t="shared" si="19"/>
        <v>1.4557435525124247E-2</v>
      </c>
      <c r="G162" s="7">
        <v>536.37</v>
      </c>
      <c r="H162" s="5">
        <f t="shared" si="24"/>
        <v>5.229762250730171E-2</v>
      </c>
      <c r="I162" s="8">
        <v>989.46</v>
      </c>
      <c r="J162" s="5">
        <f t="shared" si="24"/>
        <v>0.11921666240808744</v>
      </c>
      <c r="K162" s="8">
        <v>398.07</v>
      </c>
      <c r="L162" s="5">
        <f t="shared" si="20"/>
        <v>4.6582566702742054E-3</v>
      </c>
      <c r="M162" s="6">
        <v>963.59</v>
      </c>
      <c r="N162" s="5">
        <f t="shared" si="21"/>
        <v>4.9645665489287727E-2</v>
      </c>
      <c r="O162" t="str">
        <f t="shared" si="25"/>
        <v/>
      </c>
      <c r="P162">
        <f t="shared" si="26"/>
        <v>4.9645665489287727E-2</v>
      </c>
    </row>
    <row r="163" spans="1:16">
      <c r="A163" s="5">
        <v>457.74</v>
      </c>
      <c r="B163" s="5">
        <f t="shared" si="18"/>
        <v>-7.8781539866927167E-2</v>
      </c>
      <c r="C163" s="9">
        <f t="shared" si="22"/>
        <v>-7.8781539866927167E-2</v>
      </c>
      <c r="D163" s="9" t="str">
        <f t="shared" si="23"/>
        <v/>
      </c>
      <c r="E163" s="6">
        <v>200.6</v>
      </c>
      <c r="F163" s="5">
        <f t="shared" si="19"/>
        <v>-2.7533696055024346E-2</v>
      </c>
      <c r="G163" s="7">
        <v>518.16999999999996</v>
      </c>
      <c r="H163" s="5">
        <f t="shared" si="24"/>
        <v>-3.4520847685195387E-2</v>
      </c>
      <c r="I163" s="8">
        <v>1009.62</v>
      </c>
      <c r="J163" s="5">
        <f t="shared" si="24"/>
        <v>2.016996164767642E-2</v>
      </c>
      <c r="K163" s="8">
        <v>378.41</v>
      </c>
      <c r="L163" s="5">
        <f t="shared" si="20"/>
        <v>-5.0649605326609379E-2</v>
      </c>
      <c r="M163" s="6">
        <v>974.5</v>
      </c>
      <c r="N163" s="5">
        <f t="shared" si="21"/>
        <v>1.125862601085219E-2</v>
      </c>
      <c r="O163" t="str">
        <f t="shared" si="25"/>
        <v/>
      </c>
      <c r="P163">
        <f t="shared" si="26"/>
        <v>1.125862601085219E-2</v>
      </c>
    </row>
    <row r="164" spans="1:16">
      <c r="A164" s="5">
        <v>473.8</v>
      </c>
      <c r="B164" s="5">
        <f t="shared" si="18"/>
        <v>3.4483954394492235E-2</v>
      </c>
      <c r="C164" s="9" t="str">
        <f t="shared" si="22"/>
        <v/>
      </c>
      <c r="D164" s="9">
        <f t="shared" si="23"/>
        <v>3.4483954394492235E-2</v>
      </c>
      <c r="E164" s="6">
        <v>210.73</v>
      </c>
      <c r="F164" s="5">
        <f t="shared" si="19"/>
        <v>4.9264817681286197E-2</v>
      </c>
      <c r="G164" s="7">
        <v>562.82000000000005</v>
      </c>
      <c r="H164" s="5">
        <f t="shared" si="24"/>
        <v>8.2656487464881745E-2</v>
      </c>
      <c r="I164" s="8">
        <v>1004.96</v>
      </c>
      <c r="J164" s="5">
        <f t="shared" si="24"/>
        <v>-4.626282710339583E-3</v>
      </c>
      <c r="K164" s="8">
        <v>395.31</v>
      </c>
      <c r="L164" s="5">
        <f t="shared" si="20"/>
        <v>4.3692003335425195E-2</v>
      </c>
      <c r="M164" s="6">
        <v>990.31</v>
      </c>
      <c r="N164" s="5">
        <f t="shared" si="21"/>
        <v>1.6093506478773681E-2</v>
      </c>
      <c r="O164" t="str">
        <f t="shared" si="25"/>
        <v/>
      </c>
      <c r="P164">
        <f t="shared" si="26"/>
        <v>1.6093506478773681E-2</v>
      </c>
    </row>
    <row r="165" spans="1:16">
      <c r="A165" s="5">
        <v>499.38</v>
      </c>
      <c r="B165" s="5">
        <f t="shared" si="18"/>
        <v>5.2582037261373685E-2</v>
      </c>
      <c r="C165" s="9" t="str">
        <f t="shared" si="22"/>
        <v/>
      </c>
      <c r="D165" s="9">
        <f t="shared" si="23"/>
        <v>5.2582037261373685E-2</v>
      </c>
      <c r="E165" s="6">
        <v>228.54</v>
      </c>
      <c r="F165" s="5">
        <f t="shared" si="19"/>
        <v>8.1133556509446203E-2</v>
      </c>
      <c r="G165" s="7">
        <v>551.77</v>
      </c>
      <c r="H165" s="5">
        <f t="shared" si="24"/>
        <v>-1.9828568430771919E-2</v>
      </c>
      <c r="I165" s="8">
        <v>1043.69</v>
      </c>
      <c r="J165" s="5">
        <f t="shared" si="24"/>
        <v>3.7814770776726944E-2</v>
      </c>
      <c r="K165" s="8">
        <v>427.84</v>
      </c>
      <c r="L165" s="5">
        <f t="shared" si="20"/>
        <v>7.9079026688307658E-2</v>
      </c>
      <c r="M165" s="6">
        <v>1008.01</v>
      </c>
      <c r="N165" s="5">
        <f t="shared" si="21"/>
        <v>1.7715343790636197E-2</v>
      </c>
      <c r="O165" t="str">
        <f t="shared" si="25"/>
        <v/>
      </c>
      <c r="P165">
        <f t="shared" si="26"/>
        <v>1.7715343790636197E-2</v>
      </c>
    </row>
    <row r="166" spans="1:16">
      <c r="A166" s="5">
        <v>510.75</v>
      </c>
      <c r="B166" s="5">
        <f t="shared" si="18"/>
        <v>2.2512904711672627E-2</v>
      </c>
      <c r="C166" s="9" t="str">
        <f t="shared" si="22"/>
        <v/>
      </c>
      <c r="D166" s="9">
        <f t="shared" si="23"/>
        <v>2.2512904711672627E-2</v>
      </c>
      <c r="E166" s="6">
        <v>224.93</v>
      </c>
      <c r="F166" s="5">
        <f t="shared" si="19"/>
        <v>-1.5922007030360168E-2</v>
      </c>
      <c r="G166" s="7">
        <v>557.54999999999995</v>
      </c>
      <c r="H166" s="5">
        <f t="shared" si="24"/>
        <v>1.04208926306178E-2</v>
      </c>
      <c r="I166" s="8">
        <v>975.14</v>
      </c>
      <c r="J166" s="5">
        <f t="shared" si="24"/>
        <v>-6.7936739049381134E-2</v>
      </c>
      <c r="K166" s="8">
        <v>402.56</v>
      </c>
      <c r="L166" s="5">
        <f t="shared" si="20"/>
        <v>-6.09051398415573E-2</v>
      </c>
      <c r="M166" s="6">
        <v>995.97</v>
      </c>
      <c r="N166" s="5">
        <f t="shared" si="21"/>
        <v>-1.2016232567985653E-2</v>
      </c>
      <c r="O166">
        <f t="shared" si="25"/>
        <v>-1.2016232567985653E-2</v>
      </c>
      <c r="P166" t="str">
        <f t="shared" si="26"/>
        <v/>
      </c>
    </row>
    <row r="167" spans="1:16">
      <c r="A167" s="5">
        <v>508.3</v>
      </c>
      <c r="B167" s="5">
        <f t="shared" si="18"/>
        <v>-4.8084092448745942E-3</v>
      </c>
      <c r="C167" s="9">
        <f t="shared" si="22"/>
        <v>-4.8084092448745942E-3</v>
      </c>
      <c r="D167" s="9" t="str">
        <f t="shared" si="23"/>
        <v/>
      </c>
      <c r="E167" s="6">
        <v>230.44</v>
      </c>
      <c r="F167" s="5">
        <f t="shared" si="19"/>
        <v>2.4201282175974843E-2</v>
      </c>
      <c r="G167" s="7">
        <v>623.30999999999995</v>
      </c>
      <c r="H167" s="5">
        <f t="shared" si="24"/>
        <v>0.11149180191343352</v>
      </c>
      <c r="I167" s="8">
        <v>973.31</v>
      </c>
      <c r="J167" s="5">
        <f t="shared" si="24"/>
        <v>-1.878416729285837E-3</v>
      </c>
      <c r="K167" s="8">
        <v>421.17</v>
      </c>
      <c r="L167" s="5">
        <f t="shared" si="20"/>
        <v>4.5192398579948501E-2</v>
      </c>
      <c r="M167" s="6">
        <v>1050.71</v>
      </c>
      <c r="N167" s="5">
        <f t="shared" si="21"/>
        <v>5.3504268464946513E-2</v>
      </c>
      <c r="O167" t="str">
        <f t="shared" si="25"/>
        <v/>
      </c>
      <c r="P167">
        <f t="shared" si="26"/>
        <v>5.3504268464946513E-2</v>
      </c>
    </row>
    <row r="168" spans="1:16">
      <c r="A168" s="5">
        <v>527.16</v>
      </c>
      <c r="B168" s="5">
        <f t="shared" si="18"/>
        <v>3.6432283322831556E-2</v>
      </c>
      <c r="C168" s="9" t="str">
        <f t="shared" si="22"/>
        <v/>
      </c>
      <c r="D168" s="9">
        <f t="shared" si="23"/>
        <v>3.6432283322831556E-2</v>
      </c>
      <c r="E168" s="6">
        <v>232.8</v>
      </c>
      <c r="F168" s="5">
        <f t="shared" si="19"/>
        <v>1.0189190993100446E-2</v>
      </c>
      <c r="G168" s="7">
        <v>629.86</v>
      </c>
      <c r="H168" s="5">
        <f t="shared" si="24"/>
        <v>1.0453585143535232E-2</v>
      </c>
      <c r="I168" s="8">
        <v>1007.93</v>
      </c>
      <c r="J168" s="5">
        <f t="shared" si="24"/>
        <v>3.4951368071361788E-2</v>
      </c>
      <c r="K168" s="8">
        <v>412.95</v>
      </c>
      <c r="L168" s="5">
        <f t="shared" si="20"/>
        <v>-1.9710032395243621E-2</v>
      </c>
      <c r="M168" s="6">
        <v>1058.2</v>
      </c>
      <c r="N168" s="5">
        <f t="shared" si="21"/>
        <v>7.1032253560451564E-3</v>
      </c>
      <c r="O168" t="str">
        <f t="shared" si="25"/>
        <v/>
      </c>
      <c r="P168">
        <f t="shared" si="26"/>
        <v>7.1032253560451564E-3</v>
      </c>
    </row>
    <row r="169" spans="1:16">
      <c r="A169" s="5">
        <v>553.91</v>
      </c>
      <c r="B169" s="5">
        <f t="shared" si="18"/>
        <v>4.9498110900726797E-2</v>
      </c>
      <c r="C169" s="9" t="str">
        <f t="shared" si="22"/>
        <v/>
      </c>
      <c r="D169" s="9">
        <f t="shared" si="23"/>
        <v>4.9498110900726797E-2</v>
      </c>
      <c r="E169" s="6">
        <v>189.17</v>
      </c>
      <c r="F169" s="5">
        <f t="shared" si="19"/>
        <v>-0.20753363417971096</v>
      </c>
      <c r="G169" s="7">
        <v>695.22</v>
      </c>
      <c r="H169" s="5">
        <f t="shared" si="24"/>
        <v>9.8730769768686444E-2</v>
      </c>
      <c r="I169" s="8">
        <v>1116.3599999999999</v>
      </c>
      <c r="J169" s="5">
        <f t="shared" si="24"/>
        <v>0.10217466979297504</v>
      </c>
      <c r="K169" s="8">
        <v>393.28</v>
      </c>
      <c r="L169" s="5">
        <f t="shared" si="20"/>
        <v>-4.8804693879056005E-2</v>
      </c>
      <c r="M169" s="6">
        <v>1111.92</v>
      </c>
      <c r="N169" s="5">
        <f t="shared" si="21"/>
        <v>4.9518899306471208E-2</v>
      </c>
      <c r="O169" t="str">
        <f t="shared" si="25"/>
        <v/>
      </c>
      <c r="P169">
        <f t="shared" si="26"/>
        <v>4.9518899306471208E-2</v>
      </c>
    </row>
    <row r="170" spans="1:16">
      <c r="A170" s="5">
        <v>540.25</v>
      </c>
      <c r="B170" s="5">
        <f t="shared" si="18"/>
        <v>-2.4970223289419922E-2</v>
      </c>
      <c r="C170" s="9">
        <f t="shared" si="22"/>
        <v>-2.4970223289419922E-2</v>
      </c>
      <c r="D170" s="9" t="str">
        <f t="shared" si="23"/>
        <v/>
      </c>
      <c r="E170" s="6">
        <v>189.59</v>
      </c>
      <c r="F170" s="5">
        <f t="shared" si="19"/>
        <v>2.2177641363751361E-3</v>
      </c>
      <c r="G170" s="7">
        <v>718.54</v>
      </c>
      <c r="H170" s="5">
        <f t="shared" si="24"/>
        <v>3.2993033270377316E-2</v>
      </c>
      <c r="I170" s="8">
        <v>1103.46</v>
      </c>
      <c r="J170" s="5">
        <f t="shared" si="24"/>
        <v>-1.1622694829522807E-2</v>
      </c>
      <c r="K170" s="8">
        <v>402.71</v>
      </c>
      <c r="L170" s="5">
        <f t="shared" si="20"/>
        <v>2.3694873552845351E-2</v>
      </c>
      <c r="M170" s="6">
        <v>1131.1300000000001</v>
      </c>
      <c r="N170" s="5">
        <f t="shared" si="21"/>
        <v>1.7128882262967212E-2</v>
      </c>
      <c r="O170" t="str">
        <f t="shared" si="25"/>
        <v/>
      </c>
      <c r="P170">
        <f t="shared" si="26"/>
        <v>1.7128882262967212E-2</v>
      </c>
    </row>
    <row r="171" spans="1:16">
      <c r="A171" s="5">
        <v>536.71</v>
      </c>
      <c r="B171" s="5">
        <f t="shared" si="18"/>
        <v>-6.5740839947109721E-3</v>
      </c>
      <c r="C171" s="9">
        <f t="shared" si="22"/>
        <v>-6.5740839947109721E-3</v>
      </c>
      <c r="D171" s="9" t="str">
        <f t="shared" si="23"/>
        <v/>
      </c>
      <c r="E171" s="6">
        <v>193.03</v>
      </c>
      <c r="F171" s="5">
        <f t="shared" si="19"/>
        <v>1.7981771425836776E-2</v>
      </c>
      <c r="G171" s="7">
        <v>776.03</v>
      </c>
      <c r="H171" s="5">
        <f t="shared" si="24"/>
        <v>7.6969803722359426E-2</v>
      </c>
      <c r="I171" s="8">
        <v>1201.8599999999999</v>
      </c>
      <c r="J171" s="5">
        <f t="shared" si="24"/>
        <v>8.5419659026997441E-2</v>
      </c>
      <c r="K171" s="8">
        <v>409.05</v>
      </c>
      <c r="L171" s="5">
        <f t="shared" si="20"/>
        <v>1.5620698029191886E-2</v>
      </c>
      <c r="M171" s="6">
        <v>1144.94</v>
      </c>
      <c r="N171" s="5">
        <f t="shared" si="21"/>
        <v>1.2135100829125884E-2</v>
      </c>
      <c r="O171" t="str">
        <f t="shared" si="25"/>
        <v/>
      </c>
      <c r="P171">
        <f t="shared" si="26"/>
        <v>1.2135100829125884E-2</v>
      </c>
    </row>
    <row r="172" spans="1:16">
      <c r="A172" s="5">
        <v>585.1</v>
      </c>
      <c r="B172" s="5">
        <f t="shared" si="18"/>
        <v>8.632486140190615E-2</v>
      </c>
      <c r="C172" s="9" t="str">
        <f t="shared" si="22"/>
        <v/>
      </c>
      <c r="D172" s="9">
        <f t="shared" si="23"/>
        <v>8.632486140190615E-2</v>
      </c>
      <c r="E172" s="6">
        <v>209.14</v>
      </c>
      <c r="F172" s="5">
        <f t="shared" si="19"/>
        <v>8.015826693065875E-2</v>
      </c>
      <c r="G172" s="7">
        <v>775.75</v>
      </c>
      <c r="H172" s="5">
        <f t="shared" si="24"/>
        <v>-3.6087590127298477E-4</v>
      </c>
      <c r="I172" s="8">
        <v>1218.6099999999999</v>
      </c>
      <c r="J172" s="5">
        <f t="shared" si="24"/>
        <v>1.3840508152973108E-2</v>
      </c>
      <c r="K172" s="8">
        <v>425.27</v>
      </c>
      <c r="L172" s="5">
        <f t="shared" si="20"/>
        <v>3.8886863368475827E-2</v>
      </c>
      <c r="M172" s="6">
        <v>1126.21</v>
      </c>
      <c r="N172" s="5">
        <f t="shared" si="21"/>
        <v>-1.6494220669989047E-2</v>
      </c>
      <c r="O172">
        <f t="shared" si="25"/>
        <v>-1.6494220669989047E-2</v>
      </c>
      <c r="P172" t="str">
        <f t="shared" si="26"/>
        <v/>
      </c>
    </row>
    <row r="173" spans="1:16">
      <c r="A173" s="5">
        <v>520.26</v>
      </c>
      <c r="B173" s="5">
        <f t="shared" si="18"/>
        <v>-0.11745408617706635</v>
      </c>
      <c r="C173" s="9">
        <f t="shared" si="22"/>
        <v>-0.11745408617706635</v>
      </c>
      <c r="D173" s="9" t="str">
        <f t="shared" si="23"/>
        <v/>
      </c>
      <c r="E173" s="6">
        <v>225.18</v>
      </c>
      <c r="F173" s="5">
        <f t="shared" si="19"/>
        <v>7.3896198204541949E-2</v>
      </c>
      <c r="G173" s="7">
        <v>712.36</v>
      </c>
      <c r="H173" s="5">
        <f t="shared" si="24"/>
        <v>-8.5246901720684637E-2</v>
      </c>
      <c r="I173" s="8">
        <v>1292.55</v>
      </c>
      <c r="J173" s="5">
        <f t="shared" si="24"/>
        <v>5.890614643497042E-2</v>
      </c>
      <c r="K173" s="8">
        <v>427.44</v>
      </c>
      <c r="L173" s="5">
        <f t="shared" si="20"/>
        <v>5.0896663213326771E-3</v>
      </c>
      <c r="M173" s="6">
        <v>1107.3</v>
      </c>
      <c r="N173" s="5">
        <f t="shared" si="21"/>
        <v>-1.6933393494544095E-2</v>
      </c>
      <c r="O173">
        <f t="shared" si="25"/>
        <v>-1.6933393494544095E-2</v>
      </c>
      <c r="P173" t="str">
        <f t="shared" si="26"/>
        <v/>
      </c>
    </row>
    <row r="174" spans="1:16">
      <c r="A174" s="5">
        <v>542.47</v>
      </c>
      <c r="B174" s="5">
        <f t="shared" si="18"/>
        <v>4.1804097729244122E-2</v>
      </c>
      <c r="C174" s="9" t="str">
        <f t="shared" si="22"/>
        <v/>
      </c>
      <c r="D174" s="9">
        <f t="shared" si="23"/>
        <v>4.1804097729244122E-2</v>
      </c>
      <c r="E174" s="6">
        <v>229.8</v>
      </c>
      <c r="F174" s="5">
        <f t="shared" si="19"/>
        <v>2.0309283039670768E-2</v>
      </c>
      <c r="G174" s="7">
        <v>744.98</v>
      </c>
      <c r="H174" s="5">
        <f t="shared" si="24"/>
        <v>4.4773970773820088E-2</v>
      </c>
      <c r="I174" s="8">
        <v>1387.56</v>
      </c>
      <c r="J174" s="5">
        <f t="shared" si="24"/>
        <v>7.0929797574985104E-2</v>
      </c>
      <c r="K174" s="8">
        <v>389.21</v>
      </c>
      <c r="L174" s="5">
        <f t="shared" si="20"/>
        <v>-9.3694883937014445E-2</v>
      </c>
      <c r="M174" s="6">
        <v>1120.68</v>
      </c>
      <c r="N174" s="5">
        <f t="shared" si="21"/>
        <v>1.2011024205564368E-2</v>
      </c>
      <c r="O174" t="str">
        <f t="shared" si="25"/>
        <v/>
      </c>
      <c r="P174">
        <f t="shared" si="26"/>
        <v>1.2011024205564368E-2</v>
      </c>
    </row>
    <row r="175" spans="1:16">
      <c r="A175" s="5">
        <v>537.89</v>
      </c>
      <c r="B175" s="5">
        <f t="shared" si="18"/>
        <v>-8.4787060561196045E-3</v>
      </c>
      <c r="C175" s="9">
        <f t="shared" si="22"/>
        <v>-8.4787060561196045E-3</v>
      </c>
      <c r="D175" s="9" t="str">
        <f t="shared" si="23"/>
        <v/>
      </c>
      <c r="E175" s="6">
        <v>230.36</v>
      </c>
      <c r="F175" s="5">
        <f t="shared" si="19"/>
        <v>2.4339372238163597E-3</v>
      </c>
      <c r="G175" s="7">
        <v>755.46</v>
      </c>
      <c r="H175" s="5">
        <f t="shared" si="24"/>
        <v>1.3969462860039075E-2</v>
      </c>
      <c r="I175" s="8">
        <v>1316.46</v>
      </c>
      <c r="J175" s="5">
        <f t="shared" si="24"/>
        <v>-5.2600493046957165E-2</v>
      </c>
      <c r="K175" s="8">
        <v>361.88</v>
      </c>
      <c r="L175" s="5">
        <f t="shared" si="20"/>
        <v>-7.2806378554960555E-2</v>
      </c>
      <c r="M175" s="6">
        <v>1140.8399999999999</v>
      </c>
      <c r="N175" s="5">
        <f t="shared" si="21"/>
        <v>1.7829189249312503E-2</v>
      </c>
      <c r="O175" t="str">
        <f t="shared" si="25"/>
        <v/>
      </c>
      <c r="P175">
        <f t="shared" si="26"/>
        <v>1.7829189249312503E-2</v>
      </c>
    </row>
    <row r="176" spans="1:16" ht="15.6">
      <c r="A176" s="10" t="s">
        <v>0</v>
      </c>
      <c r="B176" s="11">
        <f>AVERAGE(B3:B175)</f>
        <v>6.3920065547492003E-4</v>
      </c>
      <c r="C176" s="11"/>
      <c r="D176" s="11"/>
      <c r="E176" s="10" t="s">
        <v>0</v>
      </c>
      <c r="F176" s="11">
        <f>AVERAGE(F3:F175)</f>
        <v>-1.0944727408137829E-3</v>
      </c>
      <c r="G176" s="10" t="s">
        <v>0</v>
      </c>
      <c r="H176" s="11">
        <f>AVERAGE(H3:H175)</f>
        <v>4.0484054506366215E-3</v>
      </c>
      <c r="I176" s="10" t="s">
        <v>0</v>
      </c>
      <c r="J176" s="11">
        <f>AVERAGE(J3:J175)</f>
        <v>7.728909373165024E-3</v>
      </c>
      <c r="K176" s="10" t="s">
        <v>0</v>
      </c>
      <c r="L176" s="11">
        <f>AVERAGE(L3:L175)</f>
        <v>-1.6307468748318057E-3</v>
      </c>
      <c r="M176" s="10" t="s">
        <v>0</v>
      </c>
      <c r="N176" s="11">
        <f>AVERAGE(N3:N175)</f>
        <v>7.1862383228798324E-3</v>
      </c>
    </row>
    <row r="177" spans="1:16" ht="15.6">
      <c r="A177" s="10" t="s">
        <v>1</v>
      </c>
      <c r="B177" s="12">
        <f>STDEV(B3:B175)</f>
        <v>3.6833599026118179E-2</v>
      </c>
      <c r="C177" s="12">
        <f>STDEV(C3:C175)</f>
        <v>2.3444693335543342E-2</v>
      </c>
      <c r="D177" s="12">
        <f>STDEV(D3:D175)</f>
        <v>2.5931572752197162E-2</v>
      </c>
      <c r="E177" s="10" t="s">
        <v>1</v>
      </c>
      <c r="F177" s="12">
        <f>STDEV(F3:F175)</f>
        <v>4.8579257928599441E-2</v>
      </c>
      <c r="G177" s="10" t="s">
        <v>1</v>
      </c>
      <c r="H177" s="12">
        <f>STDEV(H3:H175)</f>
        <v>4.7987117463052419E-2</v>
      </c>
      <c r="I177" s="10" t="s">
        <v>1</v>
      </c>
      <c r="J177" s="12">
        <f>STDEV(J3:J175)</f>
        <v>8.9536809076942891E-2</v>
      </c>
      <c r="K177" s="10" t="s">
        <v>1</v>
      </c>
      <c r="L177" s="12">
        <f>STDEV(L3:L175)</f>
        <v>4.9484981894599343E-2</v>
      </c>
      <c r="M177" s="10" t="s">
        <v>1</v>
      </c>
      <c r="N177" s="12">
        <f>STDEV(N3:N175)</f>
        <v>4.255571583219412E-2</v>
      </c>
      <c r="O177" s="12">
        <f>STDEV(O3:O175)</f>
        <v>3.056753010370309E-2</v>
      </c>
      <c r="P177" s="12">
        <f>STDEV(P3:P175)</f>
        <v>2.3715336923396217E-2</v>
      </c>
    </row>
    <row r="178" spans="1:16" ht="15.6">
      <c r="A178" s="10" t="s">
        <v>2</v>
      </c>
      <c r="B178" s="12">
        <f>SKEW(B3:B175)</f>
        <v>0.20077955941135761</v>
      </c>
      <c r="C178" s="12"/>
      <c r="D178" s="12"/>
      <c r="E178" s="10" t="s">
        <v>2</v>
      </c>
      <c r="F178" s="12">
        <f>SKEW(F3:F175)</f>
        <v>-0.29451847886996452</v>
      </c>
      <c r="G178" s="10" t="s">
        <v>2</v>
      </c>
      <c r="H178" s="12">
        <f>SKEW(H3:H175)</f>
        <v>0.20318156843312157</v>
      </c>
      <c r="I178" s="10" t="s">
        <v>2</v>
      </c>
      <c r="J178" s="12">
        <f>SKEW(J3:J175)</f>
        <v>0.49472541971651551</v>
      </c>
      <c r="K178" s="10" t="s">
        <v>2</v>
      </c>
      <c r="L178" s="12">
        <f>SKEW(L3:L175)</f>
        <v>-7.8067551302071506E-2</v>
      </c>
      <c r="M178" s="10" t="s">
        <v>2</v>
      </c>
      <c r="N178" s="12">
        <f>SKEW(N3:N175)</f>
        <v>-0.62794443267619493</v>
      </c>
    </row>
    <row r="179" spans="1:16" ht="15.6">
      <c r="A179" s="10" t="s">
        <v>3</v>
      </c>
      <c r="B179" s="12">
        <f>KURT(B3:B175)</f>
        <v>1.3688276654889746</v>
      </c>
      <c r="C179" s="12"/>
      <c r="D179" s="12"/>
      <c r="E179" s="10" t="s">
        <v>3</v>
      </c>
      <c r="F179" s="12">
        <f>KURT(F3:F175)</f>
        <v>1.6227455994999778</v>
      </c>
      <c r="G179" s="10" t="s">
        <v>3</v>
      </c>
      <c r="H179" s="12">
        <f>KURT(H3:H175)</f>
        <v>0.16845042401389332</v>
      </c>
      <c r="I179" s="10" t="s">
        <v>3</v>
      </c>
      <c r="J179" s="12">
        <f>KURT(J3:J175)</f>
        <v>1.5958952681135576</v>
      </c>
      <c r="K179" s="10" t="s">
        <v>3</v>
      </c>
      <c r="L179" s="12">
        <f>KURT(L3:L175)</f>
        <v>0.24630906619882165</v>
      </c>
      <c r="M179" s="10" t="s">
        <v>3</v>
      </c>
      <c r="N179" s="12">
        <f>KURT(N3:N175)</f>
        <v>0.99309281934360172</v>
      </c>
    </row>
    <row r="180" spans="1:16" ht="15.6">
      <c r="A180" s="10" t="s">
        <v>4</v>
      </c>
      <c r="B180" s="12">
        <f>MIN(B3:B175)</f>
        <v>-0.11745408617706635</v>
      </c>
      <c r="C180" s="12"/>
      <c r="D180" s="12"/>
      <c r="E180" s="10" t="s">
        <v>4</v>
      </c>
      <c r="F180" s="12">
        <f>MIN(F3:F175)</f>
        <v>-0.20753363417971096</v>
      </c>
      <c r="G180" s="10" t="s">
        <v>4</v>
      </c>
      <c r="H180" s="12">
        <f>MIN(H3:H175)</f>
        <v>-0.13799815677556757</v>
      </c>
      <c r="I180" s="10" t="s">
        <v>4</v>
      </c>
      <c r="J180" s="12">
        <f>MIN(J3:J175)</f>
        <v>-0.25028821037816651</v>
      </c>
      <c r="K180" s="10" t="s">
        <v>4</v>
      </c>
      <c r="L180" s="12">
        <f>MIN(L3:L175)</f>
        <v>-0.14925843640696662</v>
      </c>
      <c r="M180" s="10" t="s">
        <v>4</v>
      </c>
      <c r="N180" s="12">
        <f>MIN(N3:N175)</f>
        <v>-0.15758607007429418</v>
      </c>
    </row>
    <row r="181" spans="1:16" ht="15.6">
      <c r="A181" s="10" t="s">
        <v>5</v>
      </c>
      <c r="B181" s="12">
        <f>MAX(B3:B175)</f>
        <v>0.14477804433655167</v>
      </c>
      <c r="C181" s="12"/>
      <c r="D181" s="12"/>
      <c r="E181" s="10" t="s">
        <v>5</v>
      </c>
      <c r="F181" s="12">
        <f>MAX(F3:F175)</f>
        <v>0.14383902562118839</v>
      </c>
      <c r="G181" s="10" t="s">
        <v>5</v>
      </c>
      <c r="H181" s="12">
        <f>MAX(H3:H175)</f>
        <v>0.12946247085713689</v>
      </c>
      <c r="I181" s="10" t="s">
        <v>5</v>
      </c>
      <c r="J181" s="12">
        <f>MAX(J3:J175)</f>
        <v>0.31998186746856183</v>
      </c>
      <c r="K181" s="10" t="s">
        <v>5</v>
      </c>
      <c r="L181" s="12">
        <f>MAX(L3:L175)</f>
        <v>0.14145048372346999</v>
      </c>
      <c r="M181" s="10" t="s">
        <v>5</v>
      </c>
      <c r="N181" s="12">
        <f>MAX(N3:N175)</f>
        <v>0.10578950523409669</v>
      </c>
    </row>
    <row r="182" spans="1:16" ht="15.6">
      <c r="A182" s="10" t="s">
        <v>6</v>
      </c>
      <c r="B182" s="12">
        <f>B181-B180</f>
        <v>0.26223213051361804</v>
      </c>
      <c r="C182" s="12"/>
      <c r="D182" s="12"/>
      <c r="E182" s="10" t="s">
        <v>6</v>
      </c>
      <c r="F182" s="12">
        <f>F181-F180</f>
        <v>0.35137265980089938</v>
      </c>
      <c r="G182" s="10" t="s">
        <v>6</v>
      </c>
      <c r="H182" s="12">
        <f>H181-H180</f>
        <v>0.26746062763270445</v>
      </c>
      <c r="I182" s="10" t="s">
        <v>6</v>
      </c>
      <c r="J182" s="12">
        <f>J181-J180</f>
        <v>0.57027007784672834</v>
      </c>
      <c r="K182" s="10" t="s">
        <v>6</v>
      </c>
      <c r="L182" s="12">
        <f>L181-L180</f>
        <v>0.29070892013043659</v>
      </c>
      <c r="M182" s="10" t="s">
        <v>6</v>
      </c>
      <c r="N182" s="12">
        <f>N181-N180</f>
        <v>0.26337557530839084</v>
      </c>
    </row>
    <row r="183" spans="1:16" ht="15" thickBot="1"/>
    <row r="184" spans="1:16" ht="15.6">
      <c r="B184" s="32"/>
      <c r="C184" s="33" t="s">
        <v>0</v>
      </c>
      <c r="D184" s="33" t="s">
        <v>1</v>
      </c>
      <c r="E184" s="34" t="s">
        <v>2</v>
      </c>
      <c r="F184" s="35" t="s">
        <v>3</v>
      </c>
    </row>
    <row r="185" spans="1:16" ht="15.6">
      <c r="B185" s="13" t="s">
        <v>9</v>
      </c>
      <c r="C185" s="17">
        <f t="array" ref="C185:F185">TRANSPOSE(B176:B179)</f>
        <v>6.3920065547492003E-4</v>
      </c>
      <c r="D185" s="17">
        <v>3.6833599026118179E-2</v>
      </c>
      <c r="E185" s="17">
        <v>0.20077955941135761</v>
      </c>
      <c r="F185" s="18">
        <v>1.3688276654889746</v>
      </c>
    </row>
    <row r="186" spans="1:16" ht="15.6">
      <c r="B186" s="13" t="s">
        <v>10</v>
      </c>
      <c r="C186" s="17">
        <f t="array" ref="C186:F186">TRANSPOSE(F176:F179)</f>
        <v>-1.0944727408137829E-3</v>
      </c>
      <c r="D186" s="17">
        <v>4.8579257928599441E-2</v>
      </c>
      <c r="E186" s="17">
        <v>-0.29451847886996452</v>
      </c>
      <c r="F186" s="18">
        <v>1.6227455994999778</v>
      </c>
    </row>
    <row r="187" spans="1:16" ht="15.6">
      <c r="B187" s="13" t="s">
        <v>11</v>
      </c>
      <c r="C187" s="17">
        <f t="array" ref="C187:F187">TRANSPOSE(H176:H179)</f>
        <v>4.0484054506366215E-3</v>
      </c>
      <c r="D187" s="17">
        <v>4.7987117463052419E-2</v>
      </c>
      <c r="E187" s="17">
        <v>0.20318156843312157</v>
      </c>
      <c r="F187" s="18">
        <v>0.16845042401389332</v>
      </c>
    </row>
    <row r="188" spans="1:16" ht="15.6">
      <c r="B188" s="13" t="s">
        <v>12</v>
      </c>
      <c r="C188" s="17">
        <f t="array" ref="C188:F188">TRANSPOSE(J176:J179)</f>
        <v>7.728909373165024E-3</v>
      </c>
      <c r="D188" s="17">
        <v>8.9536809076942891E-2</v>
      </c>
      <c r="E188" s="17">
        <v>0.49472541971651551</v>
      </c>
      <c r="F188" s="18">
        <v>1.5958952681135576</v>
      </c>
    </row>
    <row r="189" spans="1:16" ht="15.6">
      <c r="B189" s="13" t="s">
        <v>13</v>
      </c>
      <c r="C189" s="17">
        <f t="array" ref="C189:F189">TRANSPOSE(L176:L179)</f>
        <v>-1.6307468748318057E-3</v>
      </c>
      <c r="D189" s="17">
        <v>4.9484981894599343E-2</v>
      </c>
      <c r="E189" s="17">
        <v>-7.8067551302071506E-2</v>
      </c>
      <c r="F189" s="18">
        <v>0.24630906619882165</v>
      </c>
    </row>
    <row r="190" spans="1:16" ht="16.2" thickBot="1">
      <c r="B190" s="19" t="s">
        <v>14</v>
      </c>
      <c r="C190" s="21">
        <f t="array" ref="C190:F190">TRANSPOSE(N176:N179)</f>
        <v>7.1862383228798324E-3</v>
      </c>
      <c r="D190" s="21">
        <v>4.255571583219412E-2</v>
      </c>
      <c r="E190" s="21">
        <v>-0.62794443267619493</v>
      </c>
      <c r="F190" s="22">
        <v>0.99309281934360172</v>
      </c>
    </row>
    <row r="191" spans="1:16" ht="15" thickBot="1"/>
    <row r="192" spans="1:16" ht="17.399999999999999">
      <c r="B192" s="38" t="s">
        <v>7</v>
      </c>
      <c r="C192" s="39"/>
      <c r="D192" s="39"/>
      <c r="E192" s="39"/>
      <c r="F192" s="39"/>
      <c r="G192" s="39"/>
      <c r="H192" s="39"/>
      <c r="I192" s="39"/>
      <c r="J192" s="40"/>
    </row>
    <row r="193" spans="2:10" ht="15.6">
      <c r="B193" s="13"/>
      <c r="C193" s="14"/>
      <c r="D193" s="14"/>
      <c r="E193" s="14" t="str">
        <f t="array" ref="E193:J193">TRANSPOSE(B194:B199)</f>
        <v>Asset 1</v>
      </c>
      <c r="F193" s="14" t="str">
        <v>Asset 2</v>
      </c>
      <c r="G193" s="15" t="str">
        <v>Asset 3</v>
      </c>
      <c r="H193" s="15" t="str">
        <v>Asset 4</v>
      </c>
      <c r="I193" s="14" t="str">
        <v>Asset 5</v>
      </c>
      <c r="J193" s="16" t="str">
        <v>Asset 6</v>
      </c>
    </row>
    <row r="194" spans="2:10" ht="15.6">
      <c r="B194" s="13" t="s">
        <v>9</v>
      </c>
      <c r="C194" s="14"/>
      <c r="D194" s="14"/>
      <c r="E194" s="17">
        <v>1</v>
      </c>
      <c r="F194" s="17"/>
      <c r="G194" s="17"/>
      <c r="H194" s="17"/>
      <c r="I194" s="17"/>
      <c r="J194" s="18"/>
    </row>
    <row r="195" spans="2:10" ht="15.6">
      <c r="B195" s="13" t="s">
        <v>10</v>
      </c>
      <c r="C195" s="14"/>
      <c r="D195" s="14"/>
      <c r="E195" s="17">
        <f>CORREL(B3:B175,F3:F175)</f>
        <v>-5.8333409872676267E-2</v>
      </c>
      <c r="F195" s="17">
        <v>1</v>
      </c>
      <c r="G195" s="17"/>
      <c r="H195" s="17"/>
      <c r="I195" s="17"/>
      <c r="J195" s="18"/>
    </row>
    <row r="196" spans="2:10" ht="15.6">
      <c r="B196" s="13" t="s">
        <v>11</v>
      </c>
      <c r="C196" s="14"/>
      <c r="D196" s="14"/>
      <c r="E196" s="17">
        <f>CORREL(B3:B175,H3:H175)</f>
        <v>0.16736347990071576</v>
      </c>
      <c r="F196" s="17">
        <f>CORREL(H3:H175,F3:F175)</f>
        <v>-5.288733710745841E-2</v>
      </c>
      <c r="G196" s="17">
        <v>1</v>
      </c>
      <c r="H196" s="17"/>
      <c r="I196" s="17"/>
      <c r="J196" s="18"/>
    </row>
    <row r="197" spans="2:10" ht="15.6">
      <c r="B197" s="13" t="s">
        <v>12</v>
      </c>
      <c r="C197" s="14"/>
      <c r="D197" s="14"/>
      <c r="E197" s="17">
        <f>CORREL(B3:B175,J3:J175)</f>
        <v>0.13817661867694364</v>
      </c>
      <c r="F197" s="17">
        <f>CORREL(J3:J175,F3:F175)</f>
        <v>-2.8948994978241046E-2</v>
      </c>
      <c r="G197" s="17">
        <f>CORREL(J3:J175,H3:H175)</f>
        <v>0.11994121906421562</v>
      </c>
      <c r="H197" s="17">
        <v>1</v>
      </c>
      <c r="I197" s="17"/>
      <c r="J197" s="18"/>
    </row>
    <row r="198" spans="2:10" ht="15.6">
      <c r="B198" s="13" t="s">
        <v>13</v>
      </c>
      <c r="C198" s="14"/>
      <c r="D198" s="14"/>
      <c r="E198" s="17">
        <f>CORREL(B3:B175,L3:L175)</f>
        <v>-6.9952586465050856E-2</v>
      </c>
      <c r="F198" s="17">
        <f>CORREL(L3:L175,F3:F175)</f>
        <v>0.41924224384161091</v>
      </c>
      <c r="G198" s="17">
        <f>CORREL(L3:L175,H3:H175)</f>
        <v>1.4064380409393774E-3</v>
      </c>
      <c r="H198" s="17">
        <f>CORREL(L3:L175,J3:J175)</f>
        <v>1.4168618458881733E-3</v>
      </c>
      <c r="I198" s="17">
        <v>1</v>
      </c>
      <c r="J198" s="18"/>
    </row>
    <row r="199" spans="2:10" ht="16.2" thickBot="1">
      <c r="B199" s="19" t="s">
        <v>14</v>
      </c>
      <c r="C199" s="20"/>
      <c r="D199" s="20"/>
      <c r="E199" s="21">
        <f>CORREL(B3:B175,N3:N175)</f>
        <v>-7.0696347663261591E-2</v>
      </c>
      <c r="F199" s="21">
        <f>CORREL(N3:N175,F3:F175)</f>
        <v>1.1438209360197318E-2</v>
      </c>
      <c r="G199" s="21">
        <f>CORREL(N3:N175,H3:H175)</f>
        <v>0.19745332315522079</v>
      </c>
      <c r="H199" s="21">
        <f>CORREL(N3:N175,J3:J175)</f>
        <v>-0.10380149719569928</v>
      </c>
      <c r="I199" s="21">
        <f>CORREL(L3:L175,N3:N175)</f>
        <v>0.15943730176637966</v>
      </c>
      <c r="J199" s="22">
        <v>1</v>
      </c>
    </row>
    <row r="200" spans="2:10" ht="15" thickBot="1"/>
    <row r="201" spans="2:10" ht="17.399999999999999">
      <c r="B201" s="38" t="s">
        <v>8</v>
      </c>
      <c r="C201" s="39"/>
      <c r="D201" s="39"/>
      <c r="E201" s="39"/>
      <c r="F201" s="39"/>
      <c r="G201" s="39"/>
      <c r="H201" s="39"/>
      <c r="I201" s="39"/>
      <c r="J201" s="40"/>
    </row>
    <row r="202" spans="2:10" ht="15.6">
      <c r="B202" s="13"/>
      <c r="C202" s="14"/>
      <c r="D202" s="14"/>
      <c r="E202" s="14" t="str">
        <f t="array" ref="E202:J202">TRANSPOSE(B203:B208)</f>
        <v>Asset 1</v>
      </c>
      <c r="F202" s="14" t="str">
        <v>Asset 2</v>
      </c>
      <c r="G202" s="15" t="str">
        <v>Asset 3</v>
      </c>
      <c r="H202" s="15" t="str">
        <v>Asset 4</v>
      </c>
      <c r="I202" s="14" t="str">
        <v>Asset 5</v>
      </c>
      <c r="J202" s="16" t="str">
        <v>Asset 6</v>
      </c>
    </row>
    <row r="203" spans="2:10" ht="15.6">
      <c r="B203" s="13" t="s">
        <v>9</v>
      </c>
      <c r="C203" s="14"/>
      <c r="D203" s="14"/>
      <c r="E203" s="23">
        <f>VAR(B3:B175)</f>
        <v>1.3567140172168542E-3</v>
      </c>
      <c r="F203" s="24">
        <f>E204</f>
        <v>-1.0377547742907363E-4</v>
      </c>
      <c r="G203" s="24">
        <f>E205</f>
        <v>2.9411140120797532E-4</v>
      </c>
      <c r="H203" s="24">
        <f>E206</f>
        <v>4.5306725336929823E-4</v>
      </c>
      <c r="I203" s="24">
        <f>E207</f>
        <v>-1.2676626437606759E-4</v>
      </c>
      <c r="J203" s="25">
        <f>E208</f>
        <v>-1.1017457343655062E-4</v>
      </c>
    </row>
    <row r="204" spans="2:10" ht="15.6">
      <c r="B204" s="13" t="s">
        <v>10</v>
      </c>
      <c r="C204" s="14"/>
      <c r="D204" s="14"/>
      <c r="E204" s="17">
        <f>COVAR(B3:B175,F3:F175)</f>
        <v>-1.0377547742907363E-4</v>
      </c>
      <c r="F204" s="23">
        <f>VAR(F3:F175)</f>
        <v>2.3599443008933919E-3</v>
      </c>
      <c r="G204" s="24">
        <f>F205</f>
        <v>-1.2257716821987246E-4</v>
      </c>
      <c r="H204" s="24">
        <f>F206</f>
        <v>-1.2518962083092958E-4</v>
      </c>
      <c r="I204" s="24">
        <f>F207</f>
        <v>1.0020091160628322E-3</v>
      </c>
      <c r="J204" s="25">
        <f>F208</f>
        <v>2.3509812305494981E-5</v>
      </c>
    </row>
    <row r="205" spans="2:10" ht="15.6">
      <c r="B205" s="13" t="s">
        <v>11</v>
      </c>
      <c r="C205" s="14"/>
      <c r="D205" s="14"/>
      <c r="E205" s="17">
        <f>COVAR(B3:B175,H3:H175)</f>
        <v>2.9411140120797532E-4</v>
      </c>
      <c r="F205" s="17">
        <f>COVAR(H3:H175,F3:F175)</f>
        <v>-1.2257716821987246E-4</v>
      </c>
      <c r="G205" s="23">
        <f>VAR(H3:H175)</f>
        <v>2.3027634424127906E-3</v>
      </c>
      <c r="H205" s="24">
        <f>G206</f>
        <v>5.1236219600145274E-4</v>
      </c>
      <c r="I205" s="24">
        <f>G207</f>
        <v>3.3204812111330421E-6</v>
      </c>
      <c r="J205" s="25">
        <f>G208</f>
        <v>4.0089381354651741E-4</v>
      </c>
    </row>
    <row r="206" spans="2:10" ht="15.6">
      <c r="B206" s="13" t="s">
        <v>12</v>
      </c>
      <c r="C206" s="14"/>
      <c r="D206" s="14"/>
      <c r="E206" s="17">
        <f>COVAR(B3:B175,J3:J175)</f>
        <v>4.5306725336929823E-4</v>
      </c>
      <c r="F206" s="17">
        <f>COVAR(J3:J175,F3:F175)</f>
        <v>-1.2518962083092958E-4</v>
      </c>
      <c r="G206" s="17">
        <f>COVAR(J3:J175,H3:H175)</f>
        <v>5.1236219600145274E-4</v>
      </c>
      <c r="H206" s="23">
        <f>VAR(J3:J175)</f>
        <v>8.0168401796809237E-3</v>
      </c>
      <c r="I206" s="24">
        <f>H207</f>
        <v>6.2414411203157207E-6</v>
      </c>
      <c r="J206" s="25">
        <f>H208</f>
        <v>-3.9322894176522431E-4</v>
      </c>
    </row>
    <row r="207" spans="2:10" ht="15.6">
      <c r="B207" s="13" t="s">
        <v>13</v>
      </c>
      <c r="C207" s="14"/>
      <c r="D207" s="14"/>
      <c r="E207" s="17">
        <f>COVAR(B3:B175,L3:L175)</f>
        <v>-1.2676626437606759E-4</v>
      </c>
      <c r="F207" s="17">
        <f>COVAR(L3:L175,F3:F175)</f>
        <v>1.0020091160628322E-3</v>
      </c>
      <c r="G207" s="17">
        <f>COVAR(L3:L175,H3:H175)</f>
        <v>3.3204812111330421E-6</v>
      </c>
      <c r="H207" s="17">
        <f>COVAR(L3:L175,J3:J175)</f>
        <v>6.2414411203157207E-6</v>
      </c>
      <c r="I207" s="23">
        <f>VAR(L3:L175)</f>
        <v>2.4487634331088249E-3</v>
      </c>
      <c r="J207" s="25">
        <f>I208</f>
        <v>3.3381326890618006E-4</v>
      </c>
    </row>
    <row r="208" spans="2:10" ht="16.2" thickBot="1">
      <c r="B208" s="19" t="s">
        <v>14</v>
      </c>
      <c r="C208" s="20"/>
      <c r="D208" s="20"/>
      <c r="E208" s="21">
        <f>COVAR(B3:B175,N3:N175)</f>
        <v>-1.1017457343655062E-4</v>
      </c>
      <c r="F208" s="21">
        <f>COVAR(N3:N175,F3:F175)</f>
        <v>2.3509812305494981E-5</v>
      </c>
      <c r="G208" s="21">
        <f>COVAR(N3:N175,H3:H175)</f>
        <v>4.0089381354651741E-4</v>
      </c>
      <c r="H208" s="21">
        <f>COVAR(N3:N175,J3:J175)</f>
        <v>-3.9322894176522431E-4</v>
      </c>
      <c r="I208" s="21">
        <f>COVAR(L3:L175,N3:N175)</f>
        <v>3.3381326890618006E-4</v>
      </c>
      <c r="J208" s="26">
        <f>VAR(N3:N175)</f>
        <v>1.8109889499904575E-3</v>
      </c>
    </row>
  </sheetData>
  <mergeCells count="2">
    <mergeCell ref="B192:J192"/>
    <mergeCell ref="B201:J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workbookViewId="0">
      <selection activeCell="F1" sqref="F1:G1048576"/>
    </sheetView>
  </sheetViews>
  <sheetFormatPr defaultRowHeight="14.4"/>
  <cols>
    <col min="1" max="1" width="9.109375" style="6"/>
    <col min="2" max="5" width="9.109375" style="28"/>
    <col min="6" max="6" width="9.109375" style="6"/>
    <col min="7" max="7" width="9.109375" style="28"/>
    <col min="10" max="13" width="9.109375" style="28"/>
  </cols>
  <sheetData>
    <row r="1" spans="1:13" ht="43.2">
      <c r="A1" s="2" t="s">
        <v>14</v>
      </c>
      <c r="B1" s="31" t="s">
        <v>19</v>
      </c>
      <c r="C1" s="28" t="s">
        <v>20</v>
      </c>
      <c r="D1" s="28" t="s">
        <v>21</v>
      </c>
      <c r="F1" s="2" t="s">
        <v>14</v>
      </c>
      <c r="G1" s="30" t="s">
        <v>22</v>
      </c>
      <c r="K1" s="30"/>
      <c r="M1" s="30"/>
    </row>
    <row r="2" spans="1:13">
      <c r="A2" s="6">
        <v>329.08</v>
      </c>
      <c r="F2" s="6">
        <v>329.08</v>
      </c>
    </row>
    <row r="3" spans="1:13">
      <c r="A3" s="6">
        <v>331.89</v>
      </c>
      <c r="B3" s="29">
        <f t="shared" ref="B3:B66" si="0">LN(A3/A2)</f>
        <v>8.5027064141996317E-3</v>
      </c>
      <c r="C3" s="28" t="str">
        <f>IF(B3&gt;0.135,B3,"")</f>
        <v/>
      </c>
      <c r="D3" s="29" t="str">
        <f>IF(B3&lt;-0.1206,B3,"")</f>
        <v/>
      </c>
      <c r="F3" s="6">
        <v>331.89</v>
      </c>
      <c r="G3" s="29">
        <f t="shared" ref="G3:G66" si="1">LN(F3/F2)</f>
        <v>8.5027064141996317E-3</v>
      </c>
    </row>
    <row r="4" spans="1:13">
      <c r="A4" s="6">
        <v>339.94</v>
      </c>
      <c r="B4" s="29">
        <f t="shared" si="0"/>
        <v>2.3965542734276302E-2</v>
      </c>
      <c r="C4" s="28" t="str">
        <f t="shared" ref="C4:C67" si="2">IF(B4&gt;0.135,B4,"")</f>
        <v/>
      </c>
      <c r="D4" s="29" t="str">
        <f t="shared" ref="D4:D67" si="3">IF(B4&lt;-0.1206,B4,"")</f>
        <v/>
      </c>
      <c r="F4" s="6">
        <v>339.94</v>
      </c>
      <c r="G4" s="29">
        <f t="shared" si="1"/>
        <v>2.3965542734276302E-2</v>
      </c>
    </row>
    <row r="5" spans="1:13">
      <c r="A5" s="6">
        <v>330.8</v>
      </c>
      <c r="B5" s="29">
        <f t="shared" si="0"/>
        <v>-2.725516829966913E-2</v>
      </c>
      <c r="C5" s="28" t="str">
        <f t="shared" si="2"/>
        <v/>
      </c>
      <c r="D5" s="29" t="str">
        <f t="shared" si="3"/>
        <v/>
      </c>
      <c r="F5" s="6">
        <v>330.8</v>
      </c>
      <c r="G5" s="29">
        <f t="shared" si="1"/>
        <v>-2.725516829966913E-2</v>
      </c>
    </row>
    <row r="6" spans="1:13">
      <c r="A6" s="6">
        <v>361.23</v>
      </c>
      <c r="B6" s="29">
        <f t="shared" si="0"/>
        <v>8.8000911422701028E-2</v>
      </c>
      <c r="C6" s="28" t="str">
        <f t="shared" si="2"/>
        <v/>
      </c>
      <c r="D6" s="29" t="str">
        <f t="shared" si="3"/>
        <v/>
      </c>
      <c r="F6" s="6">
        <v>361.23</v>
      </c>
      <c r="G6" s="29">
        <f t="shared" si="1"/>
        <v>8.8000911422701028E-2</v>
      </c>
    </row>
    <row r="7" spans="1:13">
      <c r="A7" s="6">
        <v>358.02</v>
      </c>
      <c r="B7" s="29">
        <f t="shared" si="0"/>
        <v>-8.926023810191917E-3</v>
      </c>
      <c r="C7" s="28" t="str">
        <f t="shared" si="2"/>
        <v/>
      </c>
      <c r="D7" s="29" t="str">
        <f t="shared" si="3"/>
        <v/>
      </c>
      <c r="F7" s="6">
        <v>358.02</v>
      </c>
      <c r="G7" s="29">
        <f t="shared" si="1"/>
        <v>-8.926023810191917E-3</v>
      </c>
    </row>
    <row r="8" spans="1:13">
      <c r="A8" s="6">
        <v>356.15</v>
      </c>
      <c r="B8" s="29">
        <f t="shared" si="0"/>
        <v>-5.236860337682712E-3</v>
      </c>
      <c r="C8" s="28" t="str">
        <f t="shared" si="2"/>
        <v/>
      </c>
      <c r="D8" s="29" t="str">
        <f t="shared" si="3"/>
        <v/>
      </c>
      <c r="F8" s="6">
        <v>356.15</v>
      </c>
      <c r="G8" s="29">
        <f t="shared" si="1"/>
        <v>-5.236860337682712E-3</v>
      </c>
    </row>
    <row r="9" spans="1:13">
      <c r="A9" s="6">
        <v>322.56</v>
      </c>
      <c r="B9" s="29">
        <f t="shared" si="0"/>
        <v>-9.9062824981413652E-2</v>
      </c>
      <c r="C9" s="28" t="str">
        <f t="shared" si="2"/>
        <v/>
      </c>
      <c r="D9" s="29" t="str">
        <f t="shared" si="3"/>
        <v/>
      </c>
      <c r="F9" s="6">
        <v>322.56</v>
      </c>
      <c r="G9" s="29">
        <f t="shared" si="1"/>
        <v>-9.9062824981413652E-2</v>
      </c>
    </row>
    <row r="10" spans="1:13">
      <c r="A10" s="6">
        <v>306.05</v>
      </c>
      <c r="B10" s="29">
        <f t="shared" si="0"/>
        <v>-5.2540678145870282E-2</v>
      </c>
      <c r="C10" s="28" t="str">
        <f t="shared" si="2"/>
        <v/>
      </c>
      <c r="D10" s="29" t="str">
        <f t="shared" si="3"/>
        <v/>
      </c>
      <c r="F10" s="6">
        <v>306.05</v>
      </c>
      <c r="G10" s="29">
        <f t="shared" si="1"/>
        <v>-5.2540678145870282E-2</v>
      </c>
    </row>
    <row r="11" spans="1:13">
      <c r="A11" s="6">
        <v>304</v>
      </c>
      <c r="B11" s="29">
        <f t="shared" si="0"/>
        <v>-6.7207858908572074E-3</v>
      </c>
      <c r="C11" s="28" t="str">
        <f t="shared" si="2"/>
        <v/>
      </c>
      <c r="D11" s="29" t="str">
        <f t="shared" si="3"/>
        <v/>
      </c>
      <c r="F11" s="6">
        <v>304</v>
      </c>
      <c r="G11" s="29">
        <f t="shared" si="1"/>
        <v>-6.7207858908572074E-3</v>
      </c>
    </row>
    <row r="12" spans="1:13">
      <c r="A12" s="6">
        <v>322.22000000000003</v>
      </c>
      <c r="B12" s="29">
        <f t="shared" si="0"/>
        <v>5.8206840656618929E-2</v>
      </c>
      <c r="C12" s="28" t="str">
        <f t="shared" si="2"/>
        <v/>
      </c>
      <c r="D12" s="29" t="str">
        <f t="shared" si="3"/>
        <v/>
      </c>
      <c r="F12" s="6">
        <v>322.22000000000003</v>
      </c>
      <c r="G12" s="29">
        <f t="shared" si="1"/>
        <v>5.8206840656618929E-2</v>
      </c>
    </row>
    <row r="13" spans="1:13">
      <c r="A13" s="6">
        <v>330.22</v>
      </c>
      <c r="B13" s="29">
        <f t="shared" si="0"/>
        <v>2.4524556940845963E-2</v>
      </c>
      <c r="C13" s="28" t="str">
        <f t="shared" si="2"/>
        <v/>
      </c>
      <c r="D13" s="29" t="str">
        <f t="shared" si="3"/>
        <v/>
      </c>
      <c r="F13" s="6">
        <v>330.22</v>
      </c>
      <c r="G13" s="29">
        <f t="shared" si="1"/>
        <v>2.4524556940845963E-2</v>
      </c>
    </row>
    <row r="14" spans="1:13">
      <c r="A14" s="6">
        <v>343.93</v>
      </c>
      <c r="B14" s="29">
        <f t="shared" si="0"/>
        <v>4.0679049291051018E-2</v>
      </c>
      <c r="C14" s="28" t="str">
        <f t="shared" si="2"/>
        <v/>
      </c>
      <c r="D14" s="29" t="str">
        <f t="shared" si="3"/>
        <v/>
      </c>
      <c r="F14" s="6">
        <v>343.93</v>
      </c>
      <c r="G14" s="29">
        <f t="shared" si="1"/>
        <v>4.0679049291051018E-2</v>
      </c>
    </row>
    <row r="15" spans="1:13">
      <c r="A15" s="6">
        <v>367.07</v>
      </c>
      <c r="B15" s="29">
        <f t="shared" si="0"/>
        <v>6.5114417266915761E-2</v>
      </c>
      <c r="C15" s="28" t="str">
        <f t="shared" si="2"/>
        <v/>
      </c>
      <c r="D15" s="29" t="str">
        <f t="shared" si="3"/>
        <v/>
      </c>
      <c r="F15" s="6">
        <v>367.07</v>
      </c>
      <c r="G15" s="29">
        <f t="shared" si="1"/>
        <v>6.5114417266915761E-2</v>
      </c>
    </row>
    <row r="16" spans="1:13">
      <c r="A16" s="6">
        <v>375.22</v>
      </c>
      <c r="B16" s="29">
        <f t="shared" si="0"/>
        <v>2.1959955053811844E-2</v>
      </c>
      <c r="C16" s="28" t="str">
        <f t="shared" si="2"/>
        <v/>
      </c>
      <c r="D16" s="29" t="str">
        <f t="shared" si="3"/>
        <v/>
      </c>
      <c r="F16" s="6">
        <v>375.22</v>
      </c>
      <c r="G16" s="29">
        <f t="shared" si="1"/>
        <v>2.1959955053811844E-2</v>
      </c>
    </row>
    <row r="17" spans="1:7">
      <c r="A17" s="6">
        <v>375.34</v>
      </c>
      <c r="B17" s="29">
        <f t="shared" si="0"/>
        <v>3.197612476616412E-4</v>
      </c>
      <c r="C17" s="28" t="str">
        <f t="shared" si="2"/>
        <v/>
      </c>
      <c r="D17" s="29" t="str">
        <f t="shared" si="3"/>
        <v/>
      </c>
      <c r="F17" s="6">
        <v>375.34</v>
      </c>
      <c r="G17" s="29">
        <f t="shared" si="1"/>
        <v>3.197612476616412E-4</v>
      </c>
    </row>
    <row r="18" spans="1:7">
      <c r="A18" s="6">
        <v>389.83</v>
      </c>
      <c r="B18" s="29">
        <f t="shared" si="0"/>
        <v>3.7878464793764027E-2</v>
      </c>
      <c r="C18" s="28" t="str">
        <f t="shared" si="2"/>
        <v/>
      </c>
      <c r="D18" s="29" t="str">
        <f t="shared" si="3"/>
        <v/>
      </c>
      <c r="F18" s="6">
        <v>389.83</v>
      </c>
      <c r="G18" s="29">
        <f t="shared" si="1"/>
        <v>3.7878464793764027E-2</v>
      </c>
    </row>
    <row r="19" spans="1:7">
      <c r="A19" s="6">
        <v>371.16</v>
      </c>
      <c r="B19" s="29">
        <f t="shared" si="0"/>
        <v>-4.9077510171911871E-2</v>
      </c>
      <c r="C19" s="28" t="str">
        <f t="shared" si="2"/>
        <v/>
      </c>
      <c r="D19" s="29" t="str">
        <f t="shared" si="3"/>
        <v/>
      </c>
      <c r="F19" s="6">
        <v>371.16</v>
      </c>
      <c r="G19" s="29">
        <f t="shared" si="1"/>
        <v>-4.9077510171911871E-2</v>
      </c>
    </row>
    <row r="20" spans="1:7">
      <c r="A20" s="6">
        <v>387.81</v>
      </c>
      <c r="B20" s="29">
        <f t="shared" si="0"/>
        <v>4.3882292478987416E-2</v>
      </c>
      <c r="C20" s="28" t="str">
        <f t="shared" si="2"/>
        <v/>
      </c>
      <c r="D20" s="29" t="str">
        <f t="shared" si="3"/>
        <v/>
      </c>
      <c r="F20" s="6">
        <v>387.81</v>
      </c>
      <c r="G20" s="29">
        <f t="shared" si="1"/>
        <v>4.3882292478987416E-2</v>
      </c>
    </row>
    <row r="21" spans="1:7">
      <c r="A21" s="6">
        <v>395.43</v>
      </c>
      <c r="B21" s="29">
        <f t="shared" si="0"/>
        <v>1.9458251428518099E-2</v>
      </c>
      <c r="C21" s="28" t="str">
        <f t="shared" si="2"/>
        <v/>
      </c>
      <c r="D21" s="29" t="str">
        <f t="shared" si="3"/>
        <v/>
      </c>
      <c r="F21" s="6">
        <v>395.43</v>
      </c>
      <c r="G21" s="29">
        <f t="shared" si="1"/>
        <v>1.9458251428518099E-2</v>
      </c>
    </row>
    <row r="22" spans="1:7">
      <c r="A22" s="6">
        <v>387.86</v>
      </c>
      <c r="B22" s="29">
        <f t="shared" si="0"/>
        <v>-1.9329330624389317E-2</v>
      </c>
      <c r="C22" s="28" t="str">
        <f t="shared" si="2"/>
        <v/>
      </c>
      <c r="D22" s="29" t="str">
        <f t="shared" si="3"/>
        <v/>
      </c>
      <c r="F22" s="6">
        <v>387.86</v>
      </c>
      <c r="G22" s="29">
        <f t="shared" si="1"/>
        <v>-1.9329330624389317E-2</v>
      </c>
    </row>
    <row r="23" spans="1:7">
      <c r="A23" s="6">
        <v>392.45</v>
      </c>
      <c r="B23" s="29">
        <f t="shared" si="0"/>
        <v>1.1764690804727924E-2</v>
      </c>
      <c r="C23" s="28" t="str">
        <f t="shared" si="2"/>
        <v/>
      </c>
      <c r="D23" s="29" t="str">
        <f t="shared" si="3"/>
        <v/>
      </c>
      <c r="F23" s="6">
        <v>392.45</v>
      </c>
      <c r="G23" s="29">
        <f t="shared" si="1"/>
        <v>1.1764690804727924E-2</v>
      </c>
    </row>
    <row r="24" spans="1:7">
      <c r="A24" s="6">
        <v>375.22</v>
      </c>
      <c r="B24" s="29">
        <f t="shared" si="0"/>
        <v>-4.4896619957357782E-2</v>
      </c>
      <c r="C24" s="28" t="str">
        <f t="shared" si="2"/>
        <v/>
      </c>
      <c r="D24" s="29" t="str">
        <f t="shared" si="3"/>
        <v/>
      </c>
      <c r="F24" s="6">
        <v>375.22</v>
      </c>
      <c r="G24" s="29">
        <f t="shared" si="1"/>
        <v>-4.4896619957357782E-2</v>
      </c>
    </row>
    <row r="25" spans="1:7">
      <c r="A25" s="6">
        <v>417.09</v>
      </c>
      <c r="B25" s="29">
        <f t="shared" si="0"/>
        <v>0.10578950523409669</v>
      </c>
      <c r="C25" s="28" t="str">
        <f t="shared" si="2"/>
        <v/>
      </c>
      <c r="D25" s="29" t="str">
        <f t="shared" si="3"/>
        <v/>
      </c>
      <c r="F25" s="6">
        <v>417.09</v>
      </c>
      <c r="G25" s="29">
        <f t="shared" si="1"/>
        <v>0.10578950523409669</v>
      </c>
    </row>
    <row r="26" spans="1:7">
      <c r="A26" s="6">
        <v>408.79</v>
      </c>
      <c r="B26" s="29">
        <f t="shared" si="0"/>
        <v>-2.0100449098792859E-2</v>
      </c>
      <c r="C26" s="28" t="str">
        <f t="shared" si="2"/>
        <v/>
      </c>
      <c r="D26" s="29" t="str">
        <f t="shared" si="3"/>
        <v/>
      </c>
      <c r="F26" s="6">
        <v>408.79</v>
      </c>
      <c r="G26" s="29">
        <f t="shared" si="1"/>
        <v>-2.0100449098792859E-2</v>
      </c>
    </row>
    <row r="27" spans="1:7">
      <c r="A27" s="6">
        <v>412.7</v>
      </c>
      <c r="B27" s="29">
        <f t="shared" si="0"/>
        <v>9.5193600077672965E-3</v>
      </c>
      <c r="C27" s="28" t="str">
        <f t="shared" si="2"/>
        <v/>
      </c>
      <c r="D27" s="29" t="str">
        <f t="shared" si="3"/>
        <v/>
      </c>
      <c r="F27" s="6">
        <v>412.7</v>
      </c>
      <c r="G27" s="29">
        <f t="shared" si="1"/>
        <v>9.5193600077672965E-3</v>
      </c>
    </row>
    <row r="28" spans="1:7">
      <c r="A28" s="6">
        <v>403.69</v>
      </c>
      <c r="B28" s="29">
        <f t="shared" si="0"/>
        <v>-2.2073680075901551E-2</v>
      </c>
      <c r="C28" s="28" t="str">
        <f t="shared" si="2"/>
        <v/>
      </c>
      <c r="D28" s="29" t="str">
        <f t="shared" si="3"/>
        <v/>
      </c>
      <c r="F28" s="6">
        <v>403.69</v>
      </c>
      <c r="G28" s="29">
        <f t="shared" si="1"/>
        <v>-2.2073680075901551E-2</v>
      </c>
    </row>
    <row r="29" spans="1:7">
      <c r="A29" s="6">
        <v>414.95</v>
      </c>
      <c r="B29" s="29">
        <f t="shared" si="0"/>
        <v>2.7510774361822428E-2</v>
      </c>
      <c r="C29" s="28" t="str">
        <f t="shared" si="2"/>
        <v/>
      </c>
      <c r="D29" s="29" t="str">
        <f t="shared" si="3"/>
        <v/>
      </c>
      <c r="F29" s="6">
        <v>414.95</v>
      </c>
      <c r="G29" s="29">
        <f t="shared" si="1"/>
        <v>2.7510774361822428E-2</v>
      </c>
    </row>
    <row r="30" spans="1:7">
      <c r="A30" s="6">
        <v>415.35</v>
      </c>
      <c r="B30" s="29">
        <f t="shared" si="0"/>
        <v>9.6350724062356312E-4</v>
      </c>
      <c r="C30" s="28" t="str">
        <f t="shared" si="2"/>
        <v/>
      </c>
      <c r="D30" s="29" t="str">
        <f t="shared" si="3"/>
        <v/>
      </c>
      <c r="F30" s="6">
        <v>415.35</v>
      </c>
      <c r="G30" s="29">
        <f t="shared" si="1"/>
        <v>9.6350724062356312E-4</v>
      </c>
    </row>
    <row r="31" spans="1:7">
      <c r="A31" s="6">
        <v>408.14</v>
      </c>
      <c r="B31" s="29">
        <f t="shared" si="0"/>
        <v>-1.7511285484140954E-2</v>
      </c>
      <c r="C31" s="28" t="str">
        <f t="shared" si="2"/>
        <v/>
      </c>
      <c r="D31" s="29" t="str">
        <f t="shared" si="3"/>
        <v/>
      </c>
      <c r="F31" s="6">
        <v>408.14</v>
      </c>
      <c r="G31" s="29">
        <f t="shared" si="1"/>
        <v>-1.7511285484140954E-2</v>
      </c>
    </row>
    <row r="32" spans="1:7">
      <c r="A32" s="6">
        <v>424.22</v>
      </c>
      <c r="B32" s="29">
        <f t="shared" si="0"/>
        <v>3.8641935790130727E-2</v>
      </c>
      <c r="C32" s="28" t="str">
        <f t="shared" si="2"/>
        <v/>
      </c>
      <c r="D32" s="29" t="str">
        <f t="shared" si="3"/>
        <v/>
      </c>
      <c r="F32" s="6">
        <v>424.22</v>
      </c>
      <c r="G32" s="29">
        <f t="shared" si="1"/>
        <v>3.8641935790130727E-2</v>
      </c>
    </row>
    <row r="33" spans="1:7">
      <c r="A33" s="6">
        <v>414.03</v>
      </c>
      <c r="B33" s="29">
        <f t="shared" si="0"/>
        <v>-2.4313753623012153E-2</v>
      </c>
      <c r="C33" s="28" t="str">
        <f t="shared" si="2"/>
        <v/>
      </c>
      <c r="D33" s="29" t="str">
        <f t="shared" si="3"/>
        <v/>
      </c>
      <c r="F33" s="6">
        <v>414.03</v>
      </c>
      <c r="G33" s="29">
        <f t="shared" si="1"/>
        <v>-2.4313753623012153E-2</v>
      </c>
    </row>
    <row r="34" spans="1:7">
      <c r="A34" s="6">
        <v>417.8</v>
      </c>
      <c r="B34" s="29">
        <f t="shared" si="0"/>
        <v>9.0644141544072004E-3</v>
      </c>
      <c r="C34" s="28" t="str">
        <f t="shared" si="2"/>
        <v/>
      </c>
      <c r="D34" s="29" t="str">
        <f t="shared" si="3"/>
        <v/>
      </c>
      <c r="F34" s="6">
        <v>417.8</v>
      </c>
      <c r="G34" s="29">
        <f t="shared" si="1"/>
        <v>9.0644141544072004E-3</v>
      </c>
    </row>
    <row r="35" spans="1:7">
      <c r="A35" s="6">
        <v>418.68</v>
      </c>
      <c r="B35" s="29">
        <f t="shared" si="0"/>
        <v>2.1040558642175401E-3</v>
      </c>
      <c r="C35" s="28" t="str">
        <f t="shared" si="2"/>
        <v/>
      </c>
      <c r="D35" s="29" t="str">
        <f t="shared" si="3"/>
        <v/>
      </c>
      <c r="F35" s="6">
        <v>418.68</v>
      </c>
      <c r="G35" s="29">
        <f t="shared" si="1"/>
        <v>2.1040558642175401E-3</v>
      </c>
    </row>
    <row r="36" spans="1:7">
      <c r="A36" s="6">
        <v>431.35</v>
      </c>
      <c r="B36" s="29">
        <f t="shared" si="0"/>
        <v>2.9812920535904664E-2</v>
      </c>
      <c r="C36" s="28" t="str">
        <f t="shared" si="2"/>
        <v/>
      </c>
      <c r="D36" s="29" t="str">
        <f t="shared" si="3"/>
        <v/>
      </c>
      <c r="F36" s="6">
        <v>431.35</v>
      </c>
      <c r="G36" s="29">
        <f t="shared" si="1"/>
        <v>2.9812920535904664E-2</v>
      </c>
    </row>
    <row r="37" spans="1:7">
      <c r="A37" s="6">
        <v>435.71</v>
      </c>
      <c r="B37" s="29">
        <f t="shared" si="0"/>
        <v>1.0057058909607923E-2</v>
      </c>
      <c r="C37" s="28" t="str">
        <f t="shared" si="2"/>
        <v/>
      </c>
      <c r="D37" s="29" t="str">
        <f t="shared" si="3"/>
        <v/>
      </c>
      <c r="F37" s="6">
        <v>435.71</v>
      </c>
      <c r="G37" s="29">
        <f t="shared" si="1"/>
        <v>1.0057058909607923E-2</v>
      </c>
    </row>
    <row r="38" spans="1:7">
      <c r="A38" s="6">
        <v>438.78</v>
      </c>
      <c r="B38" s="29">
        <f t="shared" si="0"/>
        <v>7.0212640787190254E-3</v>
      </c>
      <c r="C38" s="28" t="str">
        <f t="shared" si="2"/>
        <v/>
      </c>
      <c r="D38" s="29" t="str">
        <f t="shared" si="3"/>
        <v/>
      </c>
      <c r="F38" s="6">
        <v>438.78</v>
      </c>
      <c r="G38" s="29">
        <f t="shared" si="1"/>
        <v>7.0212640787190254E-3</v>
      </c>
    </row>
    <row r="39" spans="1:7">
      <c r="A39" s="6">
        <v>443.38</v>
      </c>
      <c r="B39" s="29">
        <f t="shared" si="0"/>
        <v>1.0429041654892349E-2</v>
      </c>
      <c r="C39" s="28" t="str">
        <f t="shared" si="2"/>
        <v/>
      </c>
      <c r="D39" s="29" t="str">
        <f t="shared" si="3"/>
        <v/>
      </c>
      <c r="F39" s="6">
        <v>443.38</v>
      </c>
      <c r="G39" s="29">
        <f t="shared" si="1"/>
        <v>1.0429041654892349E-2</v>
      </c>
    </row>
    <row r="40" spans="1:7">
      <c r="A40" s="6">
        <v>451.67</v>
      </c>
      <c r="B40" s="29">
        <f t="shared" si="0"/>
        <v>1.852463452645282E-2</v>
      </c>
      <c r="C40" s="28" t="str">
        <f t="shared" si="2"/>
        <v/>
      </c>
      <c r="D40" s="29" t="str">
        <f t="shared" si="3"/>
        <v/>
      </c>
      <c r="F40" s="6">
        <v>451.67</v>
      </c>
      <c r="G40" s="29">
        <f t="shared" si="1"/>
        <v>1.852463452645282E-2</v>
      </c>
    </row>
    <row r="41" spans="1:7">
      <c r="A41" s="6">
        <v>440.19</v>
      </c>
      <c r="B41" s="29">
        <f t="shared" si="0"/>
        <v>-2.5745372804774513E-2</v>
      </c>
      <c r="C41" s="28" t="str">
        <f t="shared" si="2"/>
        <v/>
      </c>
      <c r="D41" s="29" t="str">
        <f t="shared" si="3"/>
        <v/>
      </c>
      <c r="F41" s="6">
        <v>440.19</v>
      </c>
      <c r="G41" s="29">
        <f t="shared" si="1"/>
        <v>-2.5745372804774513E-2</v>
      </c>
    </row>
    <row r="42" spans="1:7">
      <c r="A42" s="6">
        <v>450.19</v>
      </c>
      <c r="B42" s="29">
        <f t="shared" si="0"/>
        <v>2.2463263988382214E-2</v>
      </c>
      <c r="C42" s="28" t="str">
        <f t="shared" si="2"/>
        <v/>
      </c>
      <c r="D42" s="29" t="str">
        <f t="shared" si="3"/>
        <v/>
      </c>
      <c r="F42" s="6">
        <v>450.19</v>
      </c>
      <c r="G42" s="29">
        <f t="shared" si="1"/>
        <v>2.2463263988382214E-2</v>
      </c>
    </row>
    <row r="43" spans="1:7">
      <c r="A43" s="6">
        <v>450.53</v>
      </c>
      <c r="B43" s="29">
        <f t="shared" si="0"/>
        <v>7.5495163013733827E-4</v>
      </c>
      <c r="C43" s="28" t="str">
        <f t="shared" si="2"/>
        <v/>
      </c>
      <c r="D43" s="29" t="str">
        <f t="shared" si="3"/>
        <v/>
      </c>
      <c r="F43" s="6">
        <v>450.53</v>
      </c>
      <c r="G43" s="29">
        <f t="shared" si="1"/>
        <v>7.5495163013733827E-4</v>
      </c>
    </row>
    <row r="44" spans="1:7">
      <c r="A44" s="6">
        <v>448.13</v>
      </c>
      <c r="B44" s="29">
        <f t="shared" si="0"/>
        <v>-5.34129861324958E-3</v>
      </c>
      <c r="C44" s="28" t="str">
        <f t="shared" si="2"/>
        <v/>
      </c>
      <c r="D44" s="29" t="str">
        <f t="shared" si="3"/>
        <v/>
      </c>
      <c r="F44" s="6">
        <v>448.13</v>
      </c>
      <c r="G44" s="29">
        <f t="shared" si="1"/>
        <v>-5.34129861324958E-3</v>
      </c>
    </row>
    <row r="45" spans="1:7">
      <c r="A45" s="6">
        <v>463.56</v>
      </c>
      <c r="B45" s="29">
        <f t="shared" si="0"/>
        <v>3.3852457573435274E-2</v>
      </c>
      <c r="C45" s="28" t="str">
        <f t="shared" si="2"/>
        <v/>
      </c>
      <c r="D45" s="29" t="str">
        <f t="shared" si="3"/>
        <v/>
      </c>
      <c r="F45" s="6">
        <v>463.56</v>
      </c>
      <c r="G45" s="29">
        <f t="shared" si="1"/>
        <v>3.3852457573435274E-2</v>
      </c>
    </row>
    <row r="46" spans="1:7">
      <c r="A46" s="6">
        <v>458.93</v>
      </c>
      <c r="B46" s="29">
        <f t="shared" si="0"/>
        <v>-1.0038133482406217E-2</v>
      </c>
      <c r="C46" s="28" t="str">
        <f t="shared" si="2"/>
        <v/>
      </c>
      <c r="D46" s="29" t="str">
        <f t="shared" si="3"/>
        <v/>
      </c>
      <c r="F46" s="6">
        <v>458.93</v>
      </c>
      <c r="G46" s="29">
        <f t="shared" si="1"/>
        <v>-1.0038133482406217E-2</v>
      </c>
    </row>
    <row r="47" spans="1:7">
      <c r="A47" s="6">
        <v>467.83</v>
      </c>
      <c r="B47" s="29">
        <f t="shared" si="0"/>
        <v>1.9207289080128778E-2</v>
      </c>
      <c r="C47" s="28" t="str">
        <f t="shared" si="2"/>
        <v/>
      </c>
      <c r="D47" s="29" t="str">
        <f t="shared" si="3"/>
        <v/>
      </c>
      <c r="F47" s="6">
        <v>467.83</v>
      </c>
      <c r="G47" s="29">
        <f t="shared" si="1"/>
        <v>1.9207289080128778E-2</v>
      </c>
    </row>
    <row r="48" spans="1:7">
      <c r="A48" s="6">
        <v>461.79</v>
      </c>
      <c r="B48" s="29">
        <f t="shared" si="0"/>
        <v>-1.2994739773819838E-2</v>
      </c>
      <c r="C48" s="28" t="str">
        <f t="shared" si="2"/>
        <v/>
      </c>
      <c r="D48" s="29" t="str">
        <f t="shared" si="3"/>
        <v/>
      </c>
      <c r="F48" s="6">
        <v>461.79</v>
      </c>
      <c r="G48" s="29">
        <f t="shared" si="1"/>
        <v>-1.2994739773819838E-2</v>
      </c>
    </row>
    <row r="49" spans="1:7">
      <c r="A49" s="6">
        <v>466.45</v>
      </c>
      <c r="B49" s="29">
        <f t="shared" si="0"/>
        <v>1.0040591116877065E-2</v>
      </c>
      <c r="C49" s="28" t="str">
        <f t="shared" si="2"/>
        <v/>
      </c>
      <c r="D49" s="29" t="str">
        <f t="shared" si="3"/>
        <v/>
      </c>
      <c r="F49" s="6">
        <v>466.45</v>
      </c>
      <c r="G49" s="29">
        <f t="shared" si="1"/>
        <v>1.0040591116877065E-2</v>
      </c>
    </row>
    <row r="50" spans="1:7">
      <c r="A50" s="6">
        <v>481.61</v>
      </c>
      <c r="B50" s="29">
        <f t="shared" si="0"/>
        <v>3.1983824491671184E-2</v>
      </c>
      <c r="C50" s="28" t="str">
        <f t="shared" si="2"/>
        <v/>
      </c>
      <c r="D50" s="29" t="str">
        <f t="shared" si="3"/>
        <v/>
      </c>
      <c r="F50" s="6">
        <v>481.61</v>
      </c>
      <c r="G50" s="29">
        <f t="shared" si="1"/>
        <v>3.1983824491671184E-2</v>
      </c>
    </row>
    <row r="51" spans="1:7">
      <c r="A51" s="6">
        <v>467.14</v>
      </c>
      <c r="B51" s="29">
        <f t="shared" si="0"/>
        <v>-3.0505659289310708E-2</v>
      </c>
      <c r="C51" s="28" t="str">
        <f t="shared" si="2"/>
        <v/>
      </c>
      <c r="D51" s="29" t="str">
        <f t="shared" si="3"/>
        <v/>
      </c>
      <c r="F51" s="6">
        <v>467.14</v>
      </c>
      <c r="G51" s="29">
        <f t="shared" si="1"/>
        <v>-3.0505659289310708E-2</v>
      </c>
    </row>
    <row r="52" spans="1:7">
      <c r="A52" s="6">
        <v>445.77</v>
      </c>
      <c r="B52" s="29">
        <f t="shared" si="0"/>
        <v>-4.6825874672964972E-2</v>
      </c>
      <c r="C52" s="28" t="str">
        <f t="shared" si="2"/>
        <v/>
      </c>
      <c r="D52" s="29" t="str">
        <f t="shared" si="3"/>
        <v/>
      </c>
      <c r="F52" s="6">
        <v>445.77</v>
      </c>
      <c r="G52" s="29">
        <f t="shared" si="1"/>
        <v>-4.6825874672964972E-2</v>
      </c>
    </row>
    <row r="53" spans="1:7">
      <c r="A53" s="6">
        <v>450.91</v>
      </c>
      <c r="B53" s="29">
        <f t="shared" si="0"/>
        <v>1.1464639111236987E-2</v>
      </c>
      <c r="C53" s="28" t="str">
        <f t="shared" si="2"/>
        <v/>
      </c>
      <c r="D53" s="29" t="str">
        <f t="shared" si="3"/>
        <v/>
      </c>
      <c r="F53" s="6">
        <v>450.91</v>
      </c>
      <c r="G53" s="29">
        <f t="shared" si="1"/>
        <v>1.1464639111236987E-2</v>
      </c>
    </row>
    <row r="54" spans="1:7">
      <c r="A54" s="6">
        <v>456.51</v>
      </c>
      <c r="B54" s="29">
        <f t="shared" si="0"/>
        <v>1.2342842552530193E-2</v>
      </c>
      <c r="C54" s="28" t="str">
        <f t="shared" si="2"/>
        <v/>
      </c>
      <c r="D54" s="29" t="str">
        <f t="shared" si="3"/>
        <v/>
      </c>
      <c r="F54" s="6">
        <v>456.51</v>
      </c>
      <c r="G54" s="29">
        <f t="shared" si="1"/>
        <v>1.2342842552530193E-2</v>
      </c>
    </row>
    <row r="55" spans="1:7">
      <c r="A55" s="6">
        <v>444.27</v>
      </c>
      <c r="B55" s="29">
        <f t="shared" si="0"/>
        <v>-2.7178119882611214E-2</v>
      </c>
      <c r="C55" s="28" t="str">
        <f t="shared" si="2"/>
        <v/>
      </c>
      <c r="D55" s="29" t="str">
        <f t="shared" si="3"/>
        <v/>
      </c>
      <c r="F55" s="6">
        <v>444.27</v>
      </c>
      <c r="G55" s="29">
        <f t="shared" si="1"/>
        <v>-2.7178119882611214E-2</v>
      </c>
    </row>
    <row r="56" spans="1:7">
      <c r="A56" s="6">
        <v>458.26</v>
      </c>
      <c r="B56" s="29">
        <f t="shared" si="0"/>
        <v>3.100422291367488E-2</v>
      </c>
      <c r="C56" s="28" t="str">
        <f t="shared" si="2"/>
        <v/>
      </c>
      <c r="D56" s="29" t="str">
        <f t="shared" si="3"/>
        <v/>
      </c>
      <c r="F56" s="6">
        <v>458.26</v>
      </c>
      <c r="G56" s="29">
        <f t="shared" si="1"/>
        <v>3.100422291367488E-2</v>
      </c>
    </row>
    <row r="57" spans="1:7">
      <c r="A57" s="6">
        <v>475.5</v>
      </c>
      <c r="B57" s="29">
        <f t="shared" si="0"/>
        <v>3.6930173354248481E-2</v>
      </c>
      <c r="C57" s="28" t="str">
        <f t="shared" si="2"/>
        <v/>
      </c>
      <c r="D57" s="29" t="str">
        <f t="shared" si="3"/>
        <v/>
      </c>
      <c r="F57" s="6">
        <v>475.5</v>
      </c>
      <c r="G57" s="29">
        <f t="shared" si="1"/>
        <v>3.6930173354248481E-2</v>
      </c>
    </row>
    <row r="58" spans="1:7">
      <c r="A58" s="6">
        <v>462.71</v>
      </c>
      <c r="B58" s="29">
        <f t="shared" si="0"/>
        <v>-2.7266374030260387E-2</v>
      </c>
      <c r="C58" s="28" t="str">
        <f t="shared" si="2"/>
        <v/>
      </c>
      <c r="D58" s="29" t="str">
        <f t="shared" si="3"/>
        <v/>
      </c>
      <c r="F58" s="6">
        <v>462.71</v>
      </c>
      <c r="G58" s="29">
        <f t="shared" si="1"/>
        <v>-2.7266374030260387E-2</v>
      </c>
    </row>
    <row r="59" spans="1:7">
      <c r="A59" s="6">
        <v>472.35</v>
      </c>
      <c r="B59" s="29">
        <f t="shared" si="0"/>
        <v>2.061972825995886E-2</v>
      </c>
      <c r="C59" s="28" t="str">
        <f t="shared" si="2"/>
        <v/>
      </c>
      <c r="D59" s="29" t="str">
        <f t="shared" si="3"/>
        <v/>
      </c>
      <c r="F59" s="6">
        <v>472.35</v>
      </c>
      <c r="G59" s="29">
        <f t="shared" si="1"/>
        <v>2.061972825995886E-2</v>
      </c>
    </row>
    <row r="60" spans="1:7">
      <c r="A60" s="6">
        <v>453.69</v>
      </c>
      <c r="B60" s="29">
        <f t="shared" si="0"/>
        <v>-4.0306090784384588E-2</v>
      </c>
      <c r="C60" s="28" t="str">
        <f t="shared" si="2"/>
        <v/>
      </c>
      <c r="D60" s="29" t="str">
        <f t="shared" si="3"/>
        <v/>
      </c>
      <c r="F60" s="6">
        <v>453.69</v>
      </c>
      <c r="G60" s="29">
        <f t="shared" si="1"/>
        <v>-4.0306090784384588E-2</v>
      </c>
    </row>
    <row r="61" spans="1:7">
      <c r="A61" s="6">
        <v>459.27</v>
      </c>
      <c r="B61" s="29">
        <f t="shared" si="0"/>
        <v>1.2224126981340542E-2</v>
      </c>
      <c r="C61" s="28" t="str">
        <f t="shared" si="2"/>
        <v/>
      </c>
      <c r="D61" s="29" t="str">
        <f t="shared" si="3"/>
        <v/>
      </c>
      <c r="F61" s="6">
        <v>459.27</v>
      </c>
      <c r="G61" s="29">
        <f t="shared" si="1"/>
        <v>1.2224126981340542E-2</v>
      </c>
    </row>
    <row r="62" spans="1:7">
      <c r="A62" s="6">
        <v>470.42</v>
      </c>
      <c r="B62" s="29">
        <f t="shared" si="0"/>
        <v>2.3987640275298247E-2</v>
      </c>
      <c r="C62" s="28" t="str">
        <f t="shared" si="2"/>
        <v/>
      </c>
      <c r="D62" s="29" t="str">
        <f t="shared" si="3"/>
        <v/>
      </c>
      <c r="F62" s="6">
        <v>470.42</v>
      </c>
      <c r="G62" s="29">
        <f t="shared" si="1"/>
        <v>2.3987640275298247E-2</v>
      </c>
    </row>
    <row r="63" spans="1:7">
      <c r="A63" s="6">
        <v>487.39</v>
      </c>
      <c r="B63" s="29">
        <f t="shared" si="0"/>
        <v>3.5438711264096985E-2</v>
      </c>
      <c r="C63" s="28" t="str">
        <f t="shared" si="2"/>
        <v/>
      </c>
      <c r="D63" s="29" t="str">
        <f t="shared" si="3"/>
        <v/>
      </c>
      <c r="F63" s="6">
        <v>487.39</v>
      </c>
      <c r="G63" s="29">
        <f t="shared" si="1"/>
        <v>3.5438711264096985E-2</v>
      </c>
    </row>
    <row r="64" spans="1:7">
      <c r="A64" s="6">
        <v>500.71</v>
      </c>
      <c r="B64" s="29">
        <f t="shared" si="0"/>
        <v>2.6962467224111115E-2</v>
      </c>
      <c r="C64" s="28" t="str">
        <f t="shared" si="2"/>
        <v/>
      </c>
      <c r="D64" s="29" t="str">
        <f t="shared" si="3"/>
        <v/>
      </c>
      <c r="F64" s="6">
        <v>500.71</v>
      </c>
      <c r="G64" s="29">
        <f t="shared" si="1"/>
        <v>2.6962467224111115E-2</v>
      </c>
    </row>
    <row r="65" spans="1:7">
      <c r="A65" s="6">
        <v>514.71</v>
      </c>
      <c r="B65" s="29">
        <f t="shared" si="0"/>
        <v>2.7576544087838481E-2</v>
      </c>
      <c r="C65" s="28" t="str">
        <f t="shared" si="2"/>
        <v/>
      </c>
      <c r="D65" s="29" t="str">
        <f t="shared" si="3"/>
        <v/>
      </c>
      <c r="F65" s="6">
        <v>514.71</v>
      </c>
      <c r="G65" s="29">
        <f t="shared" si="1"/>
        <v>2.7576544087838481E-2</v>
      </c>
    </row>
    <row r="66" spans="1:7">
      <c r="A66" s="6">
        <v>533.4</v>
      </c>
      <c r="B66" s="29">
        <f t="shared" si="0"/>
        <v>3.5667976484469642E-2</v>
      </c>
      <c r="C66" s="28" t="str">
        <f t="shared" si="2"/>
        <v/>
      </c>
      <c r="D66" s="29" t="str">
        <f t="shared" si="3"/>
        <v/>
      </c>
      <c r="F66" s="6">
        <v>533.4</v>
      </c>
      <c r="G66" s="29">
        <f t="shared" si="1"/>
        <v>3.5667976484469642E-2</v>
      </c>
    </row>
    <row r="67" spans="1:7">
      <c r="A67" s="6">
        <v>544.75</v>
      </c>
      <c r="B67" s="29">
        <f t="shared" ref="B67:B130" si="4">LN(A67/A66)</f>
        <v>2.1055362076815406E-2</v>
      </c>
      <c r="C67" s="28" t="str">
        <f t="shared" si="2"/>
        <v/>
      </c>
      <c r="D67" s="29" t="str">
        <f t="shared" si="3"/>
        <v/>
      </c>
      <c r="F67" s="6">
        <v>544.75</v>
      </c>
      <c r="G67" s="29">
        <f t="shared" ref="G67:G130" si="5">LN(F67/F66)</f>
        <v>2.1055362076815406E-2</v>
      </c>
    </row>
    <row r="68" spans="1:7">
      <c r="A68" s="6">
        <v>562.05999999999995</v>
      </c>
      <c r="B68" s="29">
        <f t="shared" si="4"/>
        <v>3.1281631936187715E-2</v>
      </c>
      <c r="C68" s="28" t="str">
        <f t="shared" ref="C68:C131" si="6">IF(B68&gt;0.135,B68,"")</f>
        <v/>
      </c>
      <c r="D68" s="29" t="str">
        <f t="shared" ref="D68:D131" si="7">IF(B68&lt;-0.1206,B68,"")</f>
        <v/>
      </c>
      <c r="F68" s="6">
        <v>562.05999999999995</v>
      </c>
      <c r="G68" s="29">
        <f t="shared" si="5"/>
        <v>3.1281631936187715E-2</v>
      </c>
    </row>
    <row r="69" spans="1:7">
      <c r="A69" s="6">
        <v>561.88</v>
      </c>
      <c r="B69" s="29">
        <f t="shared" si="4"/>
        <v>-3.2030179820779727E-4</v>
      </c>
      <c r="C69" s="28" t="str">
        <f t="shared" si="6"/>
        <v/>
      </c>
      <c r="D69" s="29" t="str">
        <f t="shared" si="7"/>
        <v/>
      </c>
      <c r="F69" s="6">
        <v>561.88</v>
      </c>
      <c r="G69" s="29">
        <f t="shared" si="5"/>
        <v>-3.2030179820779727E-4</v>
      </c>
    </row>
    <row r="70" spans="1:7">
      <c r="A70" s="6">
        <v>584.41</v>
      </c>
      <c r="B70" s="29">
        <f t="shared" si="4"/>
        <v>3.9314487334853557E-2</v>
      </c>
      <c r="C70" s="28" t="str">
        <f t="shared" si="6"/>
        <v/>
      </c>
      <c r="D70" s="29" t="str">
        <f t="shared" si="7"/>
        <v/>
      </c>
      <c r="F70" s="6">
        <v>584.41</v>
      </c>
      <c r="G70" s="29">
        <f t="shared" si="5"/>
        <v>3.9314487334853557E-2</v>
      </c>
    </row>
    <row r="71" spans="1:7">
      <c r="A71" s="6">
        <v>581.5</v>
      </c>
      <c r="B71" s="29">
        <f t="shared" si="4"/>
        <v>-4.9918193388436179E-3</v>
      </c>
      <c r="C71" s="28" t="str">
        <f t="shared" si="6"/>
        <v/>
      </c>
      <c r="D71" s="29" t="str">
        <f t="shared" si="7"/>
        <v/>
      </c>
      <c r="F71" s="6">
        <v>581.5</v>
      </c>
      <c r="G71" s="29">
        <f t="shared" si="5"/>
        <v>-4.9918193388436179E-3</v>
      </c>
    </row>
    <row r="72" spans="1:7">
      <c r="A72" s="6">
        <v>605.37</v>
      </c>
      <c r="B72" s="29">
        <f t="shared" si="4"/>
        <v>4.0228869387183341E-2</v>
      </c>
      <c r="C72" s="28" t="str">
        <f t="shared" si="6"/>
        <v/>
      </c>
      <c r="D72" s="29" t="str">
        <f t="shared" si="7"/>
        <v/>
      </c>
      <c r="F72" s="6">
        <v>605.37</v>
      </c>
      <c r="G72" s="29">
        <f t="shared" si="5"/>
        <v>4.0228869387183341E-2</v>
      </c>
    </row>
    <row r="73" spans="1:7">
      <c r="A73" s="6">
        <v>615.92999999999995</v>
      </c>
      <c r="B73" s="29">
        <f t="shared" si="4"/>
        <v>1.7293479366880037E-2</v>
      </c>
      <c r="C73" s="28" t="str">
        <f t="shared" si="6"/>
        <v/>
      </c>
      <c r="D73" s="29" t="str">
        <f t="shared" si="7"/>
        <v/>
      </c>
      <c r="F73" s="6">
        <v>615.92999999999995</v>
      </c>
      <c r="G73" s="29">
        <f t="shared" si="5"/>
        <v>1.7293479366880037E-2</v>
      </c>
    </row>
    <row r="74" spans="1:7">
      <c r="A74" s="6">
        <v>636.02</v>
      </c>
      <c r="B74" s="29">
        <f t="shared" si="4"/>
        <v>3.2096688673788003E-2</v>
      </c>
      <c r="C74" s="28" t="str">
        <f t="shared" si="6"/>
        <v/>
      </c>
      <c r="D74" s="29" t="str">
        <f t="shared" si="7"/>
        <v/>
      </c>
      <c r="F74" s="6">
        <v>636.02</v>
      </c>
      <c r="G74" s="29">
        <f t="shared" si="5"/>
        <v>3.2096688673788003E-2</v>
      </c>
    </row>
    <row r="75" spans="1:7">
      <c r="A75" s="6">
        <v>640.42999999999995</v>
      </c>
      <c r="B75" s="29">
        <f t="shared" si="4"/>
        <v>6.9098163601865855E-3</v>
      </c>
      <c r="C75" s="28" t="str">
        <f t="shared" si="6"/>
        <v/>
      </c>
      <c r="D75" s="29" t="str">
        <f t="shared" si="7"/>
        <v/>
      </c>
      <c r="F75" s="6">
        <v>640.42999999999995</v>
      </c>
      <c r="G75" s="29">
        <f t="shared" si="5"/>
        <v>6.9098163601865855E-3</v>
      </c>
    </row>
    <row r="76" spans="1:7">
      <c r="A76" s="6">
        <v>645.5</v>
      </c>
      <c r="B76" s="29">
        <f t="shared" si="4"/>
        <v>7.8853845399401695E-3</v>
      </c>
      <c r="C76" s="28" t="str">
        <f t="shared" si="6"/>
        <v/>
      </c>
      <c r="D76" s="29" t="str">
        <f t="shared" si="7"/>
        <v/>
      </c>
      <c r="F76" s="6">
        <v>645.5</v>
      </c>
      <c r="G76" s="29">
        <f t="shared" si="5"/>
        <v>7.8853845399401695E-3</v>
      </c>
    </row>
    <row r="77" spans="1:7">
      <c r="A77" s="6">
        <v>654.16999999999996</v>
      </c>
      <c r="B77" s="29">
        <f t="shared" si="4"/>
        <v>1.3342046230175701E-2</v>
      </c>
      <c r="C77" s="28" t="str">
        <f t="shared" si="6"/>
        <v/>
      </c>
      <c r="D77" s="29" t="str">
        <f t="shared" si="7"/>
        <v/>
      </c>
      <c r="F77" s="6">
        <v>654.16999999999996</v>
      </c>
      <c r="G77" s="29">
        <f t="shared" si="5"/>
        <v>1.3342046230175701E-2</v>
      </c>
    </row>
    <row r="78" spans="1:7">
      <c r="A78" s="6">
        <v>669.12</v>
      </c>
      <c r="B78" s="29">
        <f t="shared" si="4"/>
        <v>2.2596159723396021E-2</v>
      </c>
      <c r="C78" s="28" t="str">
        <f t="shared" si="6"/>
        <v/>
      </c>
      <c r="D78" s="29" t="str">
        <f t="shared" si="7"/>
        <v/>
      </c>
      <c r="F78" s="6">
        <v>669.12</v>
      </c>
      <c r="G78" s="29">
        <f t="shared" si="5"/>
        <v>2.2596159723396021E-2</v>
      </c>
    </row>
    <row r="79" spans="1:7">
      <c r="A79" s="6">
        <v>670.63</v>
      </c>
      <c r="B79" s="29">
        <f t="shared" si="4"/>
        <v>2.2541528484939432E-3</v>
      </c>
      <c r="C79" s="28" t="str">
        <f t="shared" si="6"/>
        <v/>
      </c>
      <c r="D79" s="29" t="str">
        <f t="shared" si="7"/>
        <v/>
      </c>
      <c r="F79" s="6">
        <v>670.63</v>
      </c>
      <c r="G79" s="29">
        <f t="shared" si="5"/>
        <v>2.2541528484939432E-3</v>
      </c>
    </row>
    <row r="80" spans="1:7">
      <c r="A80" s="6">
        <v>639.95000000000005</v>
      </c>
      <c r="B80" s="29">
        <f t="shared" si="4"/>
        <v>-4.6827520786961854E-2</v>
      </c>
      <c r="C80" s="28" t="str">
        <f t="shared" si="6"/>
        <v/>
      </c>
      <c r="D80" s="29" t="str">
        <f t="shared" si="7"/>
        <v/>
      </c>
      <c r="F80" s="6">
        <v>639.95000000000005</v>
      </c>
      <c r="G80" s="29">
        <f t="shared" si="5"/>
        <v>-4.6827520786961854E-2</v>
      </c>
    </row>
    <row r="81" spans="1:7">
      <c r="A81" s="6">
        <v>651.99</v>
      </c>
      <c r="B81" s="29">
        <f t="shared" si="4"/>
        <v>1.8639176083919788E-2</v>
      </c>
      <c r="C81" s="28" t="str">
        <f t="shared" si="6"/>
        <v/>
      </c>
      <c r="D81" s="29" t="str">
        <f t="shared" si="7"/>
        <v/>
      </c>
      <c r="F81" s="6">
        <v>651.99</v>
      </c>
      <c r="G81" s="29">
        <f t="shared" si="5"/>
        <v>1.8639176083919788E-2</v>
      </c>
    </row>
    <row r="82" spans="1:7">
      <c r="A82" s="6">
        <v>687.31</v>
      </c>
      <c r="B82" s="29">
        <f t="shared" si="4"/>
        <v>5.2756203323174836E-2</v>
      </c>
      <c r="C82" s="28" t="str">
        <f t="shared" si="6"/>
        <v/>
      </c>
      <c r="D82" s="29" t="str">
        <f t="shared" si="7"/>
        <v/>
      </c>
      <c r="F82" s="6">
        <v>687.31</v>
      </c>
      <c r="G82" s="29">
        <f t="shared" si="5"/>
        <v>5.2756203323174836E-2</v>
      </c>
    </row>
    <row r="83" spans="1:7">
      <c r="A83" s="6">
        <v>705.27</v>
      </c>
      <c r="B83" s="29">
        <f t="shared" si="4"/>
        <v>2.579528050914497E-2</v>
      </c>
      <c r="C83" s="28" t="str">
        <f t="shared" si="6"/>
        <v/>
      </c>
      <c r="D83" s="29" t="str">
        <f t="shared" si="7"/>
        <v/>
      </c>
      <c r="F83" s="6">
        <v>705.27</v>
      </c>
      <c r="G83" s="29">
        <f t="shared" si="5"/>
        <v>2.579528050914497E-2</v>
      </c>
    </row>
    <row r="84" spans="1:7">
      <c r="A84" s="6">
        <v>757.02</v>
      </c>
      <c r="B84" s="29">
        <f t="shared" si="4"/>
        <v>7.0808964949664502E-2</v>
      </c>
      <c r="C84" s="28" t="str">
        <f t="shared" si="6"/>
        <v/>
      </c>
      <c r="D84" s="29" t="str">
        <f t="shared" si="7"/>
        <v/>
      </c>
      <c r="F84" s="6">
        <v>757.02</v>
      </c>
      <c r="G84" s="29">
        <f t="shared" si="5"/>
        <v>7.0808964949664502E-2</v>
      </c>
    </row>
    <row r="85" spans="1:7">
      <c r="A85" s="6">
        <v>740.74</v>
      </c>
      <c r="B85" s="29">
        <f t="shared" si="4"/>
        <v>-2.1739986636405875E-2</v>
      </c>
      <c r="C85" s="28" t="str">
        <f t="shared" si="6"/>
        <v/>
      </c>
      <c r="D85" s="29" t="str">
        <f t="shared" si="7"/>
        <v/>
      </c>
      <c r="F85" s="6">
        <v>740.74</v>
      </c>
      <c r="G85" s="29">
        <f t="shared" si="5"/>
        <v>-2.1739986636405875E-2</v>
      </c>
    </row>
    <row r="86" spans="1:7">
      <c r="A86" s="6">
        <v>786.16</v>
      </c>
      <c r="B86" s="29">
        <f t="shared" si="4"/>
        <v>5.9510647522872405E-2</v>
      </c>
      <c r="C86" s="28" t="str">
        <f t="shared" si="6"/>
        <v/>
      </c>
      <c r="D86" s="29" t="str">
        <f t="shared" si="7"/>
        <v/>
      </c>
      <c r="F86" s="6">
        <v>786.16</v>
      </c>
      <c r="G86" s="29">
        <f t="shared" si="5"/>
        <v>5.9510647522872405E-2</v>
      </c>
    </row>
    <row r="87" spans="1:7">
      <c r="A87" s="6">
        <v>790.82</v>
      </c>
      <c r="B87" s="29">
        <f t="shared" si="4"/>
        <v>5.910047767196773E-3</v>
      </c>
      <c r="C87" s="28" t="str">
        <f t="shared" si="6"/>
        <v/>
      </c>
      <c r="D87" s="29" t="str">
        <f t="shared" si="7"/>
        <v/>
      </c>
      <c r="F87" s="6">
        <v>790.82</v>
      </c>
      <c r="G87" s="29">
        <f t="shared" si="5"/>
        <v>5.910047767196773E-3</v>
      </c>
    </row>
    <row r="88" spans="1:7">
      <c r="A88" s="6">
        <v>757.12</v>
      </c>
      <c r="B88" s="29">
        <f t="shared" si="4"/>
        <v>-4.3548620471400873E-2</v>
      </c>
      <c r="C88" s="28" t="str">
        <f t="shared" si="6"/>
        <v/>
      </c>
      <c r="D88" s="29" t="str">
        <f t="shared" si="7"/>
        <v/>
      </c>
      <c r="F88" s="6">
        <v>757.12</v>
      </c>
      <c r="G88" s="29">
        <f t="shared" si="5"/>
        <v>-4.3548620471400873E-2</v>
      </c>
    </row>
    <row r="89" spans="1:7">
      <c r="A89" s="6">
        <v>801.34</v>
      </c>
      <c r="B89" s="29">
        <f t="shared" si="4"/>
        <v>5.6763565069968873E-2</v>
      </c>
      <c r="C89" s="28" t="str">
        <f t="shared" si="6"/>
        <v/>
      </c>
      <c r="D89" s="29" t="str">
        <f t="shared" si="7"/>
        <v/>
      </c>
      <c r="F89" s="6">
        <v>801.34</v>
      </c>
      <c r="G89" s="29">
        <f t="shared" si="5"/>
        <v>5.6763565069968873E-2</v>
      </c>
    </row>
    <row r="90" spans="1:7">
      <c r="A90" s="6">
        <v>848.28</v>
      </c>
      <c r="B90" s="29">
        <f t="shared" si="4"/>
        <v>5.6925443550926928E-2</v>
      </c>
      <c r="C90" s="28" t="str">
        <f t="shared" si="6"/>
        <v/>
      </c>
      <c r="D90" s="29" t="str">
        <f t="shared" si="7"/>
        <v/>
      </c>
      <c r="F90" s="6">
        <v>848.28</v>
      </c>
      <c r="G90" s="29">
        <f t="shared" si="5"/>
        <v>5.6925443550926928E-2</v>
      </c>
    </row>
    <row r="91" spans="1:7">
      <c r="A91" s="6">
        <v>885.14</v>
      </c>
      <c r="B91" s="29">
        <f t="shared" si="4"/>
        <v>4.2535054616412785E-2</v>
      </c>
      <c r="C91" s="28" t="str">
        <f t="shared" si="6"/>
        <v/>
      </c>
      <c r="D91" s="29" t="str">
        <f t="shared" si="7"/>
        <v/>
      </c>
      <c r="F91" s="6">
        <v>885.14</v>
      </c>
      <c r="G91" s="29">
        <f t="shared" si="5"/>
        <v>4.2535054616412785E-2</v>
      </c>
    </row>
    <row r="92" spans="1:7">
      <c r="A92" s="6">
        <v>954.29</v>
      </c>
      <c r="B92" s="29">
        <f t="shared" si="4"/>
        <v>7.5221783895981775E-2</v>
      </c>
      <c r="C92" s="28" t="str">
        <f t="shared" si="6"/>
        <v/>
      </c>
      <c r="D92" s="29" t="str">
        <f t="shared" si="7"/>
        <v/>
      </c>
      <c r="F92" s="6">
        <v>954.29</v>
      </c>
      <c r="G92" s="29">
        <f t="shared" si="5"/>
        <v>7.5221783895981775E-2</v>
      </c>
    </row>
    <row r="93" spans="1:7">
      <c r="A93" s="6">
        <v>899.47</v>
      </c>
      <c r="B93" s="29">
        <f t="shared" si="4"/>
        <v>-5.916190751100113E-2</v>
      </c>
      <c r="C93" s="28" t="str">
        <f t="shared" si="6"/>
        <v/>
      </c>
      <c r="D93" s="29" t="str">
        <f t="shared" si="7"/>
        <v/>
      </c>
      <c r="F93" s="6">
        <v>899.47</v>
      </c>
      <c r="G93" s="29">
        <f t="shared" si="5"/>
        <v>-5.916190751100113E-2</v>
      </c>
    </row>
    <row r="94" spans="1:7">
      <c r="A94" s="6">
        <v>947.28</v>
      </c>
      <c r="B94" s="29">
        <f t="shared" si="4"/>
        <v>5.1789019050444966E-2</v>
      </c>
      <c r="C94" s="28" t="str">
        <f t="shared" si="6"/>
        <v/>
      </c>
      <c r="D94" s="29" t="str">
        <f t="shared" si="7"/>
        <v/>
      </c>
      <c r="F94" s="6">
        <v>947.28</v>
      </c>
      <c r="G94" s="29">
        <f t="shared" si="5"/>
        <v>5.1789019050444966E-2</v>
      </c>
    </row>
    <row r="95" spans="1:7">
      <c r="A95" s="6">
        <v>914.62</v>
      </c>
      <c r="B95" s="29">
        <f t="shared" si="4"/>
        <v>-3.508604155478369E-2</v>
      </c>
      <c r="C95" s="28" t="str">
        <f t="shared" si="6"/>
        <v/>
      </c>
      <c r="D95" s="29" t="str">
        <f t="shared" si="7"/>
        <v/>
      </c>
      <c r="F95" s="6">
        <v>914.62</v>
      </c>
      <c r="G95" s="29">
        <f t="shared" si="5"/>
        <v>-3.508604155478369E-2</v>
      </c>
    </row>
    <row r="96" spans="1:7">
      <c r="A96" s="6">
        <v>955.4</v>
      </c>
      <c r="B96" s="29">
        <f t="shared" si="4"/>
        <v>4.3621422487943796E-2</v>
      </c>
      <c r="C96" s="28" t="str">
        <f t="shared" si="6"/>
        <v/>
      </c>
      <c r="D96" s="29" t="str">
        <f t="shared" si="7"/>
        <v/>
      </c>
      <c r="F96" s="6">
        <v>955.4</v>
      </c>
      <c r="G96" s="29">
        <f t="shared" si="5"/>
        <v>4.3621422487943796E-2</v>
      </c>
    </row>
    <row r="97" spans="1:7">
      <c r="A97" s="6">
        <v>970.43</v>
      </c>
      <c r="B97" s="29">
        <f t="shared" si="4"/>
        <v>1.5609171282679583E-2</v>
      </c>
      <c r="C97" s="28" t="str">
        <f t="shared" si="6"/>
        <v/>
      </c>
      <c r="D97" s="29" t="str">
        <f t="shared" si="7"/>
        <v/>
      </c>
      <c r="F97" s="6">
        <v>970.43</v>
      </c>
      <c r="G97" s="29">
        <f t="shared" si="5"/>
        <v>1.5609171282679583E-2</v>
      </c>
    </row>
    <row r="98" spans="1:7">
      <c r="A98" s="6">
        <v>980.28</v>
      </c>
      <c r="B98" s="29">
        <f t="shared" si="4"/>
        <v>1.0098972903237103E-2</v>
      </c>
      <c r="C98" s="28" t="str">
        <f t="shared" si="6"/>
        <v/>
      </c>
      <c r="D98" s="29" t="str">
        <f t="shared" si="7"/>
        <v/>
      </c>
      <c r="F98" s="6">
        <v>980.28</v>
      </c>
      <c r="G98" s="29">
        <f t="shared" si="5"/>
        <v>1.0098972903237103E-2</v>
      </c>
    </row>
    <row r="99" spans="1:7">
      <c r="A99" s="6">
        <v>1049.3399999999999</v>
      </c>
      <c r="B99" s="29">
        <f t="shared" si="4"/>
        <v>6.8078428947376632E-2</v>
      </c>
      <c r="C99" s="28" t="str">
        <f t="shared" si="6"/>
        <v/>
      </c>
      <c r="D99" s="29" t="str">
        <f t="shared" si="7"/>
        <v/>
      </c>
      <c r="F99" s="6">
        <v>1049.3399999999999</v>
      </c>
      <c r="G99" s="29">
        <f t="shared" si="5"/>
        <v>6.8078428947376632E-2</v>
      </c>
    </row>
    <row r="100" spans="1:7">
      <c r="A100" s="6">
        <v>1101.75</v>
      </c>
      <c r="B100" s="29">
        <f t="shared" si="4"/>
        <v>4.8738429632941518E-2</v>
      </c>
      <c r="C100" s="28" t="str">
        <f t="shared" si="6"/>
        <v/>
      </c>
      <c r="D100" s="29" t="str">
        <f t="shared" si="7"/>
        <v/>
      </c>
      <c r="F100" s="6">
        <v>1101.75</v>
      </c>
      <c r="G100" s="29">
        <f t="shared" si="5"/>
        <v>4.8738429632941518E-2</v>
      </c>
    </row>
    <row r="101" spans="1:7">
      <c r="A101" s="6">
        <v>1111.75</v>
      </c>
      <c r="B101" s="29">
        <f t="shared" si="4"/>
        <v>9.0355256687094428E-3</v>
      </c>
      <c r="C101" s="28" t="str">
        <f t="shared" si="6"/>
        <v/>
      </c>
      <c r="D101" s="29" t="str">
        <f t="shared" si="7"/>
        <v/>
      </c>
      <c r="F101" s="6">
        <v>1111.75</v>
      </c>
      <c r="G101" s="29">
        <f t="shared" si="5"/>
        <v>9.0355256687094428E-3</v>
      </c>
    </row>
    <row r="102" spans="1:7">
      <c r="A102" s="6">
        <v>1090.82</v>
      </c>
      <c r="B102" s="29">
        <f t="shared" si="4"/>
        <v>-1.9005643420609574E-2</v>
      </c>
      <c r="C102" s="28" t="str">
        <f t="shared" si="6"/>
        <v/>
      </c>
      <c r="D102" s="29" t="str">
        <f t="shared" si="7"/>
        <v/>
      </c>
      <c r="F102" s="6">
        <v>1090.82</v>
      </c>
      <c r="G102" s="29">
        <f t="shared" si="5"/>
        <v>-1.9005643420609574E-2</v>
      </c>
    </row>
    <row r="103" spans="1:7">
      <c r="A103" s="6">
        <v>1133.8399999999999</v>
      </c>
      <c r="B103" s="29">
        <f t="shared" si="4"/>
        <v>3.8680394888453609E-2</v>
      </c>
      <c r="C103" s="28" t="str">
        <f t="shared" si="6"/>
        <v/>
      </c>
      <c r="D103" s="29" t="str">
        <f t="shared" si="7"/>
        <v/>
      </c>
      <c r="F103" s="6">
        <v>1133.8399999999999</v>
      </c>
      <c r="G103" s="29">
        <f t="shared" si="5"/>
        <v>3.8680394888453609E-2</v>
      </c>
    </row>
    <row r="104" spans="1:7">
      <c r="A104" s="6">
        <v>1120.67</v>
      </c>
      <c r="B104" s="29">
        <f t="shared" si="4"/>
        <v>-1.1683381142634086E-2</v>
      </c>
      <c r="C104" s="28" t="str">
        <f t="shared" si="6"/>
        <v/>
      </c>
      <c r="D104" s="29" t="str">
        <f t="shared" si="7"/>
        <v/>
      </c>
      <c r="F104" s="6">
        <v>1120.67</v>
      </c>
      <c r="G104" s="29">
        <f t="shared" si="5"/>
        <v>-1.1683381142634086E-2</v>
      </c>
    </row>
    <row r="105" spans="1:7">
      <c r="A105" s="6">
        <v>957.28</v>
      </c>
      <c r="B105" s="29">
        <f t="shared" si="4"/>
        <v>-0.15758607007429418</v>
      </c>
      <c r="C105" s="28" t="str">
        <f t="shared" si="6"/>
        <v/>
      </c>
      <c r="D105" s="29">
        <f t="shared" si="7"/>
        <v>-0.15758607007429418</v>
      </c>
      <c r="F105" s="6">
        <v>957.28</v>
      </c>
      <c r="G105" s="29"/>
    </row>
    <row r="106" spans="1:7">
      <c r="A106" s="6">
        <v>1017.01</v>
      </c>
      <c r="B106" s="29">
        <f t="shared" si="4"/>
        <v>6.052629920018749E-2</v>
      </c>
      <c r="C106" s="28" t="str">
        <f t="shared" si="6"/>
        <v/>
      </c>
      <c r="D106" s="29" t="str">
        <f t="shared" si="7"/>
        <v/>
      </c>
      <c r="F106" s="6">
        <v>1017.01</v>
      </c>
      <c r="G106" s="29">
        <f t="shared" si="5"/>
        <v>6.052629920018749E-2</v>
      </c>
    </row>
    <row r="107" spans="1:7">
      <c r="A107" s="6">
        <v>1098.67</v>
      </c>
      <c r="B107" s="29">
        <f t="shared" si="4"/>
        <v>7.7233407495323633E-2</v>
      </c>
      <c r="C107" s="28" t="str">
        <f t="shared" si="6"/>
        <v/>
      </c>
      <c r="D107" s="29" t="str">
        <f t="shared" si="7"/>
        <v/>
      </c>
      <c r="F107" s="6">
        <v>1098.67</v>
      </c>
      <c r="G107" s="29">
        <f t="shared" si="5"/>
        <v>7.7233407495323633E-2</v>
      </c>
    </row>
    <row r="108" spans="1:7">
      <c r="A108" s="6">
        <v>1163.6300000000001</v>
      </c>
      <c r="B108" s="29">
        <f t="shared" si="4"/>
        <v>5.7444072007151667E-2</v>
      </c>
      <c r="C108" s="28" t="str">
        <f t="shared" si="6"/>
        <v/>
      </c>
      <c r="D108" s="29" t="str">
        <f t="shared" si="7"/>
        <v/>
      </c>
      <c r="F108" s="6">
        <v>1163.6300000000001</v>
      </c>
      <c r="G108" s="29">
        <f t="shared" si="5"/>
        <v>5.7444072007151667E-2</v>
      </c>
    </row>
    <row r="109" spans="1:7">
      <c r="A109" s="6">
        <v>1229.23</v>
      </c>
      <c r="B109" s="29">
        <f t="shared" si="4"/>
        <v>5.4843527731920916E-2</v>
      </c>
      <c r="C109" s="28" t="str">
        <f t="shared" si="6"/>
        <v/>
      </c>
      <c r="D109" s="29" t="str">
        <f t="shared" si="7"/>
        <v/>
      </c>
      <c r="F109" s="6">
        <v>1229.23</v>
      </c>
      <c r="G109" s="29">
        <f t="shared" si="5"/>
        <v>5.4843527731920916E-2</v>
      </c>
    </row>
    <row r="110" spans="1:7">
      <c r="A110" s="6">
        <v>1279.6400000000001</v>
      </c>
      <c r="B110" s="29">
        <f t="shared" si="4"/>
        <v>4.0190831279158935E-2</v>
      </c>
      <c r="C110" s="28" t="str">
        <f t="shared" si="6"/>
        <v/>
      </c>
      <c r="D110" s="29" t="str">
        <f t="shared" si="7"/>
        <v/>
      </c>
      <c r="F110" s="6">
        <v>1279.6400000000001</v>
      </c>
      <c r="G110" s="29">
        <f t="shared" si="5"/>
        <v>4.0190831279158935E-2</v>
      </c>
    </row>
    <row r="111" spans="1:7">
      <c r="A111" s="6">
        <v>1238.33</v>
      </c>
      <c r="B111" s="29">
        <f t="shared" si="4"/>
        <v>-3.2815090665377786E-2</v>
      </c>
      <c r="C111" s="28" t="str">
        <f t="shared" si="6"/>
        <v/>
      </c>
      <c r="D111" s="29" t="str">
        <f t="shared" si="7"/>
        <v/>
      </c>
      <c r="F111" s="6">
        <v>1238.33</v>
      </c>
      <c r="G111" s="29">
        <f t="shared" si="5"/>
        <v>-3.2815090665377786E-2</v>
      </c>
    </row>
    <row r="112" spans="1:7">
      <c r="A112" s="6">
        <v>1286.3699999999999</v>
      </c>
      <c r="B112" s="29">
        <f t="shared" si="4"/>
        <v>3.8060600567156579E-2</v>
      </c>
      <c r="C112" s="28" t="str">
        <f t="shared" si="6"/>
        <v/>
      </c>
      <c r="D112" s="29" t="str">
        <f t="shared" si="7"/>
        <v/>
      </c>
      <c r="F112" s="6">
        <v>1286.3699999999999</v>
      </c>
      <c r="G112" s="29">
        <f t="shared" si="5"/>
        <v>3.8060600567156579E-2</v>
      </c>
    </row>
    <row r="113" spans="1:7">
      <c r="A113" s="6">
        <v>1335.18</v>
      </c>
      <c r="B113" s="29">
        <f t="shared" si="4"/>
        <v>3.7241815948836486E-2</v>
      </c>
      <c r="C113" s="28" t="str">
        <f t="shared" si="6"/>
        <v/>
      </c>
      <c r="D113" s="29" t="str">
        <f t="shared" si="7"/>
        <v/>
      </c>
      <c r="F113" s="6">
        <v>1335.18</v>
      </c>
      <c r="G113" s="29">
        <f t="shared" si="5"/>
        <v>3.7241815948836486E-2</v>
      </c>
    </row>
    <row r="114" spans="1:7">
      <c r="A114" s="6">
        <v>1301.8399999999999</v>
      </c>
      <c r="B114" s="29">
        <f t="shared" si="4"/>
        <v>-2.5287465853720853E-2</v>
      </c>
      <c r="C114" s="28" t="str">
        <f t="shared" si="6"/>
        <v/>
      </c>
      <c r="D114" s="29" t="str">
        <f t="shared" si="7"/>
        <v/>
      </c>
      <c r="F114" s="6">
        <v>1301.8399999999999</v>
      </c>
      <c r="G114" s="29">
        <f t="shared" si="5"/>
        <v>-2.5287465853720853E-2</v>
      </c>
    </row>
    <row r="115" spans="1:7">
      <c r="A115" s="6">
        <v>1372.71</v>
      </c>
      <c r="B115" s="29">
        <f t="shared" si="4"/>
        <v>5.3008239791665523E-2</v>
      </c>
      <c r="C115" s="28" t="str">
        <f t="shared" si="6"/>
        <v/>
      </c>
      <c r="D115" s="29" t="str">
        <f t="shared" si="7"/>
        <v/>
      </c>
      <c r="F115" s="6">
        <v>1372.71</v>
      </c>
      <c r="G115" s="29">
        <f t="shared" si="5"/>
        <v>5.3008239791665523E-2</v>
      </c>
    </row>
    <row r="116" spans="1:7">
      <c r="A116" s="6">
        <v>1328.72</v>
      </c>
      <c r="B116" s="29">
        <f t="shared" si="4"/>
        <v>-3.2570815353280949E-2</v>
      </c>
      <c r="C116" s="28" t="str">
        <f t="shared" si="6"/>
        <v/>
      </c>
      <c r="D116" s="29" t="str">
        <f t="shared" si="7"/>
        <v/>
      </c>
      <c r="F116" s="6">
        <v>1328.72</v>
      </c>
      <c r="G116" s="29">
        <f t="shared" si="5"/>
        <v>-3.2570815353280949E-2</v>
      </c>
    </row>
    <row r="117" spans="1:7">
      <c r="A117" s="6">
        <v>1320.41</v>
      </c>
      <c r="B117" s="29">
        <f t="shared" si="4"/>
        <v>-6.2737783777968726E-3</v>
      </c>
      <c r="C117" s="28" t="str">
        <f t="shared" si="6"/>
        <v/>
      </c>
      <c r="D117" s="29" t="str">
        <f t="shared" si="7"/>
        <v/>
      </c>
      <c r="F117" s="6">
        <v>1320.41</v>
      </c>
      <c r="G117" s="29">
        <f t="shared" si="5"/>
        <v>-6.2737783777968726E-3</v>
      </c>
    </row>
    <row r="118" spans="1:7">
      <c r="A118" s="6">
        <v>1282.71</v>
      </c>
      <c r="B118" s="29">
        <f t="shared" si="4"/>
        <v>-2.8967267082334575E-2</v>
      </c>
      <c r="C118" s="28" t="str">
        <f t="shared" si="6"/>
        <v/>
      </c>
      <c r="D118" s="29" t="str">
        <f t="shared" si="7"/>
        <v/>
      </c>
      <c r="F118" s="6">
        <v>1282.71</v>
      </c>
      <c r="G118" s="29">
        <f t="shared" si="5"/>
        <v>-2.8967267082334575E-2</v>
      </c>
    </row>
    <row r="119" spans="1:7">
      <c r="A119" s="6">
        <v>1362.93</v>
      </c>
      <c r="B119" s="29">
        <f t="shared" si="4"/>
        <v>6.0661766747015879E-2</v>
      </c>
      <c r="C119" s="28" t="str">
        <f t="shared" si="6"/>
        <v/>
      </c>
      <c r="D119" s="29" t="str">
        <f t="shared" si="7"/>
        <v/>
      </c>
      <c r="F119" s="6">
        <v>1362.93</v>
      </c>
      <c r="G119" s="29">
        <f t="shared" si="5"/>
        <v>6.0661766747015879E-2</v>
      </c>
    </row>
    <row r="120" spans="1:7">
      <c r="A120" s="6">
        <v>1388.91</v>
      </c>
      <c r="B120" s="29">
        <f t="shared" si="4"/>
        <v>1.8882472761026243E-2</v>
      </c>
      <c r="C120" s="28" t="str">
        <f t="shared" si="6"/>
        <v/>
      </c>
      <c r="D120" s="29" t="str">
        <f t="shared" si="7"/>
        <v/>
      </c>
      <c r="F120" s="6">
        <v>1388.91</v>
      </c>
      <c r="G120" s="29">
        <f t="shared" si="5"/>
        <v>1.8882472761026243E-2</v>
      </c>
    </row>
    <row r="121" spans="1:7">
      <c r="A121" s="6">
        <v>1469.25</v>
      </c>
      <c r="B121" s="29">
        <f t="shared" si="4"/>
        <v>5.6232799654105478E-2</v>
      </c>
      <c r="C121" s="28" t="str">
        <f t="shared" si="6"/>
        <v/>
      </c>
      <c r="D121" s="29" t="str">
        <f t="shared" si="7"/>
        <v/>
      </c>
      <c r="F121" s="6">
        <v>1469.25</v>
      </c>
      <c r="G121" s="29">
        <f t="shared" si="5"/>
        <v>5.6232799654105478E-2</v>
      </c>
    </row>
    <row r="122" spans="1:7">
      <c r="A122" s="6">
        <v>1394.46</v>
      </c>
      <c r="B122" s="29">
        <f t="shared" si="4"/>
        <v>-5.2244822952783904E-2</v>
      </c>
      <c r="C122" s="28" t="str">
        <f t="shared" si="6"/>
        <v/>
      </c>
      <c r="D122" s="29" t="str">
        <f t="shared" si="7"/>
        <v/>
      </c>
      <c r="F122" s="6">
        <v>1394.46</v>
      </c>
      <c r="G122" s="29">
        <f t="shared" si="5"/>
        <v>-5.2244822952783904E-2</v>
      </c>
    </row>
    <row r="123" spans="1:7">
      <c r="A123" s="6">
        <v>1366.42</v>
      </c>
      <c r="B123" s="29">
        <f t="shared" si="4"/>
        <v>-2.0313062610448358E-2</v>
      </c>
      <c r="C123" s="28" t="str">
        <f t="shared" si="6"/>
        <v/>
      </c>
      <c r="D123" s="29" t="str">
        <f t="shared" si="7"/>
        <v/>
      </c>
      <c r="F123" s="6">
        <v>1366.42</v>
      </c>
      <c r="G123" s="29">
        <f t="shared" si="5"/>
        <v>-2.0313062610448358E-2</v>
      </c>
    </row>
    <row r="124" spans="1:7">
      <c r="A124" s="6">
        <v>1498.58</v>
      </c>
      <c r="B124" s="29">
        <f t="shared" si="4"/>
        <v>9.2323812122223556E-2</v>
      </c>
      <c r="C124" s="28" t="str">
        <f t="shared" si="6"/>
        <v/>
      </c>
      <c r="D124" s="29" t="str">
        <f t="shared" si="7"/>
        <v/>
      </c>
      <c r="F124" s="6">
        <v>1498.58</v>
      </c>
      <c r="G124" s="29">
        <f t="shared" si="5"/>
        <v>9.2323812122223556E-2</v>
      </c>
    </row>
    <row r="125" spans="1:7">
      <c r="A125" s="6">
        <v>1452.43</v>
      </c>
      <c r="B125" s="29">
        <f t="shared" si="4"/>
        <v>-3.1279977258077872E-2</v>
      </c>
      <c r="C125" s="28" t="str">
        <f t="shared" si="6"/>
        <v/>
      </c>
      <c r="D125" s="29" t="str">
        <f t="shared" si="7"/>
        <v/>
      </c>
      <c r="F125" s="6">
        <v>1452.43</v>
      </c>
      <c r="G125" s="29">
        <f t="shared" si="5"/>
        <v>-3.1279977258077872E-2</v>
      </c>
    </row>
    <row r="126" spans="1:7">
      <c r="A126" s="6">
        <v>1420.6</v>
      </c>
      <c r="B126" s="29">
        <f t="shared" si="4"/>
        <v>-2.2158698229963615E-2</v>
      </c>
      <c r="C126" s="28" t="str">
        <f t="shared" si="6"/>
        <v/>
      </c>
      <c r="D126" s="29" t="str">
        <f t="shared" si="7"/>
        <v/>
      </c>
      <c r="F126" s="6">
        <v>1420.6</v>
      </c>
      <c r="G126" s="29">
        <f t="shared" si="5"/>
        <v>-2.2158698229963615E-2</v>
      </c>
    </row>
    <row r="127" spans="1:7">
      <c r="A127" s="6">
        <v>1454.6</v>
      </c>
      <c r="B127" s="29">
        <f t="shared" si="4"/>
        <v>2.3651631156730649E-2</v>
      </c>
      <c r="C127" s="28" t="str">
        <f t="shared" si="6"/>
        <v/>
      </c>
      <c r="D127" s="29" t="str">
        <f t="shared" si="7"/>
        <v/>
      </c>
      <c r="F127" s="6">
        <v>1454.6</v>
      </c>
      <c r="G127" s="29">
        <f t="shared" si="5"/>
        <v>2.3651631156730649E-2</v>
      </c>
    </row>
    <row r="128" spans="1:7">
      <c r="A128" s="6">
        <v>1430.83</v>
      </c>
      <c r="B128" s="29">
        <f t="shared" si="4"/>
        <v>-1.647625326436223E-2</v>
      </c>
      <c r="C128" s="28" t="str">
        <f t="shared" si="6"/>
        <v/>
      </c>
      <c r="D128" s="29" t="str">
        <f t="shared" si="7"/>
        <v/>
      </c>
      <c r="F128" s="6">
        <v>1430.83</v>
      </c>
      <c r="G128" s="29">
        <f t="shared" si="5"/>
        <v>-1.647625326436223E-2</v>
      </c>
    </row>
    <row r="129" spans="1:7">
      <c r="A129" s="6">
        <v>1517.68</v>
      </c>
      <c r="B129" s="29">
        <f t="shared" si="4"/>
        <v>5.8928157588211842E-2</v>
      </c>
      <c r="C129" s="28" t="str">
        <f t="shared" si="6"/>
        <v/>
      </c>
      <c r="D129" s="29" t="str">
        <f t="shared" si="7"/>
        <v/>
      </c>
      <c r="F129" s="6">
        <v>1517.68</v>
      </c>
      <c r="G129" s="29">
        <f t="shared" si="5"/>
        <v>5.8928157588211842E-2</v>
      </c>
    </row>
    <row r="130" spans="1:7">
      <c r="A130" s="6">
        <v>1436.51</v>
      </c>
      <c r="B130" s="29">
        <f t="shared" si="4"/>
        <v>-5.4966292284748544E-2</v>
      </c>
      <c r="C130" s="28" t="str">
        <f t="shared" si="6"/>
        <v/>
      </c>
      <c r="D130" s="29" t="str">
        <f t="shared" si="7"/>
        <v/>
      </c>
      <c r="F130" s="6">
        <v>1436.51</v>
      </c>
      <c r="G130" s="29">
        <f t="shared" si="5"/>
        <v>-5.4966292284748544E-2</v>
      </c>
    </row>
    <row r="131" spans="1:7">
      <c r="A131" s="6">
        <v>1429.4</v>
      </c>
      <c r="B131" s="29">
        <f t="shared" ref="B131:B175" si="8">LN(A131/A130)</f>
        <v>-4.9617849736629414E-3</v>
      </c>
      <c r="C131" s="28" t="str">
        <f t="shared" si="6"/>
        <v/>
      </c>
      <c r="D131" s="29" t="str">
        <f t="shared" si="7"/>
        <v/>
      </c>
      <c r="F131" s="6">
        <v>1429.4</v>
      </c>
      <c r="G131" s="29">
        <f t="shared" ref="G131:G175" si="9">LN(F131/F130)</f>
        <v>-4.9617849736629414E-3</v>
      </c>
    </row>
    <row r="132" spans="1:7">
      <c r="A132" s="6">
        <v>1314.95</v>
      </c>
      <c r="B132" s="29">
        <f t="shared" si="8"/>
        <v>-8.3456133710587313E-2</v>
      </c>
      <c r="C132" s="28" t="str">
        <f t="shared" ref="C132:C185" si="10">IF(B132&gt;0.135,B132,"")</f>
        <v/>
      </c>
      <c r="D132" s="29" t="str">
        <f t="shared" ref="D132:D185" si="11">IF(B132&lt;-0.1206,B132,"")</f>
        <v/>
      </c>
      <c r="F132" s="6">
        <v>1314.95</v>
      </c>
      <c r="G132" s="29">
        <f t="shared" si="9"/>
        <v>-8.3456133710587313E-2</v>
      </c>
    </row>
    <row r="133" spans="1:7">
      <c r="A133" s="6">
        <v>1320.28</v>
      </c>
      <c r="B133" s="29">
        <f t="shared" si="8"/>
        <v>4.0451932227232121E-3</v>
      </c>
      <c r="C133" s="28" t="str">
        <f t="shared" si="10"/>
        <v/>
      </c>
      <c r="D133" s="29" t="str">
        <f t="shared" si="11"/>
        <v/>
      </c>
      <c r="F133" s="6">
        <v>1320.28</v>
      </c>
      <c r="G133" s="29">
        <f t="shared" si="9"/>
        <v>4.0451932227232121E-3</v>
      </c>
    </row>
    <row r="134" spans="1:7">
      <c r="A134" s="6">
        <v>1366.01</v>
      </c>
      <c r="B134" s="29">
        <f t="shared" si="8"/>
        <v>3.4050246450141819E-2</v>
      </c>
      <c r="C134" s="28" t="str">
        <f t="shared" si="10"/>
        <v/>
      </c>
      <c r="D134" s="29" t="str">
        <f t="shared" si="11"/>
        <v/>
      </c>
      <c r="F134" s="6">
        <v>1366.01</v>
      </c>
      <c r="G134" s="29">
        <f t="shared" si="9"/>
        <v>3.4050246450141819E-2</v>
      </c>
    </row>
    <row r="135" spans="1:7">
      <c r="A135" s="6">
        <v>1239.94</v>
      </c>
      <c r="B135" s="29">
        <f t="shared" si="8"/>
        <v>-9.6831090416541171E-2</v>
      </c>
      <c r="C135" s="28" t="str">
        <f t="shared" si="10"/>
        <v/>
      </c>
      <c r="D135" s="29" t="str">
        <f t="shared" si="11"/>
        <v/>
      </c>
      <c r="F135" s="6">
        <v>1239.94</v>
      </c>
      <c r="G135" s="29">
        <f t="shared" si="9"/>
        <v>-9.6831090416541171E-2</v>
      </c>
    </row>
    <row r="136" spans="1:7">
      <c r="A136" s="6">
        <v>1160.33</v>
      </c>
      <c r="B136" s="29">
        <f t="shared" si="8"/>
        <v>-6.635854393013127E-2</v>
      </c>
      <c r="C136" s="28" t="str">
        <f t="shared" si="10"/>
        <v/>
      </c>
      <c r="D136" s="29" t="str">
        <f t="shared" si="11"/>
        <v/>
      </c>
      <c r="F136" s="6">
        <v>1160.33</v>
      </c>
      <c r="G136" s="29">
        <f t="shared" si="9"/>
        <v>-6.635854393013127E-2</v>
      </c>
    </row>
    <row r="137" spans="1:7">
      <c r="A137" s="6">
        <v>1249.46</v>
      </c>
      <c r="B137" s="29">
        <f t="shared" si="8"/>
        <v>7.4007010555980454E-2</v>
      </c>
      <c r="C137" s="28" t="str">
        <f t="shared" si="10"/>
        <v/>
      </c>
      <c r="D137" s="29" t="str">
        <f t="shared" si="11"/>
        <v/>
      </c>
      <c r="F137" s="6">
        <v>1249.46</v>
      </c>
      <c r="G137" s="29">
        <f t="shared" si="9"/>
        <v>7.4007010555980454E-2</v>
      </c>
    </row>
    <row r="138" spans="1:7">
      <c r="A138" s="6">
        <v>1255.82</v>
      </c>
      <c r="B138" s="29">
        <f t="shared" si="8"/>
        <v>5.0772876986084174E-3</v>
      </c>
      <c r="C138" s="28" t="str">
        <f t="shared" si="10"/>
        <v/>
      </c>
      <c r="D138" s="29" t="str">
        <f t="shared" si="11"/>
        <v/>
      </c>
      <c r="F138" s="6">
        <v>1255.82</v>
      </c>
      <c r="G138" s="29">
        <f t="shared" si="9"/>
        <v>5.0772876986084174E-3</v>
      </c>
    </row>
    <row r="139" spans="1:7">
      <c r="A139" s="6">
        <v>1224.42</v>
      </c>
      <c r="B139" s="29">
        <f t="shared" si="8"/>
        <v>-2.5321483187023132E-2</v>
      </c>
      <c r="C139" s="28" t="str">
        <f t="shared" si="10"/>
        <v/>
      </c>
      <c r="D139" s="29" t="str">
        <f t="shared" si="11"/>
        <v/>
      </c>
      <c r="F139" s="6">
        <v>1224.42</v>
      </c>
      <c r="G139" s="29">
        <f t="shared" si="9"/>
        <v>-2.5321483187023132E-2</v>
      </c>
    </row>
    <row r="140" spans="1:7">
      <c r="A140" s="6">
        <v>1211.23</v>
      </c>
      <c r="B140" s="29">
        <f t="shared" si="8"/>
        <v>-1.0830890268300843E-2</v>
      </c>
      <c r="C140" s="28" t="str">
        <f t="shared" si="10"/>
        <v/>
      </c>
      <c r="D140" s="29" t="str">
        <f t="shared" si="11"/>
        <v/>
      </c>
      <c r="F140" s="6">
        <v>1211.23</v>
      </c>
      <c r="G140" s="29">
        <f t="shared" si="9"/>
        <v>-1.0830890268300843E-2</v>
      </c>
    </row>
    <row r="141" spans="1:7">
      <c r="A141" s="6">
        <v>1133.58</v>
      </c>
      <c r="B141" s="29">
        <f t="shared" si="8"/>
        <v>-6.6255605887467039E-2</v>
      </c>
      <c r="C141" s="28" t="str">
        <f t="shared" si="10"/>
        <v/>
      </c>
      <c r="D141" s="29" t="str">
        <f t="shared" si="11"/>
        <v/>
      </c>
      <c r="F141" s="6">
        <v>1133.58</v>
      </c>
      <c r="G141" s="29">
        <f t="shared" si="9"/>
        <v>-6.6255605887467039E-2</v>
      </c>
    </row>
    <row r="142" spans="1:7">
      <c r="A142" s="6">
        <v>1040.94</v>
      </c>
      <c r="B142" s="29">
        <f t="shared" si="8"/>
        <v>-8.5256615246989922E-2</v>
      </c>
      <c r="C142" s="28" t="str">
        <f t="shared" si="10"/>
        <v/>
      </c>
      <c r="D142" s="29" t="str">
        <f t="shared" si="11"/>
        <v/>
      </c>
      <c r="F142" s="6">
        <v>1040.94</v>
      </c>
      <c r="G142" s="29">
        <f t="shared" si="9"/>
        <v>-8.5256615246989922E-2</v>
      </c>
    </row>
    <row r="143" spans="1:7">
      <c r="A143" s="6">
        <v>1059.78</v>
      </c>
      <c r="B143" s="29">
        <f t="shared" si="8"/>
        <v>1.7937188329115412E-2</v>
      </c>
      <c r="C143" s="28" t="str">
        <f t="shared" si="10"/>
        <v/>
      </c>
      <c r="D143" s="29" t="str">
        <f t="shared" si="11"/>
        <v/>
      </c>
      <c r="F143" s="6">
        <v>1059.78</v>
      </c>
      <c r="G143" s="29">
        <f t="shared" si="9"/>
        <v>1.7937188329115412E-2</v>
      </c>
    </row>
    <row r="144" spans="1:7">
      <c r="A144" s="6">
        <v>1139.45</v>
      </c>
      <c r="B144" s="29">
        <f t="shared" si="8"/>
        <v>7.2484350433373146E-2</v>
      </c>
      <c r="C144" s="28" t="str">
        <f t="shared" si="10"/>
        <v/>
      </c>
      <c r="D144" s="29" t="str">
        <f t="shared" si="11"/>
        <v/>
      </c>
      <c r="F144" s="6">
        <v>1139.45</v>
      </c>
      <c r="G144" s="29">
        <f t="shared" si="9"/>
        <v>7.2484350433373146E-2</v>
      </c>
    </row>
    <row r="145" spans="1:7">
      <c r="A145" s="6">
        <v>1148.08</v>
      </c>
      <c r="B145" s="29">
        <f t="shared" si="8"/>
        <v>7.545292033896033E-3</v>
      </c>
      <c r="C145" s="28" t="str">
        <f t="shared" si="10"/>
        <v/>
      </c>
      <c r="D145" s="29" t="str">
        <f t="shared" si="11"/>
        <v/>
      </c>
      <c r="F145" s="6">
        <v>1148.08</v>
      </c>
      <c r="G145" s="29">
        <f t="shared" si="9"/>
        <v>7.545292033896033E-3</v>
      </c>
    </row>
    <row r="146" spans="1:7">
      <c r="A146" s="6">
        <v>1130.2</v>
      </c>
      <c r="B146" s="29">
        <f t="shared" si="8"/>
        <v>-1.5696373666933345E-2</v>
      </c>
      <c r="C146" s="28" t="str">
        <f t="shared" si="10"/>
        <v/>
      </c>
      <c r="D146" s="29" t="str">
        <f t="shared" si="11"/>
        <v/>
      </c>
      <c r="F146" s="6">
        <v>1130.2</v>
      </c>
      <c r="G146" s="29">
        <f t="shared" si="9"/>
        <v>-1.5696373666933345E-2</v>
      </c>
    </row>
    <row r="147" spans="1:7">
      <c r="A147" s="6">
        <v>1106.73</v>
      </c>
      <c r="B147" s="29">
        <f t="shared" si="8"/>
        <v>-2.0984886675167722E-2</v>
      </c>
      <c r="C147" s="28" t="str">
        <f t="shared" si="10"/>
        <v/>
      </c>
      <c r="D147" s="29" t="str">
        <f t="shared" si="11"/>
        <v/>
      </c>
      <c r="F147" s="6">
        <v>1106.73</v>
      </c>
      <c r="G147" s="29">
        <f t="shared" si="9"/>
        <v>-2.0984886675167722E-2</v>
      </c>
    </row>
    <row r="148" spans="1:7">
      <c r="A148" s="6">
        <v>1147.3900000000001</v>
      </c>
      <c r="B148" s="29">
        <f t="shared" si="8"/>
        <v>3.6080076252758407E-2</v>
      </c>
      <c r="C148" s="28" t="str">
        <f t="shared" si="10"/>
        <v/>
      </c>
      <c r="D148" s="29" t="str">
        <f t="shared" si="11"/>
        <v/>
      </c>
      <c r="F148" s="6">
        <v>1147.3900000000001</v>
      </c>
      <c r="G148" s="29">
        <f t="shared" si="9"/>
        <v>3.6080076252758407E-2</v>
      </c>
    </row>
    <row r="149" spans="1:7">
      <c r="A149" s="6">
        <v>1076.92</v>
      </c>
      <c r="B149" s="29">
        <f t="shared" si="8"/>
        <v>-6.3384682784413518E-2</v>
      </c>
      <c r="C149" s="28" t="str">
        <f t="shared" si="10"/>
        <v/>
      </c>
      <c r="D149" s="29" t="str">
        <f t="shared" si="11"/>
        <v/>
      </c>
      <c r="F149" s="6">
        <v>1076.92</v>
      </c>
      <c r="G149" s="29">
        <f t="shared" si="9"/>
        <v>-6.3384682784413518E-2</v>
      </c>
    </row>
    <row r="150" spans="1:7">
      <c r="A150" s="6">
        <v>1067.1400000000001</v>
      </c>
      <c r="B150" s="29">
        <f t="shared" si="8"/>
        <v>-9.122942297125956E-3</v>
      </c>
      <c r="C150" s="28" t="str">
        <f t="shared" si="10"/>
        <v/>
      </c>
      <c r="D150" s="29" t="str">
        <f t="shared" si="11"/>
        <v/>
      </c>
      <c r="F150" s="6">
        <v>1067.1400000000001</v>
      </c>
      <c r="G150" s="29">
        <f t="shared" si="9"/>
        <v>-9.122942297125956E-3</v>
      </c>
    </row>
    <row r="151" spans="1:7">
      <c r="A151" s="6">
        <v>989.82</v>
      </c>
      <c r="B151" s="29">
        <f t="shared" si="8"/>
        <v>-7.5214343275906148E-2</v>
      </c>
      <c r="C151" s="28" t="str">
        <f t="shared" si="10"/>
        <v/>
      </c>
      <c r="D151" s="29" t="str">
        <f t="shared" si="11"/>
        <v/>
      </c>
      <c r="F151" s="6">
        <v>989.82</v>
      </c>
      <c r="G151" s="29">
        <f t="shared" si="9"/>
        <v>-7.5214343275906148E-2</v>
      </c>
    </row>
    <row r="152" spans="1:7">
      <c r="A152" s="6">
        <v>911.62</v>
      </c>
      <c r="B152" s="29">
        <f t="shared" si="8"/>
        <v>-8.2299871837899052E-2</v>
      </c>
      <c r="C152" s="28" t="str">
        <f t="shared" si="10"/>
        <v/>
      </c>
      <c r="D152" s="29" t="str">
        <f t="shared" si="11"/>
        <v/>
      </c>
      <c r="F152" s="6">
        <v>911.62</v>
      </c>
      <c r="G152" s="29">
        <f t="shared" si="9"/>
        <v>-8.2299871837899052E-2</v>
      </c>
    </row>
    <row r="153" spans="1:7">
      <c r="A153" s="6">
        <v>916.07</v>
      </c>
      <c r="B153" s="29">
        <f t="shared" si="8"/>
        <v>4.8695443903156652E-3</v>
      </c>
      <c r="C153" s="28" t="str">
        <f t="shared" si="10"/>
        <v/>
      </c>
      <c r="D153" s="29" t="str">
        <f t="shared" si="11"/>
        <v/>
      </c>
      <c r="F153" s="6">
        <v>916.07</v>
      </c>
      <c r="G153" s="29">
        <f t="shared" si="9"/>
        <v>4.8695443903156652E-3</v>
      </c>
    </row>
    <row r="154" spans="1:7">
      <c r="A154" s="6">
        <v>815.28</v>
      </c>
      <c r="B154" s="29">
        <f t="shared" si="8"/>
        <v>-0.11656116844786664</v>
      </c>
      <c r="C154" s="28" t="str">
        <f t="shared" si="10"/>
        <v/>
      </c>
      <c r="D154" s="29" t="str">
        <f t="shared" si="11"/>
        <v/>
      </c>
      <c r="F154" s="6">
        <v>815.28</v>
      </c>
      <c r="G154" s="29">
        <f t="shared" si="9"/>
        <v>-0.11656116844786664</v>
      </c>
    </row>
    <row r="155" spans="1:7">
      <c r="A155" s="6">
        <v>885.76</v>
      </c>
      <c r="B155" s="29">
        <f t="shared" si="8"/>
        <v>8.2914421028757151E-2</v>
      </c>
      <c r="C155" s="28" t="str">
        <f t="shared" si="10"/>
        <v/>
      </c>
      <c r="D155" s="29" t="str">
        <f t="shared" si="11"/>
        <v/>
      </c>
      <c r="F155" s="6">
        <v>885.76</v>
      </c>
      <c r="G155" s="29">
        <f t="shared" si="9"/>
        <v>8.2914421028757151E-2</v>
      </c>
    </row>
    <row r="156" spans="1:7">
      <c r="A156" s="6">
        <v>936.31</v>
      </c>
      <c r="B156" s="29">
        <f t="shared" si="8"/>
        <v>5.550058467611222E-2</v>
      </c>
      <c r="C156" s="28" t="str">
        <f t="shared" si="10"/>
        <v/>
      </c>
      <c r="D156" s="29" t="str">
        <f t="shared" si="11"/>
        <v/>
      </c>
      <c r="F156" s="6">
        <v>936.31</v>
      </c>
      <c r="G156" s="29">
        <f t="shared" si="9"/>
        <v>5.550058467611222E-2</v>
      </c>
    </row>
    <row r="157" spans="1:7">
      <c r="A157" s="6">
        <v>879.82</v>
      </c>
      <c r="B157" s="29">
        <f t="shared" si="8"/>
        <v>-6.2229277129875436E-2</v>
      </c>
      <c r="C157" s="28" t="str">
        <f t="shared" si="10"/>
        <v/>
      </c>
      <c r="D157" s="29" t="str">
        <f t="shared" si="11"/>
        <v/>
      </c>
      <c r="F157" s="6">
        <v>879.82</v>
      </c>
      <c r="G157" s="29">
        <f t="shared" si="9"/>
        <v>-6.2229277129875436E-2</v>
      </c>
    </row>
    <row r="158" spans="1:7">
      <c r="A158" s="6">
        <v>855.7</v>
      </c>
      <c r="B158" s="29">
        <f t="shared" si="8"/>
        <v>-2.7797493671422965E-2</v>
      </c>
      <c r="C158" s="28" t="str">
        <f t="shared" si="10"/>
        <v/>
      </c>
      <c r="D158" s="29" t="str">
        <f t="shared" si="11"/>
        <v/>
      </c>
      <c r="F158" s="6">
        <v>855.7</v>
      </c>
      <c r="G158" s="29">
        <f t="shared" si="9"/>
        <v>-2.7797493671422965E-2</v>
      </c>
    </row>
    <row r="159" spans="1:7">
      <c r="A159" s="6">
        <v>841.15</v>
      </c>
      <c r="B159" s="29">
        <f t="shared" si="8"/>
        <v>-1.7149844258839787E-2</v>
      </c>
      <c r="C159" s="28" t="str">
        <f t="shared" si="10"/>
        <v/>
      </c>
      <c r="D159" s="29" t="str">
        <f t="shared" si="11"/>
        <v/>
      </c>
      <c r="F159" s="6">
        <v>841.15</v>
      </c>
      <c r="G159" s="29">
        <f t="shared" si="9"/>
        <v>-1.7149844258839787E-2</v>
      </c>
    </row>
    <row r="160" spans="1:7">
      <c r="A160" s="6">
        <v>848.18</v>
      </c>
      <c r="B160" s="29">
        <f t="shared" si="8"/>
        <v>8.3228742528296627E-3</v>
      </c>
      <c r="C160" s="28" t="str">
        <f t="shared" si="10"/>
        <v/>
      </c>
      <c r="D160" s="29" t="str">
        <f t="shared" si="11"/>
        <v/>
      </c>
      <c r="F160" s="6">
        <v>848.18</v>
      </c>
      <c r="G160" s="29">
        <f t="shared" si="9"/>
        <v>8.3228742528296627E-3</v>
      </c>
    </row>
    <row r="161" spans="1:13">
      <c r="A161" s="6">
        <v>916.92</v>
      </c>
      <c r="B161" s="29">
        <f t="shared" si="8"/>
        <v>7.7927350029476733E-2</v>
      </c>
      <c r="C161" s="28" t="str">
        <f t="shared" si="10"/>
        <v/>
      </c>
      <c r="D161" s="29" t="str">
        <f t="shared" si="11"/>
        <v/>
      </c>
      <c r="F161" s="6">
        <v>916.92</v>
      </c>
      <c r="G161" s="29">
        <f t="shared" si="9"/>
        <v>7.7927350029476733E-2</v>
      </c>
    </row>
    <row r="162" spans="1:13">
      <c r="A162" s="6">
        <v>963.59</v>
      </c>
      <c r="B162" s="29">
        <f t="shared" si="8"/>
        <v>4.9645665489287727E-2</v>
      </c>
      <c r="C162" s="28" t="str">
        <f t="shared" si="10"/>
        <v/>
      </c>
      <c r="D162" s="29" t="str">
        <f t="shared" si="11"/>
        <v/>
      </c>
      <c r="F162" s="6">
        <v>963.59</v>
      </c>
      <c r="G162" s="29">
        <f t="shared" si="9"/>
        <v>4.9645665489287727E-2</v>
      </c>
    </row>
    <row r="163" spans="1:13">
      <c r="A163" s="6">
        <v>974.5</v>
      </c>
      <c r="B163" s="29">
        <f t="shared" si="8"/>
        <v>1.125862601085219E-2</v>
      </c>
      <c r="C163" s="28" t="str">
        <f t="shared" si="10"/>
        <v/>
      </c>
      <c r="D163" s="29" t="str">
        <f t="shared" si="11"/>
        <v/>
      </c>
      <c r="F163" s="6">
        <v>974.5</v>
      </c>
      <c r="G163" s="29">
        <f t="shared" si="9"/>
        <v>1.125862601085219E-2</v>
      </c>
    </row>
    <row r="164" spans="1:13">
      <c r="A164" s="6">
        <v>990.31</v>
      </c>
      <c r="B164" s="29">
        <f t="shared" si="8"/>
        <v>1.6093506478773681E-2</v>
      </c>
      <c r="C164" s="28" t="str">
        <f t="shared" si="10"/>
        <v/>
      </c>
      <c r="D164" s="29" t="str">
        <f t="shared" si="11"/>
        <v/>
      </c>
      <c r="F164" s="6">
        <v>990.31</v>
      </c>
      <c r="G164" s="29">
        <f t="shared" si="9"/>
        <v>1.6093506478773681E-2</v>
      </c>
    </row>
    <row r="165" spans="1:13">
      <c r="A165" s="6">
        <v>1008.01</v>
      </c>
      <c r="B165" s="29">
        <f t="shared" si="8"/>
        <v>1.7715343790636197E-2</v>
      </c>
      <c r="C165" s="28" t="str">
        <f t="shared" si="10"/>
        <v/>
      </c>
      <c r="D165" s="29" t="str">
        <f t="shared" si="11"/>
        <v/>
      </c>
      <c r="F165" s="6">
        <v>1008.01</v>
      </c>
      <c r="G165" s="29">
        <f t="shared" si="9"/>
        <v>1.7715343790636197E-2</v>
      </c>
    </row>
    <row r="166" spans="1:13">
      <c r="A166" s="6">
        <v>995.97</v>
      </c>
      <c r="B166" s="29">
        <f t="shared" si="8"/>
        <v>-1.2016232567985653E-2</v>
      </c>
      <c r="C166" s="28" t="str">
        <f t="shared" si="10"/>
        <v/>
      </c>
      <c r="D166" s="29" t="str">
        <f t="shared" si="11"/>
        <v/>
      </c>
      <c r="F166" s="6">
        <v>995.97</v>
      </c>
      <c r="G166" s="29">
        <f t="shared" si="9"/>
        <v>-1.2016232567985653E-2</v>
      </c>
    </row>
    <row r="167" spans="1:13">
      <c r="A167" s="6">
        <v>1050.71</v>
      </c>
      <c r="B167" s="29">
        <f t="shared" si="8"/>
        <v>5.3504268464946513E-2</v>
      </c>
      <c r="C167" s="28" t="str">
        <f t="shared" si="10"/>
        <v/>
      </c>
      <c r="D167" s="29" t="str">
        <f t="shared" si="11"/>
        <v/>
      </c>
      <c r="F167" s="6">
        <v>1050.71</v>
      </c>
      <c r="G167" s="29">
        <f t="shared" si="9"/>
        <v>5.3504268464946513E-2</v>
      </c>
    </row>
    <row r="168" spans="1:13">
      <c r="A168" s="6">
        <v>1058.2</v>
      </c>
      <c r="B168" s="29">
        <f t="shared" si="8"/>
        <v>7.1032253560451564E-3</v>
      </c>
      <c r="C168" s="28" t="str">
        <f t="shared" si="10"/>
        <v/>
      </c>
      <c r="D168" s="29" t="str">
        <f t="shared" si="11"/>
        <v/>
      </c>
      <c r="F168" s="6">
        <v>1058.2</v>
      </c>
      <c r="G168" s="29">
        <f t="shared" si="9"/>
        <v>7.1032253560451564E-3</v>
      </c>
    </row>
    <row r="169" spans="1:13">
      <c r="A169" s="6">
        <v>1111.92</v>
      </c>
      <c r="B169" s="29">
        <f t="shared" si="8"/>
        <v>4.9518899306471208E-2</v>
      </c>
      <c r="C169" s="28" t="str">
        <f t="shared" si="10"/>
        <v/>
      </c>
      <c r="D169" s="29" t="str">
        <f t="shared" si="11"/>
        <v/>
      </c>
      <c r="F169" s="6">
        <v>1111.92</v>
      </c>
      <c r="G169" s="29">
        <f t="shared" si="9"/>
        <v>4.9518899306471208E-2</v>
      </c>
    </row>
    <row r="170" spans="1:13">
      <c r="A170" s="6">
        <v>1131.1300000000001</v>
      </c>
      <c r="B170" s="29">
        <f t="shared" si="8"/>
        <v>1.7128882262967212E-2</v>
      </c>
      <c r="C170" s="28" t="str">
        <f t="shared" si="10"/>
        <v/>
      </c>
      <c r="D170" s="29" t="str">
        <f t="shared" si="11"/>
        <v/>
      </c>
      <c r="F170" s="6">
        <v>1131.1300000000001</v>
      </c>
      <c r="G170" s="29">
        <f t="shared" si="9"/>
        <v>1.7128882262967212E-2</v>
      </c>
    </row>
    <row r="171" spans="1:13">
      <c r="A171" s="6">
        <v>1144.94</v>
      </c>
      <c r="B171" s="29">
        <f t="shared" si="8"/>
        <v>1.2135100829125884E-2</v>
      </c>
      <c r="C171" s="28" t="str">
        <f t="shared" si="10"/>
        <v/>
      </c>
      <c r="D171" s="29" t="str">
        <f t="shared" si="11"/>
        <v/>
      </c>
      <c r="F171" s="6">
        <v>1144.94</v>
      </c>
      <c r="G171" s="29">
        <f t="shared" si="9"/>
        <v>1.2135100829125884E-2</v>
      </c>
    </row>
    <row r="172" spans="1:13">
      <c r="A172" s="6">
        <v>1126.21</v>
      </c>
      <c r="B172" s="29">
        <f t="shared" si="8"/>
        <v>-1.6494220669989047E-2</v>
      </c>
      <c r="C172" s="28" t="str">
        <f t="shared" si="10"/>
        <v/>
      </c>
      <c r="D172" s="29" t="str">
        <f t="shared" si="11"/>
        <v/>
      </c>
      <c r="F172" s="6">
        <v>1126.21</v>
      </c>
      <c r="G172" s="29">
        <f t="shared" si="9"/>
        <v>-1.6494220669989047E-2</v>
      </c>
    </row>
    <row r="173" spans="1:13">
      <c r="A173" s="6">
        <v>1107.3</v>
      </c>
      <c r="B173" s="29">
        <f t="shared" si="8"/>
        <v>-1.6933393494544095E-2</v>
      </c>
      <c r="C173" s="28" t="str">
        <f t="shared" si="10"/>
        <v/>
      </c>
      <c r="D173" s="29" t="str">
        <f t="shared" si="11"/>
        <v/>
      </c>
      <c r="F173" s="6">
        <v>1107.3</v>
      </c>
      <c r="G173" s="29">
        <f t="shared" si="9"/>
        <v>-1.6933393494544095E-2</v>
      </c>
    </row>
    <row r="174" spans="1:13">
      <c r="A174" s="6">
        <v>1120.68</v>
      </c>
      <c r="B174" s="29">
        <f t="shared" si="8"/>
        <v>1.2011024205564368E-2</v>
      </c>
      <c r="C174" s="28" t="str">
        <f t="shared" si="10"/>
        <v/>
      </c>
      <c r="D174" s="29" t="str">
        <f t="shared" si="11"/>
        <v/>
      </c>
      <c r="F174" s="6">
        <v>1120.68</v>
      </c>
      <c r="G174" s="29">
        <f t="shared" si="9"/>
        <v>1.2011024205564368E-2</v>
      </c>
    </row>
    <row r="175" spans="1:13">
      <c r="A175" s="6">
        <v>1140.8399999999999</v>
      </c>
      <c r="B175" s="29">
        <f t="shared" si="8"/>
        <v>1.7829189249312503E-2</v>
      </c>
      <c r="C175" s="28" t="str">
        <f t="shared" si="10"/>
        <v/>
      </c>
      <c r="D175" s="29" t="str">
        <f t="shared" si="11"/>
        <v/>
      </c>
      <c r="F175" s="6">
        <v>1140.8399999999999</v>
      </c>
      <c r="G175" s="29">
        <f t="shared" si="9"/>
        <v>1.7829189249312503E-2</v>
      </c>
    </row>
    <row r="176" spans="1:13" ht="15.6">
      <c r="A176" s="10" t="s">
        <v>0</v>
      </c>
      <c r="B176" s="12">
        <f>AVERAGE(B3:B175)</f>
        <v>7.1862383228798324E-3</v>
      </c>
      <c r="D176" s="29"/>
      <c r="F176" s="10" t="s">
        <v>0</v>
      </c>
      <c r="G176" s="12">
        <f>AVERAGE(G3:G175)</f>
        <v>8.1442168600727068E-3</v>
      </c>
      <c r="K176" s="12"/>
      <c r="M176" s="12"/>
    </row>
    <row r="177" spans="1:13" ht="15.6">
      <c r="A177" s="10" t="s">
        <v>18</v>
      </c>
      <c r="B177" s="12">
        <f>_xlfn.VAR.S(B3:B175)</f>
        <v>1.8109889499904575E-3</v>
      </c>
      <c r="D177" s="29"/>
      <c r="F177" s="10" t="s">
        <v>18</v>
      </c>
      <c r="G177" s="12">
        <f>_xlfn.VAR.S(G3:G175)</f>
        <v>1.6618850143208016E-3</v>
      </c>
      <c r="K177" s="12"/>
      <c r="M177" s="12"/>
    </row>
    <row r="178" spans="1:13" ht="15.6">
      <c r="A178" s="10" t="s">
        <v>1</v>
      </c>
      <c r="B178" s="12">
        <f>STDEV(B3:B175)</f>
        <v>4.255571583219412E-2</v>
      </c>
      <c r="D178" s="29"/>
      <c r="F178" s="10" t="s">
        <v>1</v>
      </c>
      <c r="G178" s="12">
        <f>STDEV(G3:G175)</f>
        <v>4.0766223939933434E-2</v>
      </c>
      <c r="K178" s="12"/>
      <c r="M178" s="12"/>
    </row>
    <row r="179" spans="1:13" ht="15.6">
      <c r="A179" s="10" t="s">
        <v>17</v>
      </c>
      <c r="B179" s="12">
        <f>-B178/B176</f>
        <v>-5.9218347513891283</v>
      </c>
      <c r="D179" s="29"/>
      <c r="F179" s="10" t="s">
        <v>17</v>
      </c>
      <c r="G179" s="12">
        <f>-G178/G176</f>
        <v>-5.0055425389998147</v>
      </c>
      <c r="K179" s="12"/>
      <c r="M179" s="12"/>
    </row>
    <row r="180" spans="1:13" ht="15.6">
      <c r="A180" s="10" t="s">
        <v>2</v>
      </c>
      <c r="B180" s="12">
        <f>SKEW(B3:B175)</f>
        <v>-0.62794443267619493</v>
      </c>
      <c r="D180" s="29"/>
      <c r="F180" s="10" t="s">
        <v>2</v>
      </c>
      <c r="G180" s="12">
        <f>SKEW(G3:G175)</f>
        <v>-0.39919569012220285</v>
      </c>
      <c r="K180" s="12"/>
      <c r="M180" s="12"/>
    </row>
    <row r="181" spans="1:13" ht="15.6">
      <c r="A181" s="10" t="s">
        <v>3</v>
      </c>
      <c r="B181" s="12">
        <f>KURT(B3:B175)</f>
        <v>0.99309281934360172</v>
      </c>
      <c r="D181" s="29"/>
      <c r="F181" s="10" t="s">
        <v>3</v>
      </c>
      <c r="G181" s="12">
        <f>KURT(G3:G175)</f>
        <v>0.19894104837648863</v>
      </c>
      <c r="K181" s="12"/>
      <c r="M181" s="12"/>
    </row>
    <row r="182" spans="1:13" ht="15.6">
      <c r="A182" s="10" t="s">
        <v>4</v>
      </c>
      <c r="B182" s="12">
        <f>MIN(B3:B175)</f>
        <v>-0.15758607007429418</v>
      </c>
      <c r="D182" s="29"/>
      <c r="F182" s="10" t="s">
        <v>4</v>
      </c>
      <c r="G182" s="12">
        <f>MIN(G3:G175)</f>
        <v>-0.11656116844786664</v>
      </c>
      <c r="K182" s="12"/>
      <c r="M182" s="12"/>
    </row>
    <row r="183" spans="1:13" ht="15.6">
      <c r="A183" s="10" t="s">
        <v>5</v>
      </c>
      <c r="B183" s="12">
        <f>MAX(B3:B175)</f>
        <v>0.10578950523409669</v>
      </c>
      <c r="D183" s="29"/>
      <c r="F183" s="10" t="s">
        <v>5</v>
      </c>
      <c r="G183" s="12">
        <f>MAX(G3:G175)</f>
        <v>0.10578950523409669</v>
      </c>
      <c r="K183" s="12"/>
      <c r="M183" s="12"/>
    </row>
    <row r="184" spans="1:13" ht="15.6">
      <c r="A184" s="10" t="s">
        <v>6</v>
      </c>
      <c r="B184" s="12">
        <f>B183-B182</f>
        <v>0.26337557530839084</v>
      </c>
      <c r="D184" s="29"/>
      <c r="F184" s="10" t="s">
        <v>6</v>
      </c>
      <c r="G184" s="12">
        <f>G183-G182</f>
        <v>0.22235067368196332</v>
      </c>
      <c r="K184" s="12"/>
      <c r="M184" s="12"/>
    </row>
    <row r="185" spans="1:13">
      <c r="A185" s="6">
        <f>COUNT(B2:B175)</f>
        <v>173</v>
      </c>
      <c r="C185" s="28" t="str">
        <f t="shared" si="10"/>
        <v/>
      </c>
      <c r="D185" s="29" t="str">
        <f t="shared" si="11"/>
        <v/>
      </c>
      <c r="F185" s="6">
        <f>COUNT(G2:G175)</f>
        <v>172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4.4"/>
  <cols>
    <col min="1" max="1" width="9.109375" style="6"/>
    <col min="2" max="2" width="9.109375" style="28"/>
  </cols>
  <sheetData>
    <row r="1" spans="1:14" ht="15.6">
      <c r="A1" s="2" t="s">
        <v>14</v>
      </c>
      <c r="C1" s="27"/>
      <c r="D1" s="27"/>
      <c r="G1" s="27"/>
      <c r="H1" s="27"/>
      <c r="J1" s="27"/>
      <c r="K1" s="27"/>
      <c r="M1" s="27"/>
      <c r="N1" s="27"/>
    </row>
    <row r="2" spans="1:14">
      <c r="A2" s="6">
        <v>329.08</v>
      </c>
    </row>
    <row r="3" spans="1:14">
      <c r="A3" s="6">
        <v>331.89</v>
      </c>
      <c r="B3" s="29">
        <f t="shared" ref="B3:B66" si="0">LN(A3/A2)</f>
        <v>8.5027064141996317E-3</v>
      </c>
      <c r="C3" s="5"/>
      <c r="D3" s="5"/>
      <c r="E3" s="5"/>
    </row>
    <row r="4" spans="1:14">
      <c r="A4" s="6">
        <v>339.94</v>
      </c>
      <c r="B4" s="29">
        <f t="shared" si="0"/>
        <v>2.3965542734276302E-2</v>
      </c>
      <c r="C4" s="5"/>
      <c r="D4" s="5"/>
      <c r="E4" s="5"/>
    </row>
    <row r="5" spans="1:14">
      <c r="A5" s="6">
        <v>330.8</v>
      </c>
      <c r="B5" s="29">
        <f t="shared" si="0"/>
        <v>-2.725516829966913E-2</v>
      </c>
      <c r="C5" s="5"/>
      <c r="D5" s="5"/>
      <c r="E5" s="5"/>
    </row>
    <row r="6" spans="1:14">
      <c r="A6" s="6">
        <v>361.23</v>
      </c>
      <c r="B6" s="29">
        <f t="shared" si="0"/>
        <v>8.8000911422701028E-2</v>
      </c>
      <c r="C6" s="5"/>
      <c r="D6" s="5"/>
      <c r="E6" s="5"/>
    </row>
    <row r="7" spans="1:14">
      <c r="A7" s="6">
        <v>358.02</v>
      </c>
      <c r="B7" s="29">
        <f t="shared" si="0"/>
        <v>-8.926023810191917E-3</v>
      </c>
      <c r="C7" s="5"/>
      <c r="D7" s="5"/>
      <c r="E7" s="5"/>
    </row>
    <row r="8" spans="1:14">
      <c r="A8" s="6">
        <v>356.15</v>
      </c>
      <c r="B8" s="29">
        <f t="shared" si="0"/>
        <v>-5.236860337682712E-3</v>
      </c>
      <c r="C8" s="5"/>
      <c r="D8" s="5"/>
      <c r="E8" s="5"/>
    </row>
    <row r="9" spans="1:14">
      <c r="A9" s="6">
        <v>322.56</v>
      </c>
      <c r="B9" s="29">
        <f t="shared" si="0"/>
        <v>-9.9062824981413652E-2</v>
      </c>
      <c r="C9" s="5"/>
      <c r="D9" s="5"/>
      <c r="E9" s="5"/>
    </row>
    <row r="10" spans="1:14">
      <c r="A10" s="6">
        <v>306.05</v>
      </c>
      <c r="B10" s="29">
        <f t="shared" si="0"/>
        <v>-5.2540678145870282E-2</v>
      </c>
      <c r="C10" s="5"/>
      <c r="D10" s="5"/>
      <c r="E10" s="5"/>
    </row>
    <row r="11" spans="1:14">
      <c r="A11" s="6">
        <v>304</v>
      </c>
      <c r="B11" s="29">
        <f t="shared" si="0"/>
        <v>-6.7207858908572074E-3</v>
      </c>
      <c r="C11" s="5"/>
      <c r="D11" s="5"/>
      <c r="E11" s="5"/>
    </row>
    <row r="12" spans="1:14">
      <c r="A12" s="6">
        <v>322.22000000000003</v>
      </c>
      <c r="B12" s="29">
        <f t="shared" si="0"/>
        <v>5.8206840656618929E-2</v>
      </c>
      <c r="C12" s="5"/>
      <c r="D12" s="5"/>
      <c r="E12" s="5"/>
    </row>
    <row r="13" spans="1:14">
      <c r="A13" s="6">
        <v>330.22</v>
      </c>
      <c r="B13" s="29">
        <f t="shared" si="0"/>
        <v>2.4524556940845963E-2</v>
      </c>
      <c r="C13" s="5"/>
      <c r="D13" s="5"/>
      <c r="E13" s="5"/>
    </row>
    <row r="14" spans="1:14">
      <c r="A14" s="6">
        <v>343.93</v>
      </c>
      <c r="B14" s="29">
        <f t="shared" si="0"/>
        <v>4.0679049291051018E-2</v>
      </c>
      <c r="C14" s="5"/>
      <c r="D14" s="5"/>
      <c r="E14" s="5"/>
    </row>
    <row r="15" spans="1:14">
      <c r="A15" s="6">
        <v>367.07</v>
      </c>
      <c r="B15" s="29">
        <f t="shared" si="0"/>
        <v>6.5114417266915761E-2</v>
      </c>
      <c r="C15" s="5"/>
      <c r="D15" s="5"/>
      <c r="E15" s="5"/>
    </row>
    <row r="16" spans="1:14">
      <c r="A16" s="6">
        <v>375.22</v>
      </c>
      <c r="B16" s="29">
        <f t="shared" si="0"/>
        <v>2.1959955053811844E-2</v>
      </c>
      <c r="C16" s="5"/>
      <c r="D16" s="5"/>
      <c r="E16" s="5"/>
    </row>
    <row r="17" spans="1:5">
      <c r="A17" s="6">
        <v>375.34</v>
      </c>
      <c r="B17" s="29">
        <f t="shared" si="0"/>
        <v>3.197612476616412E-4</v>
      </c>
      <c r="C17" s="5"/>
      <c r="D17" s="5"/>
      <c r="E17" s="5"/>
    </row>
    <row r="18" spans="1:5">
      <c r="A18" s="6">
        <v>389.83</v>
      </c>
      <c r="B18" s="29">
        <f t="shared" si="0"/>
        <v>3.7878464793764027E-2</v>
      </c>
      <c r="C18" s="5"/>
      <c r="D18" s="5"/>
      <c r="E18" s="5"/>
    </row>
    <row r="19" spans="1:5">
      <c r="A19" s="6">
        <v>371.16</v>
      </c>
      <c r="B19" s="29">
        <f t="shared" si="0"/>
        <v>-4.9077510171911871E-2</v>
      </c>
      <c r="C19" s="5"/>
      <c r="D19" s="5"/>
      <c r="E19" s="5"/>
    </row>
    <row r="20" spans="1:5">
      <c r="A20" s="6">
        <v>387.81</v>
      </c>
      <c r="B20" s="29">
        <f t="shared" si="0"/>
        <v>4.3882292478987416E-2</v>
      </c>
      <c r="C20" s="5"/>
      <c r="D20" s="5"/>
      <c r="E20" s="5"/>
    </row>
    <row r="21" spans="1:5">
      <c r="A21" s="6">
        <v>395.43</v>
      </c>
      <c r="B21" s="29">
        <f t="shared" si="0"/>
        <v>1.9458251428518099E-2</v>
      </c>
      <c r="C21" s="9"/>
      <c r="D21" s="5"/>
      <c r="E21" s="5"/>
    </row>
    <row r="22" spans="1:5">
      <c r="A22" s="6">
        <v>387.86</v>
      </c>
      <c r="B22" s="29">
        <f t="shared" si="0"/>
        <v>-1.9329330624389317E-2</v>
      </c>
      <c r="C22" s="9"/>
      <c r="D22" s="5"/>
      <c r="E22" s="5"/>
    </row>
    <row r="23" spans="1:5">
      <c r="A23" s="6">
        <v>392.45</v>
      </c>
      <c r="B23" s="29">
        <f t="shared" si="0"/>
        <v>1.1764690804727924E-2</v>
      </c>
      <c r="C23" s="9"/>
      <c r="D23" s="5"/>
      <c r="E23" s="5"/>
    </row>
    <row r="24" spans="1:5">
      <c r="A24" s="6">
        <v>375.22</v>
      </c>
      <c r="B24" s="29">
        <f t="shared" si="0"/>
        <v>-4.4896619957357782E-2</v>
      </c>
      <c r="C24" s="9"/>
      <c r="D24" s="5"/>
      <c r="E24" s="5"/>
    </row>
    <row r="25" spans="1:5">
      <c r="A25" s="6">
        <v>417.09</v>
      </c>
      <c r="B25" s="29">
        <f t="shared" si="0"/>
        <v>0.10578950523409669</v>
      </c>
      <c r="C25" s="9"/>
      <c r="D25" s="5"/>
      <c r="E25" s="5"/>
    </row>
    <row r="26" spans="1:5">
      <c r="A26" s="6">
        <v>408.79</v>
      </c>
      <c r="B26" s="29">
        <f t="shared" si="0"/>
        <v>-2.0100449098792859E-2</v>
      </c>
      <c r="C26" s="9"/>
      <c r="D26" s="5"/>
      <c r="E26" s="5"/>
    </row>
    <row r="27" spans="1:5">
      <c r="A27" s="6">
        <v>412.7</v>
      </c>
      <c r="B27" s="29">
        <f t="shared" si="0"/>
        <v>9.5193600077672965E-3</v>
      </c>
      <c r="C27" s="9"/>
      <c r="D27" s="5"/>
      <c r="E27" s="5"/>
    </row>
    <row r="28" spans="1:5">
      <c r="A28" s="6">
        <v>403.69</v>
      </c>
      <c r="B28" s="29">
        <f t="shared" si="0"/>
        <v>-2.2073680075901551E-2</v>
      </c>
      <c r="C28" s="9"/>
      <c r="D28" s="5"/>
      <c r="E28" s="5"/>
    </row>
    <row r="29" spans="1:5">
      <c r="A29" s="6">
        <v>414.95</v>
      </c>
      <c r="B29" s="29">
        <f t="shared" si="0"/>
        <v>2.7510774361822428E-2</v>
      </c>
      <c r="C29" s="9"/>
      <c r="D29" s="5"/>
      <c r="E29" s="5"/>
    </row>
    <row r="30" spans="1:5">
      <c r="A30" s="6">
        <v>415.35</v>
      </c>
      <c r="B30" s="29">
        <f t="shared" si="0"/>
        <v>9.6350724062356312E-4</v>
      </c>
      <c r="C30" s="9"/>
      <c r="D30" s="5"/>
      <c r="E30" s="5"/>
    </row>
    <row r="31" spans="1:5">
      <c r="A31" s="6">
        <v>408.14</v>
      </c>
      <c r="B31" s="29">
        <f t="shared" si="0"/>
        <v>-1.7511285484140954E-2</v>
      </c>
      <c r="C31" s="9"/>
      <c r="D31" s="5"/>
      <c r="E31" s="5"/>
    </row>
    <row r="32" spans="1:5">
      <c r="A32" s="6">
        <v>424.22</v>
      </c>
      <c r="B32" s="29">
        <f t="shared" si="0"/>
        <v>3.8641935790130727E-2</v>
      </c>
      <c r="C32" s="9"/>
      <c r="D32" s="5"/>
      <c r="E32" s="5"/>
    </row>
    <row r="33" spans="1:5">
      <c r="A33" s="6">
        <v>414.03</v>
      </c>
      <c r="B33" s="29">
        <f t="shared" si="0"/>
        <v>-2.4313753623012153E-2</v>
      </c>
      <c r="C33" s="9"/>
      <c r="D33" s="5"/>
      <c r="E33" s="5"/>
    </row>
    <row r="34" spans="1:5">
      <c r="A34" s="6">
        <v>417.8</v>
      </c>
      <c r="B34" s="29">
        <f t="shared" si="0"/>
        <v>9.0644141544072004E-3</v>
      </c>
      <c r="C34" s="9"/>
      <c r="D34" s="5"/>
      <c r="E34" s="5"/>
    </row>
    <row r="35" spans="1:5">
      <c r="A35" s="6">
        <v>418.68</v>
      </c>
      <c r="B35" s="29">
        <f t="shared" si="0"/>
        <v>2.1040558642175401E-3</v>
      </c>
      <c r="C35" s="9"/>
      <c r="D35" s="5"/>
      <c r="E35" s="5"/>
    </row>
    <row r="36" spans="1:5">
      <c r="A36" s="6">
        <v>431.35</v>
      </c>
      <c r="B36" s="29">
        <f t="shared" si="0"/>
        <v>2.9812920535904664E-2</v>
      </c>
      <c r="C36" s="9"/>
      <c r="D36" s="5"/>
      <c r="E36" s="5"/>
    </row>
    <row r="37" spans="1:5">
      <c r="A37" s="6">
        <v>435.71</v>
      </c>
      <c r="B37" s="29">
        <f t="shared" si="0"/>
        <v>1.0057058909607923E-2</v>
      </c>
      <c r="C37" s="9"/>
      <c r="D37" s="5"/>
      <c r="E37" s="5"/>
    </row>
    <row r="38" spans="1:5">
      <c r="A38" s="6">
        <v>438.78</v>
      </c>
      <c r="B38" s="29">
        <f t="shared" si="0"/>
        <v>7.0212640787190254E-3</v>
      </c>
      <c r="C38" s="9"/>
      <c r="D38" s="5"/>
      <c r="E38" s="5"/>
    </row>
    <row r="39" spans="1:5">
      <c r="A39" s="6">
        <v>443.38</v>
      </c>
      <c r="B39" s="29">
        <f t="shared" si="0"/>
        <v>1.0429041654892349E-2</v>
      </c>
      <c r="C39" s="9"/>
      <c r="D39" s="5"/>
      <c r="E39" s="5"/>
    </row>
    <row r="40" spans="1:5">
      <c r="A40" s="6">
        <v>451.67</v>
      </c>
      <c r="B40" s="29">
        <f t="shared" si="0"/>
        <v>1.852463452645282E-2</v>
      </c>
      <c r="C40" s="9"/>
      <c r="D40" s="5"/>
      <c r="E40" s="5"/>
    </row>
    <row r="41" spans="1:5">
      <c r="A41" s="6">
        <v>440.19</v>
      </c>
      <c r="B41" s="29">
        <f t="shared" si="0"/>
        <v>-2.5745372804774513E-2</v>
      </c>
      <c r="C41" s="9"/>
      <c r="D41" s="5"/>
      <c r="E41" s="5"/>
    </row>
    <row r="42" spans="1:5">
      <c r="A42" s="6">
        <v>450.19</v>
      </c>
      <c r="B42" s="29">
        <f t="shared" si="0"/>
        <v>2.2463263988382214E-2</v>
      </c>
      <c r="C42" s="9"/>
      <c r="D42" s="5"/>
      <c r="E42" s="5"/>
    </row>
    <row r="43" spans="1:5">
      <c r="A43" s="6">
        <v>450.53</v>
      </c>
      <c r="B43" s="29">
        <f t="shared" si="0"/>
        <v>7.5495163013733827E-4</v>
      </c>
      <c r="C43" s="9"/>
      <c r="D43" s="5"/>
      <c r="E43" s="5"/>
    </row>
    <row r="44" spans="1:5">
      <c r="A44" s="6">
        <v>448.13</v>
      </c>
      <c r="B44" s="29">
        <f t="shared" si="0"/>
        <v>-5.34129861324958E-3</v>
      </c>
      <c r="C44" s="9"/>
      <c r="D44" s="5"/>
      <c r="E44" s="5"/>
    </row>
    <row r="45" spans="1:5">
      <c r="A45" s="6">
        <v>463.56</v>
      </c>
      <c r="B45" s="29">
        <f t="shared" si="0"/>
        <v>3.3852457573435274E-2</v>
      </c>
      <c r="C45" s="9"/>
      <c r="D45" s="5"/>
      <c r="E45" s="5"/>
    </row>
    <row r="46" spans="1:5">
      <c r="A46" s="6">
        <v>458.93</v>
      </c>
      <c r="B46" s="29">
        <f t="shared" si="0"/>
        <v>-1.0038133482406217E-2</v>
      </c>
      <c r="C46" s="9"/>
      <c r="D46" s="5"/>
      <c r="E46" s="5"/>
    </row>
    <row r="47" spans="1:5">
      <c r="A47" s="6">
        <v>467.83</v>
      </c>
      <c r="B47" s="29">
        <f t="shared" si="0"/>
        <v>1.9207289080128778E-2</v>
      </c>
      <c r="C47" s="9"/>
      <c r="D47" s="5"/>
      <c r="E47" s="5"/>
    </row>
    <row r="48" spans="1:5">
      <c r="A48" s="6">
        <v>461.79</v>
      </c>
      <c r="B48" s="29">
        <f t="shared" si="0"/>
        <v>-1.2994739773819838E-2</v>
      </c>
      <c r="C48" s="9"/>
      <c r="D48" s="5"/>
      <c r="E48" s="5"/>
    </row>
    <row r="49" spans="1:5">
      <c r="A49" s="6">
        <v>466.45</v>
      </c>
      <c r="B49" s="29">
        <f t="shared" si="0"/>
        <v>1.0040591116877065E-2</v>
      </c>
      <c r="C49" s="9"/>
      <c r="D49" s="5"/>
      <c r="E49" s="5"/>
    </row>
    <row r="50" spans="1:5">
      <c r="A50" s="6">
        <v>481.61</v>
      </c>
      <c r="B50" s="29">
        <f t="shared" si="0"/>
        <v>3.1983824491671184E-2</v>
      </c>
      <c r="C50" s="9"/>
      <c r="D50" s="5"/>
      <c r="E50" s="5"/>
    </row>
    <row r="51" spans="1:5">
      <c r="A51" s="6">
        <v>467.14</v>
      </c>
      <c r="B51" s="29">
        <f t="shared" si="0"/>
        <v>-3.0505659289310708E-2</v>
      </c>
      <c r="C51" s="9"/>
      <c r="D51" s="5"/>
      <c r="E51" s="5"/>
    </row>
    <row r="52" spans="1:5">
      <c r="A52" s="6">
        <v>445.77</v>
      </c>
      <c r="B52" s="29">
        <f t="shared" si="0"/>
        <v>-4.6825874672964972E-2</v>
      </c>
      <c r="C52" s="9"/>
      <c r="D52" s="5"/>
      <c r="E52" s="5"/>
    </row>
    <row r="53" spans="1:5">
      <c r="A53" s="6">
        <v>450.91</v>
      </c>
      <c r="B53" s="29">
        <f t="shared" si="0"/>
        <v>1.1464639111236987E-2</v>
      </c>
      <c r="C53" s="9"/>
      <c r="D53" s="5"/>
      <c r="E53" s="5"/>
    </row>
    <row r="54" spans="1:5">
      <c r="A54" s="6">
        <v>456.51</v>
      </c>
      <c r="B54" s="29">
        <f t="shared" si="0"/>
        <v>1.2342842552530193E-2</v>
      </c>
      <c r="C54" s="9"/>
      <c r="D54" s="5"/>
      <c r="E54" s="5"/>
    </row>
    <row r="55" spans="1:5">
      <c r="A55" s="6">
        <v>444.27</v>
      </c>
      <c r="B55" s="29">
        <f t="shared" si="0"/>
        <v>-2.7178119882611214E-2</v>
      </c>
      <c r="C55" s="9"/>
      <c r="D55" s="5"/>
      <c r="E55" s="5"/>
    </row>
    <row r="56" spans="1:5">
      <c r="A56" s="6">
        <v>458.26</v>
      </c>
      <c r="B56" s="29">
        <f t="shared" si="0"/>
        <v>3.100422291367488E-2</v>
      </c>
      <c r="C56" s="9"/>
      <c r="D56" s="5"/>
      <c r="E56" s="5"/>
    </row>
    <row r="57" spans="1:5">
      <c r="A57" s="6">
        <v>475.5</v>
      </c>
      <c r="B57" s="29">
        <f t="shared" si="0"/>
        <v>3.6930173354248481E-2</v>
      </c>
      <c r="C57" s="9"/>
      <c r="D57" s="5"/>
      <c r="E57" s="5"/>
    </row>
    <row r="58" spans="1:5">
      <c r="A58" s="6">
        <v>462.71</v>
      </c>
      <c r="B58" s="29">
        <f t="shared" si="0"/>
        <v>-2.7266374030260387E-2</v>
      </c>
      <c r="C58" s="9"/>
      <c r="D58" s="5"/>
      <c r="E58" s="5"/>
    </row>
    <row r="59" spans="1:5">
      <c r="A59" s="6">
        <v>472.35</v>
      </c>
      <c r="B59" s="29">
        <f t="shared" si="0"/>
        <v>2.061972825995886E-2</v>
      </c>
      <c r="C59" s="9"/>
      <c r="D59" s="5"/>
      <c r="E59" s="5"/>
    </row>
    <row r="60" spans="1:5">
      <c r="A60" s="6">
        <v>453.69</v>
      </c>
      <c r="B60" s="29">
        <f t="shared" si="0"/>
        <v>-4.0306090784384588E-2</v>
      </c>
      <c r="C60" s="9"/>
      <c r="D60" s="5"/>
      <c r="E60" s="5"/>
    </row>
    <row r="61" spans="1:5">
      <c r="A61" s="6">
        <v>459.27</v>
      </c>
      <c r="B61" s="29">
        <f t="shared" si="0"/>
        <v>1.2224126981340542E-2</v>
      </c>
      <c r="C61" s="9"/>
      <c r="E61" s="5"/>
    </row>
    <row r="62" spans="1:5">
      <c r="A62" s="6">
        <v>470.42</v>
      </c>
      <c r="B62" s="29">
        <f t="shared" si="0"/>
        <v>2.3987640275298247E-2</v>
      </c>
      <c r="C62" s="9"/>
      <c r="D62" s="9"/>
      <c r="E62" s="5"/>
    </row>
    <row r="63" spans="1:5">
      <c r="A63" s="6">
        <v>487.39</v>
      </c>
      <c r="B63" s="29">
        <f t="shared" si="0"/>
        <v>3.5438711264096985E-2</v>
      </c>
      <c r="C63" s="9"/>
      <c r="D63" s="9"/>
      <c r="E63" s="5"/>
    </row>
    <row r="64" spans="1:5">
      <c r="A64" s="6">
        <v>500.71</v>
      </c>
      <c r="B64" s="29">
        <f t="shared" si="0"/>
        <v>2.6962467224111115E-2</v>
      </c>
      <c r="C64" s="9"/>
      <c r="D64" s="9"/>
      <c r="E64" s="5"/>
    </row>
    <row r="65" spans="1:5">
      <c r="A65" s="6">
        <v>514.71</v>
      </c>
      <c r="B65" s="29">
        <f t="shared" si="0"/>
        <v>2.7576544087838481E-2</v>
      </c>
      <c r="C65" s="9"/>
      <c r="D65" s="9"/>
      <c r="E65" s="5"/>
    </row>
    <row r="66" spans="1:5">
      <c r="A66" s="6">
        <v>533.4</v>
      </c>
      <c r="B66" s="29">
        <f t="shared" si="0"/>
        <v>3.5667976484469642E-2</v>
      </c>
      <c r="C66" s="9"/>
      <c r="D66" s="9"/>
      <c r="E66" s="5"/>
    </row>
    <row r="67" spans="1:5">
      <c r="A67" s="6">
        <v>544.75</v>
      </c>
      <c r="B67" s="29">
        <f t="shared" ref="B67:B130" si="1">LN(A67/A66)</f>
        <v>2.1055362076815406E-2</v>
      </c>
      <c r="C67" s="9"/>
      <c r="D67" s="9"/>
      <c r="E67" s="5"/>
    </row>
    <row r="68" spans="1:5">
      <c r="A68" s="6">
        <v>562.05999999999995</v>
      </c>
      <c r="B68" s="29">
        <f t="shared" si="1"/>
        <v>3.1281631936187715E-2</v>
      </c>
      <c r="C68" s="9"/>
      <c r="D68" s="9"/>
      <c r="E68" s="5"/>
    </row>
    <row r="69" spans="1:5">
      <c r="A69" s="6">
        <v>561.88</v>
      </c>
      <c r="B69" s="29">
        <f t="shared" si="1"/>
        <v>-3.2030179820779727E-4</v>
      </c>
      <c r="C69" s="9"/>
      <c r="D69" s="9"/>
      <c r="E69" s="5"/>
    </row>
    <row r="70" spans="1:5">
      <c r="A70" s="6">
        <v>584.41</v>
      </c>
      <c r="B70" s="29">
        <f t="shared" si="1"/>
        <v>3.9314487334853557E-2</v>
      </c>
      <c r="C70" s="9"/>
      <c r="D70" s="9"/>
      <c r="E70" s="5"/>
    </row>
    <row r="71" spans="1:5">
      <c r="A71" s="6">
        <v>581.5</v>
      </c>
      <c r="B71" s="29">
        <f t="shared" si="1"/>
        <v>-4.9918193388436179E-3</v>
      </c>
      <c r="C71" s="9"/>
      <c r="D71" s="9"/>
      <c r="E71" s="5"/>
    </row>
    <row r="72" spans="1:5">
      <c r="A72" s="6">
        <v>605.37</v>
      </c>
      <c r="B72" s="29">
        <f t="shared" si="1"/>
        <v>4.0228869387183341E-2</v>
      </c>
      <c r="C72" s="9"/>
      <c r="D72" s="9"/>
      <c r="E72" s="5"/>
    </row>
    <row r="73" spans="1:5">
      <c r="A73" s="6">
        <v>615.92999999999995</v>
      </c>
      <c r="B73" s="29">
        <f t="shared" si="1"/>
        <v>1.7293479366880037E-2</v>
      </c>
      <c r="C73" s="9"/>
      <c r="D73" s="9"/>
      <c r="E73" s="5"/>
    </row>
    <row r="74" spans="1:5">
      <c r="A74" s="6">
        <v>636.02</v>
      </c>
      <c r="B74" s="29">
        <f t="shared" si="1"/>
        <v>3.2096688673788003E-2</v>
      </c>
      <c r="C74" s="9"/>
      <c r="D74" s="9"/>
      <c r="E74" s="5"/>
    </row>
    <row r="75" spans="1:5">
      <c r="A75" s="6">
        <v>640.42999999999995</v>
      </c>
      <c r="B75" s="29">
        <f t="shared" si="1"/>
        <v>6.9098163601865855E-3</v>
      </c>
      <c r="C75" s="9"/>
      <c r="D75" s="9"/>
      <c r="E75" s="5"/>
    </row>
    <row r="76" spans="1:5">
      <c r="A76" s="6">
        <v>645.5</v>
      </c>
      <c r="B76" s="29">
        <f t="shared" si="1"/>
        <v>7.8853845399401695E-3</v>
      </c>
      <c r="C76" s="9"/>
      <c r="D76" s="9"/>
      <c r="E76" s="5"/>
    </row>
    <row r="77" spans="1:5">
      <c r="A77" s="6">
        <v>654.16999999999996</v>
      </c>
      <c r="B77" s="29">
        <f t="shared" si="1"/>
        <v>1.3342046230175701E-2</v>
      </c>
      <c r="C77" s="9"/>
      <c r="D77" s="9"/>
      <c r="E77" s="5"/>
    </row>
    <row r="78" spans="1:5">
      <c r="A78" s="6">
        <v>669.12</v>
      </c>
      <c r="B78" s="29">
        <f t="shared" si="1"/>
        <v>2.2596159723396021E-2</v>
      </c>
      <c r="C78" s="9"/>
      <c r="D78" s="9"/>
      <c r="E78" s="5"/>
    </row>
    <row r="79" spans="1:5">
      <c r="A79" s="6">
        <v>670.63</v>
      </c>
      <c r="B79" s="29">
        <f t="shared" si="1"/>
        <v>2.2541528484939432E-3</v>
      </c>
      <c r="C79" s="9"/>
      <c r="D79" s="9"/>
      <c r="E79" s="5"/>
    </row>
    <row r="80" spans="1:5">
      <c r="A80" s="6">
        <v>639.95000000000005</v>
      </c>
      <c r="B80" s="29">
        <f t="shared" si="1"/>
        <v>-4.6827520786961854E-2</v>
      </c>
      <c r="C80" s="9"/>
      <c r="D80" s="9"/>
      <c r="E80" s="5"/>
    </row>
    <row r="81" spans="1:5">
      <c r="A81" s="6">
        <v>651.99</v>
      </c>
      <c r="B81" s="29">
        <f t="shared" si="1"/>
        <v>1.8639176083919788E-2</v>
      </c>
      <c r="C81" s="9"/>
      <c r="D81" s="9"/>
      <c r="E81" s="5"/>
    </row>
    <row r="82" spans="1:5">
      <c r="A82" s="6">
        <v>687.31</v>
      </c>
      <c r="B82" s="29">
        <f t="shared" si="1"/>
        <v>5.2756203323174836E-2</v>
      </c>
      <c r="C82" s="9"/>
      <c r="D82" s="9"/>
      <c r="E82" s="5"/>
    </row>
    <row r="83" spans="1:5">
      <c r="A83" s="6">
        <v>705.27</v>
      </c>
      <c r="B83" s="29">
        <f t="shared" si="1"/>
        <v>2.579528050914497E-2</v>
      </c>
      <c r="C83" s="9"/>
      <c r="D83" s="9"/>
      <c r="E83" s="5"/>
    </row>
    <row r="84" spans="1:5">
      <c r="A84" s="6">
        <v>757.02</v>
      </c>
      <c r="B84" s="29">
        <f t="shared" si="1"/>
        <v>7.0808964949664502E-2</v>
      </c>
      <c r="C84" s="9"/>
      <c r="D84" s="9"/>
      <c r="E84" s="5"/>
    </row>
    <row r="85" spans="1:5">
      <c r="A85" s="6">
        <v>740.74</v>
      </c>
      <c r="B85" s="29">
        <f t="shared" si="1"/>
        <v>-2.1739986636405875E-2</v>
      </c>
      <c r="C85" s="9"/>
      <c r="D85" s="9"/>
      <c r="E85" s="5"/>
    </row>
    <row r="86" spans="1:5">
      <c r="A86" s="6">
        <v>786.16</v>
      </c>
      <c r="B86" s="29">
        <f t="shared" si="1"/>
        <v>5.9510647522872405E-2</v>
      </c>
      <c r="C86" s="9"/>
      <c r="D86" s="9"/>
      <c r="E86" s="5"/>
    </row>
    <row r="87" spans="1:5">
      <c r="A87" s="6">
        <v>790.82</v>
      </c>
      <c r="B87" s="29">
        <f t="shared" si="1"/>
        <v>5.910047767196773E-3</v>
      </c>
      <c r="C87" s="9"/>
      <c r="D87" s="9"/>
      <c r="E87" s="5"/>
    </row>
    <row r="88" spans="1:5">
      <c r="A88" s="6">
        <v>757.12</v>
      </c>
      <c r="B88" s="29">
        <f t="shared" si="1"/>
        <v>-4.3548620471400873E-2</v>
      </c>
      <c r="C88" s="9"/>
      <c r="D88" s="9"/>
      <c r="E88" s="5"/>
    </row>
    <row r="89" spans="1:5">
      <c r="A89" s="6">
        <v>801.34</v>
      </c>
      <c r="B89" s="29">
        <f t="shared" si="1"/>
        <v>5.6763565069968873E-2</v>
      </c>
      <c r="C89" s="9"/>
      <c r="D89" s="9"/>
      <c r="E89" s="5"/>
    </row>
    <row r="90" spans="1:5">
      <c r="A90" s="6">
        <v>848.28</v>
      </c>
      <c r="B90" s="29">
        <f t="shared" si="1"/>
        <v>5.6925443550926928E-2</v>
      </c>
      <c r="C90" s="9"/>
      <c r="D90" s="9"/>
      <c r="E90" s="5"/>
    </row>
    <row r="91" spans="1:5">
      <c r="A91" s="6">
        <v>885.14</v>
      </c>
      <c r="B91" s="29">
        <f t="shared" si="1"/>
        <v>4.2535054616412785E-2</v>
      </c>
      <c r="C91" s="9"/>
      <c r="D91" s="9"/>
      <c r="E91" s="5"/>
    </row>
    <row r="92" spans="1:5">
      <c r="A92" s="6">
        <v>954.29</v>
      </c>
      <c r="B92" s="29">
        <f t="shared" si="1"/>
        <v>7.5221783895981775E-2</v>
      </c>
      <c r="C92" s="9"/>
      <c r="D92" s="9"/>
      <c r="E92" s="5"/>
    </row>
    <row r="93" spans="1:5">
      <c r="A93" s="6">
        <v>899.47</v>
      </c>
      <c r="B93" s="29">
        <f t="shared" si="1"/>
        <v>-5.916190751100113E-2</v>
      </c>
      <c r="C93" s="9"/>
      <c r="D93" s="9"/>
      <c r="E93" s="5"/>
    </row>
    <row r="94" spans="1:5">
      <c r="A94" s="6">
        <v>947.28</v>
      </c>
      <c r="B94" s="29">
        <f t="shared" si="1"/>
        <v>5.1789019050444966E-2</v>
      </c>
      <c r="C94" s="9"/>
      <c r="D94" s="9"/>
      <c r="E94" s="5"/>
    </row>
    <row r="95" spans="1:5">
      <c r="A95" s="6">
        <v>914.62</v>
      </c>
      <c r="B95" s="29">
        <f t="shared" si="1"/>
        <v>-3.508604155478369E-2</v>
      </c>
      <c r="C95" s="9"/>
      <c r="D95" s="9"/>
      <c r="E95" s="5"/>
    </row>
    <row r="96" spans="1:5">
      <c r="A96" s="6">
        <v>955.4</v>
      </c>
      <c r="B96" s="29">
        <f t="shared" si="1"/>
        <v>4.3621422487943796E-2</v>
      </c>
      <c r="C96" s="9"/>
      <c r="D96" s="9"/>
      <c r="E96" s="5"/>
    </row>
    <row r="97" spans="1:5">
      <c r="A97" s="6">
        <v>970.43</v>
      </c>
      <c r="B97" s="29">
        <f t="shared" si="1"/>
        <v>1.5609171282679583E-2</v>
      </c>
      <c r="C97" s="9"/>
      <c r="D97" s="9"/>
      <c r="E97" s="5"/>
    </row>
    <row r="98" spans="1:5">
      <c r="A98" s="6">
        <v>980.28</v>
      </c>
      <c r="B98" s="29">
        <f t="shared" si="1"/>
        <v>1.0098972903237103E-2</v>
      </c>
      <c r="C98" s="9"/>
      <c r="D98" s="9"/>
      <c r="E98" s="5"/>
    </row>
    <row r="99" spans="1:5">
      <c r="A99" s="6">
        <v>1049.3399999999999</v>
      </c>
      <c r="B99" s="29">
        <f t="shared" si="1"/>
        <v>6.8078428947376632E-2</v>
      </c>
      <c r="C99" s="9"/>
      <c r="D99" s="9"/>
      <c r="E99" s="5"/>
    </row>
    <row r="100" spans="1:5">
      <c r="A100" s="6">
        <v>1101.75</v>
      </c>
      <c r="B100" s="29">
        <f t="shared" si="1"/>
        <v>4.8738429632941518E-2</v>
      </c>
      <c r="C100" s="9"/>
      <c r="D100" s="9"/>
      <c r="E100" s="5"/>
    </row>
    <row r="101" spans="1:5">
      <c r="A101" s="6">
        <v>1111.75</v>
      </c>
      <c r="B101" s="29">
        <f t="shared" si="1"/>
        <v>9.0355256687094428E-3</v>
      </c>
      <c r="C101" s="9"/>
      <c r="D101" s="9"/>
      <c r="E101" s="5"/>
    </row>
    <row r="102" spans="1:5">
      <c r="A102" s="6">
        <v>1090.82</v>
      </c>
      <c r="B102" s="29">
        <f t="shared" si="1"/>
        <v>-1.9005643420609574E-2</v>
      </c>
      <c r="C102" s="9"/>
      <c r="D102" s="9"/>
      <c r="E102" s="5"/>
    </row>
    <row r="103" spans="1:5">
      <c r="A103" s="6">
        <v>1133.8399999999999</v>
      </c>
      <c r="B103" s="29">
        <f t="shared" si="1"/>
        <v>3.8680394888453609E-2</v>
      </c>
      <c r="C103" s="9"/>
      <c r="D103" s="9"/>
      <c r="E103" s="5"/>
    </row>
    <row r="104" spans="1:5">
      <c r="A104" s="6">
        <v>1120.67</v>
      </c>
      <c r="B104" s="29">
        <f t="shared" si="1"/>
        <v>-1.1683381142634086E-2</v>
      </c>
      <c r="C104" s="9"/>
      <c r="D104" s="9"/>
      <c r="E104" s="5"/>
    </row>
    <row r="105" spans="1:5">
      <c r="A105" s="6">
        <v>957.28</v>
      </c>
      <c r="B105" s="29">
        <f t="shared" si="1"/>
        <v>-0.15758607007429418</v>
      </c>
      <c r="C105" s="9"/>
      <c r="D105" s="9"/>
      <c r="E105" s="5"/>
    </row>
    <row r="106" spans="1:5">
      <c r="A106" s="6">
        <v>1017.01</v>
      </c>
      <c r="B106" s="29">
        <f t="shared" si="1"/>
        <v>6.052629920018749E-2</v>
      </c>
      <c r="C106" s="9"/>
      <c r="D106" s="9"/>
      <c r="E106" s="5"/>
    </row>
    <row r="107" spans="1:5">
      <c r="A107" s="6">
        <v>1098.67</v>
      </c>
      <c r="B107" s="29">
        <f t="shared" si="1"/>
        <v>7.7233407495323633E-2</v>
      </c>
      <c r="C107" s="9"/>
      <c r="D107" s="9"/>
      <c r="E107" s="5"/>
    </row>
    <row r="108" spans="1:5">
      <c r="A108" s="6">
        <v>1163.6300000000001</v>
      </c>
      <c r="B108" s="29">
        <f t="shared" si="1"/>
        <v>5.7444072007151667E-2</v>
      </c>
      <c r="C108" s="9"/>
      <c r="D108" s="9"/>
      <c r="E108" s="5"/>
    </row>
    <row r="109" spans="1:5">
      <c r="A109" s="6">
        <v>1229.23</v>
      </c>
      <c r="B109" s="29">
        <f t="shared" si="1"/>
        <v>5.4843527731920916E-2</v>
      </c>
      <c r="C109" s="9"/>
      <c r="D109" s="9"/>
      <c r="E109" s="5"/>
    </row>
    <row r="110" spans="1:5">
      <c r="A110" s="6">
        <v>1279.6400000000001</v>
      </c>
      <c r="B110" s="29">
        <f t="shared" si="1"/>
        <v>4.0190831279158935E-2</v>
      </c>
      <c r="C110" s="9"/>
      <c r="D110" s="9"/>
      <c r="E110" s="5"/>
    </row>
    <row r="111" spans="1:5">
      <c r="A111" s="6">
        <v>1238.33</v>
      </c>
      <c r="B111" s="29">
        <f t="shared" si="1"/>
        <v>-3.2815090665377786E-2</v>
      </c>
      <c r="C111" s="9"/>
      <c r="D111" s="9"/>
      <c r="E111" s="5"/>
    </row>
    <row r="112" spans="1:5">
      <c r="A112" s="6">
        <v>1286.3699999999999</v>
      </c>
      <c r="B112" s="29">
        <f t="shared" si="1"/>
        <v>3.8060600567156579E-2</v>
      </c>
      <c r="C112" s="9"/>
      <c r="D112" s="9"/>
      <c r="E112" s="5"/>
    </row>
    <row r="113" spans="1:5">
      <c r="A113" s="6">
        <v>1335.18</v>
      </c>
      <c r="B113" s="29">
        <f t="shared" si="1"/>
        <v>3.7241815948836486E-2</v>
      </c>
      <c r="C113" s="9"/>
      <c r="D113" s="9"/>
      <c r="E113" s="5"/>
    </row>
    <row r="114" spans="1:5">
      <c r="A114" s="6">
        <v>1301.8399999999999</v>
      </c>
      <c r="B114" s="29">
        <f t="shared" si="1"/>
        <v>-2.5287465853720853E-2</v>
      </c>
      <c r="C114" s="9"/>
      <c r="D114" s="9"/>
      <c r="E114" s="5"/>
    </row>
    <row r="115" spans="1:5">
      <c r="A115" s="6">
        <v>1372.71</v>
      </c>
      <c r="B115" s="29">
        <f t="shared" si="1"/>
        <v>5.3008239791665523E-2</v>
      </c>
      <c r="C115" s="9"/>
      <c r="D115" s="9"/>
      <c r="E115" s="5"/>
    </row>
    <row r="116" spans="1:5">
      <c r="A116" s="6">
        <v>1328.72</v>
      </c>
      <c r="B116" s="29">
        <f t="shared" si="1"/>
        <v>-3.2570815353280949E-2</v>
      </c>
      <c r="C116" s="9"/>
      <c r="D116" s="9"/>
      <c r="E116" s="5"/>
    </row>
    <row r="117" spans="1:5">
      <c r="A117" s="6">
        <v>1320.41</v>
      </c>
      <c r="B117" s="29">
        <f t="shared" si="1"/>
        <v>-6.2737783777968726E-3</v>
      </c>
      <c r="C117" s="9"/>
      <c r="D117" s="9"/>
      <c r="E117" s="5"/>
    </row>
    <row r="118" spans="1:5">
      <c r="A118" s="6">
        <v>1282.71</v>
      </c>
      <c r="B118" s="29">
        <f t="shared" si="1"/>
        <v>-2.8967267082334575E-2</v>
      </c>
      <c r="C118" s="9"/>
      <c r="D118" s="9"/>
      <c r="E118" s="5"/>
    </row>
    <row r="119" spans="1:5">
      <c r="A119" s="6">
        <v>1362.93</v>
      </c>
      <c r="B119" s="29">
        <f t="shared" si="1"/>
        <v>6.0661766747015879E-2</v>
      </c>
      <c r="C119" s="9"/>
      <c r="D119" s="9"/>
      <c r="E119" s="5"/>
    </row>
    <row r="120" spans="1:5">
      <c r="A120" s="6">
        <v>1388.91</v>
      </c>
      <c r="B120" s="29">
        <f t="shared" si="1"/>
        <v>1.8882472761026243E-2</v>
      </c>
      <c r="C120" s="9"/>
      <c r="D120" s="9"/>
      <c r="E120" s="5"/>
    </row>
    <row r="121" spans="1:5">
      <c r="A121" s="6">
        <v>1469.25</v>
      </c>
      <c r="B121" s="29">
        <f t="shared" si="1"/>
        <v>5.6232799654105478E-2</v>
      </c>
      <c r="C121" s="9"/>
      <c r="D121" s="9"/>
      <c r="E121" s="5"/>
    </row>
    <row r="122" spans="1:5">
      <c r="A122" s="6">
        <v>1394.46</v>
      </c>
      <c r="B122" s="29">
        <f t="shared" si="1"/>
        <v>-5.2244822952783904E-2</v>
      </c>
      <c r="C122" s="9"/>
      <c r="D122" s="9"/>
      <c r="E122" s="5"/>
    </row>
    <row r="123" spans="1:5">
      <c r="A123" s="6">
        <v>1366.42</v>
      </c>
      <c r="B123" s="29">
        <f t="shared" si="1"/>
        <v>-2.0313062610448358E-2</v>
      </c>
      <c r="C123" s="9"/>
      <c r="D123" s="9"/>
      <c r="E123" s="5"/>
    </row>
    <row r="124" spans="1:5">
      <c r="A124" s="6">
        <v>1498.58</v>
      </c>
      <c r="B124" s="29">
        <f t="shared" si="1"/>
        <v>9.2323812122223556E-2</v>
      </c>
      <c r="C124" s="9"/>
      <c r="D124" s="9"/>
      <c r="E124" s="5"/>
    </row>
    <row r="125" spans="1:5">
      <c r="A125" s="6">
        <v>1452.43</v>
      </c>
      <c r="B125" s="29">
        <f t="shared" si="1"/>
        <v>-3.1279977258077872E-2</v>
      </c>
      <c r="C125" s="9"/>
      <c r="D125" s="9"/>
      <c r="E125" s="5"/>
    </row>
    <row r="126" spans="1:5">
      <c r="A126" s="6">
        <v>1420.6</v>
      </c>
      <c r="B126" s="29">
        <f t="shared" si="1"/>
        <v>-2.2158698229963615E-2</v>
      </c>
      <c r="C126" s="9"/>
      <c r="D126" s="9"/>
      <c r="E126" s="5"/>
    </row>
    <row r="127" spans="1:5">
      <c r="A127" s="6">
        <v>1454.6</v>
      </c>
      <c r="B127" s="29">
        <f t="shared" si="1"/>
        <v>2.3651631156730649E-2</v>
      </c>
      <c r="C127" s="9"/>
      <c r="D127" s="9"/>
      <c r="E127" s="5"/>
    </row>
    <row r="128" spans="1:5">
      <c r="A128" s="6">
        <v>1430.83</v>
      </c>
      <c r="B128" s="29">
        <f t="shared" si="1"/>
        <v>-1.647625326436223E-2</v>
      </c>
      <c r="C128" s="9"/>
      <c r="D128" s="9"/>
      <c r="E128" s="5"/>
    </row>
    <row r="129" spans="1:5">
      <c r="A129" s="6">
        <v>1517.68</v>
      </c>
      <c r="B129" s="29">
        <f t="shared" si="1"/>
        <v>5.8928157588211842E-2</v>
      </c>
      <c r="C129" s="9"/>
      <c r="D129" s="9"/>
      <c r="E129" s="5"/>
    </row>
    <row r="130" spans="1:5">
      <c r="A130" s="6">
        <v>1436.51</v>
      </c>
      <c r="B130" s="29">
        <f t="shared" si="1"/>
        <v>-5.4966292284748544E-2</v>
      </c>
      <c r="C130" s="9"/>
      <c r="D130" s="9"/>
      <c r="E130" s="5"/>
    </row>
    <row r="131" spans="1:5">
      <c r="A131" s="6">
        <v>1429.4</v>
      </c>
      <c r="B131" s="29">
        <f t="shared" ref="B131:B175" si="2">LN(A131/A130)</f>
        <v>-4.9617849736629414E-3</v>
      </c>
      <c r="C131" s="9"/>
      <c r="D131" s="9"/>
      <c r="E131" s="5"/>
    </row>
    <row r="132" spans="1:5">
      <c r="A132" s="6">
        <v>1314.95</v>
      </c>
      <c r="B132" s="29">
        <f t="shared" si="2"/>
        <v>-8.3456133710587313E-2</v>
      </c>
      <c r="C132" s="9"/>
      <c r="D132" s="9"/>
      <c r="E132" s="5"/>
    </row>
    <row r="133" spans="1:5">
      <c r="A133" s="6">
        <v>1320.28</v>
      </c>
      <c r="B133" s="29">
        <f t="shared" si="2"/>
        <v>4.0451932227232121E-3</v>
      </c>
      <c r="C133" s="9"/>
      <c r="D133" s="9"/>
      <c r="E133" s="5"/>
    </row>
    <row r="134" spans="1:5">
      <c r="A134" s="6">
        <v>1366.01</v>
      </c>
      <c r="B134" s="29">
        <f t="shared" si="2"/>
        <v>3.4050246450141819E-2</v>
      </c>
      <c r="C134" s="9"/>
      <c r="D134" s="9"/>
      <c r="E134" s="5"/>
    </row>
    <row r="135" spans="1:5">
      <c r="A135" s="6">
        <v>1239.94</v>
      </c>
      <c r="B135" s="29">
        <f t="shared" si="2"/>
        <v>-9.6831090416541171E-2</v>
      </c>
      <c r="C135" s="9"/>
      <c r="D135" s="9"/>
      <c r="E135" s="5"/>
    </row>
    <row r="136" spans="1:5">
      <c r="A136" s="6">
        <v>1160.33</v>
      </c>
      <c r="B136" s="29">
        <f t="shared" si="2"/>
        <v>-6.635854393013127E-2</v>
      </c>
      <c r="C136" s="9"/>
      <c r="D136" s="9"/>
      <c r="E136" s="5"/>
    </row>
    <row r="137" spans="1:5">
      <c r="A137" s="6">
        <v>1249.46</v>
      </c>
      <c r="B137" s="29">
        <f t="shared" si="2"/>
        <v>7.4007010555980454E-2</v>
      </c>
      <c r="C137" s="9"/>
      <c r="D137" s="9"/>
      <c r="E137" s="5"/>
    </row>
    <row r="138" spans="1:5">
      <c r="A138" s="6">
        <v>1255.82</v>
      </c>
      <c r="B138" s="29">
        <f t="shared" si="2"/>
        <v>5.0772876986084174E-3</v>
      </c>
      <c r="C138" s="9"/>
      <c r="D138" s="9"/>
      <c r="E138" s="5"/>
    </row>
    <row r="139" spans="1:5">
      <c r="A139" s="6">
        <v>1224.42</v>
      </c>
      <c r="B139" s="29">
        <f t="shared" si="2"/>
        <v>-2.5321483187023132E-2</v>
      </c>
      <c r="C139" s="9"/>
      <c r="D139" s="9"/>
      <c r="E139" s="5"/>
    </row>
    <row r="140" spans="1:5">
      <c r="A140" s="6">
        <v>1211.23</v>
      </c>
      <c r="B140" s="29">
        <f t="shared" si="2"/>
        <v>-1.0830890268300843E-2</v>
      </c>
      <c r="C140" s="9"/>
      <c r="D140" s="9"/>
      <c r="E140" s="5"/>
    </row>
    <row r="141" spans="1:5">
      <c r="A141" s="6">
        <v>1133.58</v>
      </c>
      <c r="B141" s="29">
        <f t="shared" si="2"/>
        <v>-6.6255605887467039E-2</v>
      </c>
      <c r="C141" s="9"/>
      <c r="D141" s="9"/>
      <c r="E141" s="5"/>
    </row>
    <row r="142" spans="1:5">
      <c r="A142" s="6">
        <v>1040.94</v>
      </c>
      <c r="B142" s="29">
        <f t="shared" si="2"/>
        <v>-8.5256615246989922E-2</v>
      </c>
      <c r="C142" s="9"/>
      <c r="D142" s="9"/>
      <c r="E142" s="5"/>
    </row>
    <row r="143" spans="1:5">
      <c r="A143" s="6">
        <v>1059.78</v>
      </c>
      <c r="B143" s="29">
        <f t="shared" si="2"/>
        <v>1.7937188329115412E-2</v>
      </c>
      <c r="C143" s="9"/>
      <c r="D143" s="9"/>
      <c r="E143" s="5"/>
    </row>
    <row r="144" spans="1:5">
      <c r="A144" s="6">
        <v>1139.45</v>
      </c>
      <c r="B144" s="29">
        <f t="shared" si="2"/>
        <v>7.2484350433373146E-2</v>
      </c>
      <c r="C144" s="9"/>
      <c r="D144" s="9"/>
      <c r="E144" s="5"/>
    </row>
    <row r="145" spans="1:5">
      <c r="A145" s="6">
        <v>1148.08</v>
      </c>
      <c r="B145" s="29">
        <f t="shared" si="2"/>
        <v>7.545292033896033E-3</v>
      </c>
      <c r="C145" s="9"/>
      <c r="D145" s="9"/>
      <c r="E145" s="5"/>
    </row>
    <row r="146" spans="1:5">
      <c r="A146" s="6">
        <v>1130.2</v>
      </c>
      <c r="B146" s="29">
        <f t="shared" si="2"/>
        <v>-1.5696373666933345E-2</v>
      </c>
      <c r="C146" s="9"/>
      <c r="D146" s="9"/>
      <c r="E146" s="5"/>
    </row>
    <row r="147" spans="1:5">
      <c r="A147" s="6">
        <v>1106.73</v>
      </c>
      <c r="B147" s="29">
        <f t="shared" si="2"/>
        <v>-2.0984886675167722E-2</v>
      </c>
      <c r="C147" s="9"/>
      <c r="D147" s="9"/>
      <c r="E147" s="5"/>
    </row>
    <row r="148" spans="1:5">
      <c r="A148" s="6">
        <v>1147.3900000000001</v>
      </c>
      <c r="B148" s="29">
        <f t="shared" si="2"/>
        <v>3.6080076252758407E-2</v>
      </c>
      <c r="C148" s="9"/>
      <c r="D148" s="9"/>
      <c r="E148" s="5"/>
    </row>
    <row r="149" spans="1:5">
      <c r="A149" s="6">
        <v>1076.92</v>
      </c>
      <c r="B149" s="29">
        <f t="shared" si="2"/>
        <v>-6.3384682784413518E-2</v>
      </c>
      <c r="C149" s="9"/>
      <c r="D149" s="9"/>
      <c r="E149" s="5"/>
    </row>
    <row r="150" spans="1:5">
      <c r="A150" s="6">
        <v>1067.1400000000001</v>
      </c>
      <c r="B150" s="29">
        <f t="shared" si="2"/>
        <v>-9.122942297125956E-3</v>
      </c>
      <c r="C150" s="9"/>
      <c r="D150" s="9"/>
      <c r="E150" s="5"/>
    </row>
    <row r="151" spans="1:5">
      <c r="A151" s="6">
        <v>989.82</v>
      </c>
      <c r="B151" s="29">
        <f t="shared" si="2"/>
        <v>-7.5214343275906148E-2</v>
      </c>
      <c r="C151" s="9"/>
      <c r="D151" s="9"/>
      <c r="E151" s="5"/>
    </row>
    <row r="152" spans="1:5">
      <c r="A152" s="6">
        <v>911.62</v>
      </c>
      <c r="B152" s="29">
        <f t="shared" si="2"/>
        <v>-8.2299871837899052E-2</v>
      </c>
      <c r="C152" s="9"/>
      <c r="D152" s="9"/>
      <c r="E152" s="5"/>
    </row>
    <row r="153" spans="1:5">
      <c r="A153" s="6">
        <v>916.07</v>
      </c>
      <c r="B153" s="29">
        <f t="shared" si="2"/>
        <v>4.8695443903156652E-3</v>
      </c>
      <c r="C153" s="9"/>
      <c r="D153" s="9"/>
      <c r="E153" s="5"/>
    </row>
    <row r="154" spans="1:5">
      <c r="A154" s="6">
        <v>815.28</v>
      </c>
      <c r="B154" s="29">
        <f t="shared" si="2"/>
        <v>-0.11656116844786664</v>
      </c>
      <c r="C154" s="9"/>
      <c r="D154" s="9"/>
      <c r="E154" s="5"/>
    </row>
    <row r="155" spans="1:5">
      <c r="A155" s="6">
        <v>885.76</v>
      </c>
      <c r="B155" s="29">
        <f t="shared" si="2"/>
        <v>8.2914421028757151E-2</v>
      </c>
      <c r="C155" s="9"/>
      <c r="D155" s="9"/>
      <c r="E155" s="5"/>
    </row>
    <row r="156" spans="1:5">
      <c r="A156" s="6">
        <v>936.31</v>
      </c>
      <c r="B156" s="29">
        <f t="shared" si="2"/>
        <v>5.550058467611222E-2</v>
      </c>
      <c r="C156" s="9"/>
      <c r="D156" s="9"/>
      <c r="E156" s="5"/>
    </row>
    <row r="157" spans="1:5">
      <c r="A157" s="6">
        <v>879.82</v>
      </c>
      <c r="B157" s="29">
        <f t="shared" si="2"/>
        <v>-6.2229277129875436E-2</v>
      </c>
      <c r="C157" s="9"/>
      <c r="D157" s="9"/>
      <c r="E157" s="5"/>
    </row>
    <row r="158" spans="1:5">
      <c r="A158" s="6">
        <v>855.7</v>
      </c>
      <c r="B158" s="29">
        <f t="shared" si="2"/>
        <v>-2.7797493671422965E-2</v>
      </c>
      <c r="C158" s="9"/>
      <c r="D158" s="9"/>
      <c r="E158" s="5"/>
    </row>
    <row r="159" spans="1:5">
      <c r="A159" s="6">
        <v>841.15</v>
      </c>
      <c r="B159" s="29">
        <f t="shared" si="2"/>
        <v>-1.7149844258839787E-2</v>
      </c>
      <c r="C159" s="9"/>
      <c r="D159" s="9"/>
      <c r="E159" s="5"/>
    </row>
    <row r="160" spans="1:5">
      <c r="A160" s="6">
        <v>848.18</v>
      </c>
      <c r="B160" s="29">
        <f t="shared" si="2"/>
        <v>8.3228742528296627E-3</v>
      </c>
      <c r="C160" s="9"/>
      <c r="D160" s="9"/>
      <c r="E160" s="5"/>
    </row>
    <row r="161" spans="1:11">
      <c r="A161" s="6">
        <v>916.92</v>
      </c>
      <c r="B161" s="29">
        <f t="shared" si="2"/>
        <v>7.7927350029476733E-2</v>
      </c>
      <c r="C161" s="9"/>
      <c r="D161" s="9"/>
      <c r="E161" s="5"/>
    </row>
    <row r="162" spans="1:11">
      <c r="A162" s="6">
        <v>963.59</v>
      </c>
      <c r="B162" s="29">
        <f t="shared" si="2"/>
        <v>4.9645665489287727E-2</v>
      </c>
      <c r="C162" s="9"/>
      <c r="D162" s="9"/>
      <c r="E162" s="5"/>
    </row>
    <row r="163" spans="1:11">
      <c r="A163" s="6">
        <v>974.5</v>
      </c>
      <c r="B163" s="29">
        <f t="shared" si="2"/>
        <v>1.125862601085219E-2</v>
      </c>
      <c r="C163" s="9"/>
      <c r="D163" s="9"/>
      <c r="E163" s="5"/>
    </row>
    <row r="164" spans="1:11">
      <c r="A164" s="6">
        <v>990.31</v>
      </c>
      <c r="B164" s="29">
        <f t="shared" si="2"/>
        <v>1.6093506478773681E-2</v>
      </c>
      <c r="C164" s="9"/>
      <c r="D164" s="9"/>
      <c r="E164" s="5"/>
    </row>
    <row r="165" spans="1:11">
      <c r="A165" s="6">
        <v>1008.01</v>
      </c>
      <c r="B165" s="29">
        <f t="shared" si="2"/>
        <v>1.7715343790636197E-2</v>
      </c>
      <c r="C165" s="9"/>
      <c r="D165" s="9"/>
      <c r="E165" s="5"/>
    </row>
    <row r="166" spans="1:11">
      <c r="A166" s="6">
        <v>995.97</v>
      </c>
      <c r="B166" s="29">
        <f t="shared" si="2"/>
        <v>-1.2016232567985653E-2</v>
      </c>
      <c r="C166" s="9"/>
      <c r="D166" s="9"/>
      <c r="E166" s="5"/>
    </row>
    <row r="167" spans="1:11">
      <c r="A167" s="6">
        <v>1050.71</v>
      </c>
      <c r="B167" s="29">
        <f t="shared" si="2"/>
        <v>5.3504268464946513E-2</v>
      </c>
      <c r="C167" s="9"/>
      <c r="D167" s="9"/>
      <c r="E167" s="5"/>
    </row>
    <row r="168" spans="1:11">
      <c r="A168" s="6">
        <v>1058.2</v>
      </c>
      <c r="B168" s="29">
        <f t="shared" si="2"/>
        <v>7.1032253560451564E-3</v>
      </c>
      <c r="C168" s="9"/>
      <c r="D168" s="9"/>
      <c r="E168" s="5"/>
    </row>
    <row r="169" spans="1:11">
      <c r="A169" s="6">
        <v>1111.92</v>
      </c>
      <c r="B169" s="29">
        <f t="shared" si="2"/>
        <v>4.9518899306471208E-2</v>
      </c>
      <c r="C169" s="9"/>
      <c r="D169" s="9"/>
      <c r="E169" s="5"/>
    </row>
    <row r="170" spans="1:11">
      <c r="A170" s="6">
        <v>1131.1300000000001</v>
      </c>
      <c r="B170" s="29">
        <f t="shared" si="2"/>
        <v>1.7128882262967212E-2</v>
      </c>
      <c r="C170" s="9"/>
      <c r="D170" s="9"/>
      <c r="E170" s="5"/>
    </row>
    <row r="171" spans="1:11">
      <c r="A171" s="6">
        <v>1144.94</v>
      </c>
      <c r="B171" s="29">
        <f t="shared" si="2"/>
        <v>1.2135100829125884E-2</v>
      </c>
      <c r="C171" s="9"/>
      <c r="D171" s="9"/>
      <c r="E171" s="5"/>
    </row>
    <row r="172" spans="1:11">
      <c r="A172" s="6">
        <v>1126.21</v>
      </c>
      <c r="B172" s="29">
        <f t="shared" si="2"/>
        <v>-1.6494220669989047E-2</v>
      </c>
      <c r="C172" s="9"/>
      <c r="D172" s="9"/>
      <c r="E172" s="5"/>
    </row>
    <row r="173" spans="1:11">
      <c r="A173" s="6">
        <v>1107.3</v>
      </c>
      <c r="B173" s="29">
        <f t="shared" si="2"/>
        <v>-1.6933393494544095E-2</v>
      </c>
      <c r="C173" s="9"/>
      <c r="D173" s="9"/>
      <c r="E173" s="5"/>
    </row>
    <row r="174" spans="1:11">
      <c r="A174" s="6">
        <v>1120.68</v>
      </c>
      <c r="B174" s="29">
        <f t="shared" si="2"/>
        <v>1.2011024205564368E-2</v>
      </c>
      <c r="C174" s="41" t="s">
        <v>25</v>
      </c>
      <c r="D174" s="41"/>
      <c r="E174" s="41"/>
      <c r="F174" s="41"/>
      <c r="G174" s="41"/>
      <c r="H174" s="41"/>
      <c r="I174" s="41"/>
      <c r="J174" s="41"/>
    </row>
    <row r="175" spans="1:11">
      <c r="A175" s="6">
        <v>1140.8399999999999</v>
      </c>
      <c r="B175" s="29">
        <f t="shared" si="2"/>
        <v>1.7829189249312503E-2</v>
      </c>
      <c r="C175" s="37">
        <v>153</v>
      </c>
      <c r="D175" s="37">
        <v>133</v>
      </c>
      <c r="E175" s="37">
        <v>113</v>
      </c>
      <c r="F175" s="37">
        <v>93</v>
      </c>
      <c r="G175" s="37">
        <v>73</v>
      </c>
      <c r="H175" s="37">
        <v>53</v>
      </c>
      <c r="I175" s="37">
        <v>33</v>
      </c>
      <c r="J175" s="37">
        <v>13</v>
      </c>
    </row>
    <row r="176" spans="1:11" ht="15.6">
      <c r="A176" s="10" t="s">
        <v>0</v>
      </c>
      <c r="B176" s="12">
        <f>AVERAGE(B3:B175)</f>
        <v>7.1862383228798324E-3</v>
      </c>
      <c r="C176" s="12">
        <f>AVERAGE(B23:B175)</f>
        <v>7.0514749175872226E-3</v>
      </c>
      <c r="D176" s="12">
        <f>AVERAGE(B43:B175)</f>
        <v>6.9913563630306166E-3</v>
      </c>
      <c r="E176" s="12">
        <f>AVERAGE(B63:B175)</f>
        <v>7.8397716767393058E-3</v>
      </c>
      <c r="F176" s="12">
        <f>AVERAGE(B83:B175)</f>
        <v>5.4487600478499267E-3</v>
      </c>
      <c r="G176" s="12">
        <f>AVERAGE(B103:B175)</f>
        <v>6.1417981080469299E-4</v>
      </c>
      <c r="H176" s="12">
        <f>AVERAGE(B123:B175)</f>
        <v>-3.7875926486988015E-3</v>
      </c>
      <c r="I176" s="12">
        <f>AVERAGE(B143:B175)</f>
        <v>2.7769903664438696E-3</v>
      </c>
      <c r="J176" s="12">
        <f>AVERAGE(B163:B175)</f>
        <v>1.2988786094013551E-2</v>
      </c>
      <c r="K176" s="11"/>
    </row>
    <row r="177" spans="1:11" ht="15.6">
      <c r="A177" s="10" t="s">
        <v>18</v>
      </c>
      <c r="B177" s="12">
        <f>_xlfn.VAR.S(B3:B175)</f>
        <v>1.8109889499904575E-3</v>
      </c>
      <c r="C177" s="9"/>
      <c r="D177" s="9"/>
      <c r="E177" s="11"/>
      <c r="G177" s="11"/>
      <c r="H177" s="11"/>
      <c r="I177" s="11"/>
      <c r="J177" s="11"/>
      <c r="K177" s="11"/>
    </row>
    <row r="178" spans="1:11" ht="15.6">
      <c r="A178" s="10" t="s">
        <v>1</v>
      </c>
      <c r="B178" s="12">
        <f>STDEV(B3:B175)</f>
        <v>4.255571583219412E-2</v>
      </c>
      <c r="C178" s="12">
        <f>STDEV(B23:B175)</f>
        <v>4.2462741880190537E-2</v>
      </c>
      <c r="D178" s="12">
        <f>STDEV(B43:B175)</f>
        <v>4.3948505585982497E-2</v>
      </c>
      <c r="E178" s="12">
        <f>STDEV(B63:B175)</f>
        <v>4.6443480174853141E-2</v>
      </c>
      <c r="F178" s="12">
        <f>STDEV(B83:B175)</f>
        <v>4.9965752947719183E-2</v>
      </c>
      <c r="G178" s="12">
        <f>STDEV(B103:B175)</f>
        <v>5.1336156076830147E-2</v>
      </c>
      <c r="H178" s="12">
        <f>STDEV(B123:B175)</f>
        <v>4.917972733406438E-2</v>
      </c>
      <c r="I178" s="12">
        <f>STDEV(B143:B175)</f>
        <v>4.63276824997138E-2</v>
      </c>
      <c r="J178" s="12">
        <f>STDEV(B163:B175)</f>
        <v>2.1365190871688401E-2</v>
      </c>
      <c r="K178" s="12"/>
    </row>
    <row r="179" spans="1:11" ht="15.6">
      <c r="A179" s="10" t="s">
        <v>17</v>
      </c>
      <c r="B179" s="12">
        <f>-B178/B176</f>
        <v>-5.9218347513891283</v>
      </c>
      <c r="C179" s="9"/>
      <c r="D179" s="9"/>
      <c r="E179" s="12"/>
      <c r="G179" s="12"/>
      <c r="H179" s="12"/>
      <c r="I179" s="12"/>
      <c r="J179" s="12"/>
      <c r="K179" s="12"/>
    </row>
    <row r="180" spans="1:11" ht="15.6">
      <c r="A180" s="10" t="s">
        <v>2</v>
      </c>
      <c r="B180" s="12">
        <f>SKEW(B3:B175)</f>
        <v>-0.62794443267619493</v>
      </c>
      <c r="C180" s="12">
        <f>SKEW(B23:B175)</f>
        <v>-0.64807277026020393</v>
      </c>
      <c r="D180" s="12">
        <f>SKEW(B43:B175)</f>
        <v>-0.73857371789100856</v>
      </c>
      <c r="E180" s="12">
        <f>SKEW(B63:B175)</f>
        <v>-0.765958698956414</v>
      </c>
      <c r="F180" s="12">
        <f>SKEW(B83:B175)</f>
        <v>-0.61221341381092054</v>
      </c>
      <c r="G180" s="12">
        <f>SKEW(B103:B175)</f>
        <v>-0.55064680743084271</v>
      </c>
      <c r="H180" s="12">
        <f>SKEW(B123:B175)</f>
        <v>-0.1831880102836923</v>
      </c>
      <c r="I180" s="12">
        <f>SKEW(B143:B175)</f>
        <v>-0.54032437485389428</v>
      </c>
      <c r="J180" s="12">
        <f>SKEW(B163:B175)</f>
        <v>0.47775472841376715</v>
      </c>
      <c r="K180" s="12"/>
    </row>
    <row r="181" spans="1:11" ht="15.6">
      <c r="A181" s="10" t="s">
        <v>3</v>
      </c>
      <c r="B181" s="12">
        <f>KURT(B3:B175)</f>
        <v>0.99309281934360172</v>
      </c>
      <c r="C181" s="12">
        <f>KURT(B33:B175)</f>
        <v>1.1065553653325262</v>
      </c>
      <c r="D181" s="12">
        <f>KURT(B43:B175)</f>
        <v>0.91204456011138868</v>
      </c>
      <c r="E181" s="12">
        <f>KURT(B63:B175)</f>
        <v>0.72534098859944374</v>
      </c>
      <c r="F181" s="12">
        <f>KURT(B83:B175)</f>
        <v>0.2307924201185072</v>
      </c>
      <c r="G181" s="12">
        <f>KURT(B103:B175)</f>
        <v>0.22479605093811417</v>
      </c>
      <c r="H181" s="12">
        <f>KURT(B123:B175)</f>
        <v>-0.35346061268622897</v>
      </c>
      <c r="I181" s="12">
        <f>KURT(B143:B175)</f>
        <v>0.40627812921715512</v>
      </c>
      <c r="J181" s="12">
        <f>KURT(B163:B175)</f>
        <v>0.32496415528146239</v>
      </c>
      <c r="K181" s="12"/>
    </row>
    <row r="182" spans="1:11" ht="15.6">
      <c r="A182" s="10" t="s">
        <v>4</v>
      </c>
      <c r="B182" s="12">
        <f>MIN(B3:B175)</f>
        <v>-0.15758607007429418</v>
      </c>
      <c r="C182" s="9"/>
      <c r="D182" s="9"/>
      <c r="E182" s="12"/>
      <c r="G182" s="12"/>
      <c r="H182" s="12"/>
      <c r="I182" s="12"/>
      <c r="J182" s="12"/>
      <c r="K182" s="12"/>
    </row>
    <row r="183" spans="1:11" ht="15.6">
      <c r="A183" s="10" t="s">
        <v>5</v>
      </c>
      <c r="B183" s="12">
        <f>MAX(B3:B175)</f>
        <v>0.10578950523409669</v>
      </c>
      <c r="C183" s="9"/>
      <c r="D183" s="9"/>
      <c r="E183" s="12"/>
      <c r="G183" s="12"/>
      <c r="H183" s="12"/>
      <c r="I183" s="12"/>
      <c r="J183" s="12"/>
      <c r="K183" s="12"/>
    </row>
    <row r="184" spans="1:11" ht="15.6">
      <c r="A184" s="10" t="s">
        <v>6</v>
      </c>
      <c r="B184" s="12">
        <f>B183-B182</f>
        <v>0.26337557530839084</v>
      </c>
      <c r="C184" s="9"/>
      <c r="D184" s="9"/>
      <c r="E184" s="12"/>
      <c r="G184" s="12"/>
      <c r="H184" s="12"/>
      <c r="I184" s="12"/>
      <c r="J184" s="12"/>
      <c r="K184" s="12"/>
    </row>
    <row r="185" spans="1:11">
      <c r="A185" s="6">
        <f>COUNT(B2:B175)</f>
        <v>173</v>
      </c>
      <c r="C185" s="9"/>
      <c r="D185" s="9"/>
    </row>
  </sheetData>
  <mergeCells count="1">
    <mergeCell ref="C174:J1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Data </vt:lpstr>
      <vt:lpstr>Removing Outliers</vt:lpstr>
      <vt:lpstr>Influence of Sample 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Support</cp:lastModifiedBy>
  <dcterms:created xsi:type="dcterms:W3CDTF">2014-07-18T21:11:11Z</dcterms:created>
  <dcterms:modified xsi:type="dcterms:W3CDTF">2015-08-19T15:12:05Z</dcterms:modified>
</cp:coreProperties>
</file>