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list" sheetId="1" r:id="rId4"/>
    <sheet state="visible" name="Copy of load list" sheetId="2" r:id="rId5"/>
    <sheet state="visible" name="notes" sheetId="3" r:id="rId6"/>
  </sheets>
  <definedNames/>
  <calcPr/>
</workbook>
</file>

<file path=xl/sharedStrings.xml><?xml version="1.0" encoding="utf-8"?>
<sst xmlns="http://schemas.openxmlformats.org/spreadsheetml/2006/main" count="157" uniqueCount="72">
  <si>
    <t>Component Name</t>
  </si>
  <si>
    <t>Component Type</t>
  </si>
  <si>
    <t>High/ Low Voltage</t>
  </si>
  <si>
    <t xml:space="preserve">Amps </t>
  </si>
  <si>
    <t>A</t>
  </si>
  <si>
    <t xml:space="preserve">Voltage Input </t>
  </si>
  <si>
    <t>V</t>
  </si>
  <si>
    <t>Supply Voltage Min</t>
  </si>
  <si>
    <t>Supply Voltage Max</t>
  </si>
  <si>
    <t>Power</t>
  </si>
  <si>
    <t>PDRV8161DGSR</t>
  </si>
  <si>
    <t>motor driver</t>
  </si>
  <si>
    <t>high</t>
  </si>
  <si>
    <t>2mA IGVDD</t>
  </si>
  <si>
    <t>12V</t>
  </si>
  <si>
    <t>8V</t>
  </si>
  <si>
    <t>20V</t>
  </si>
  <si>
    <t>https://www.omc-stepperonline.com/48v-3000rpm-0-6nm-188w-5-40a-57x57x100mm-brushless-dc-motor-57bsa100-48-01</t>
  </si>
  <si>
    <t>BLDC motor 1</t>
  </si>
  <si>
    <t>5.4A</t>
  </si>
  <si>
    <t>48V</t>
  </si>
  <si>
    <t>https://teknic.com/hudson-model/M-3432S-LN-02D/?model_voltage=48</t>
  </si>
  <si>
    <t>BLDC motor 2</t>
  </si>
  <si>
    <t>5.1A</t>
  </si>
  <si>
    <t>https://teknic.com/hudson-model/M-2311P-QN-08D/?model_voltage=48</t>
  </si>
  <si>
    <t>BLDC motor 3</t>
  </si>
  <si>
    <t>7.7A</t>
  </si>
  <si>
    <t>https://www.omc-stepperonline.com/24v-3000rpm-0-04nm-13w-1-00a-42x43mm-brushless-dc-motor-42bya43-24-01</t>
  </si>
  <si>
    <t>BLDC motor 4</t>
  </si>
  <si>
    <t>1A</t>
  </si>
  <si>
    <t>24V</t>
  </si>
  <si>
    <t>Robotic Arm Pincher</t>
  </si>
  <si>
    <t>pincher</t>
  </si>
  <si>
    <t>0.9A</t>
  </si>
  <si>
    <t>6V</t>
  </si>
  <si>
    <t>4.8V</t>
  </si>
  <si>
    <t>7.2V</t>
  </si>
  <si>
    <t>Motor Encoder Boards</t>
  </si>
  <si>
    <t>TMS320F28004</t>
  </si>
  <si>
    <t>MCU</t>
  </si>
  <si>
    <t>low</t>
  </si>
  <si>
    <t>90 mA Max, 61 mA Typ</t>
  </si>
  <si>
    <t>3.3V VDDIO and VDDA, 1.2V VDD</t>
  </si>
  <si>
    <t>-0.3 V</t>
  </si>
  <si>
    <t>4.6 V</t>
  </si>
  <si>
    <t>ESP32</t>
  </si>
  <si>
    <t>bluetooth components</t>
  </si>
  <si>
    <t>up to 250 mA</t>
  </si>
  <si>
    <t>2.2V</t>
  </si>
  <si>
    <t>3.6V</t>
  </si>
  <si>
    <t>Capacity Calculations</t>
  </si>
  <si>
    <t>Total Power</t>
  </si>
  <si>
    <t>Watts, sum of all component's power</t>
  </si>
  <si>
    <t>Duration</t>
  </si>
  <si>
    <t>Hours, desired runtime for the robot</t>
  </si>
  <si>
    <t>Energy Consumption</t>
  </si>
  <si>
    <t>Wh, Watts * Duration</t>
  </si>
  <si>
    <t>Account for Safety/ Efficiency</t>
  </si>
  <si>
    <t>Wh, Energy consumption * 2 (assuming 50% depth of discharge) * 1.25 (accounting for efficiency losses)</t>
  </si>
  <si>
    <t xml:space="preserve">Battery Capacity </t>
  </si>
  <si>
    <t>Ah, Wh / Voltage of Battery</t>
  </si>
  <si>
    <t>TPS54540BDDA</t>
  </si>
  <si>
    <t>power converter ic</t>
  </si>
  <si>
    <t>load resistance</t>
  </si>
  <si>
    <t>power iC</t>
  </si>
  <si>
    <t>integrated bootstrap voltage regulator</t>
  </si>
  <si>
    <t>recommended value of the BOOT capacitor is 0.1 μF with an X7R or X5R grade dielectric with a voltage rating of 10 V or higher</t>
  </si>
  <si>
    <t>decoupling capacitor to help with ground bounce and ringing which may cause voltage drop to component power pins</t>
  </si>
  <si>
    <t>isolated gate drivers?</t>
  </si>
  <si>
    <t xml:space="preserve">with this ic, do i also need a regulator? </t>
  </si>
  <si>
    <t>should i have multiple of these? probably right? one for all of the rails?</t>
  </si>
  <si>
    <t>linear vs switch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</si>
</sst>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2" fontId="3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Border="1" applyFont="1"/>
    <xf borderId="0" fillId="0" fontId="4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2" fontId="5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3" fillId="2" fontId="6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3" fillId="2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6" fillId="0" fontId="2" numFmtId="0" xfId="0" applyBorder="1" applyFont="1"/>
    <xf borderId="3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Border="1" applyFont="1"/>
    <xf borderId="0" fillId="3" fontId="7" numFmtId="0" xfId="0" applyAlignment="1" applyFill="1" applyFont="1">
      <alignment readingOrder="0"/>
    </xf>
    <xf borderId="2" fillId="3" fontId="2" numFmtId="0" xfId="0" applyAlignment="1" applyBorder="1" applyFont="1">
      <alignment readingOrder="0"/>
    </xf>
    <xf borderId="2" fillId="3" fontId="2" numFmtId="0" xfId="0" applyBorder="1" applyFont="1"/>
    <xf borderId="0" fillId="3" fontId="2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.com/lit/ds/symlink/drv8161.pdf?ts=1726504502985&amp;ref_url=https%253A%252F%252Fwww.ti.com%252Fproduct%252FDRV8161%252Fpart-details%252FPDRV8161DGSR" TargetMode="External"/><Relationship Id="rId2" Type="http://schemas.openxmlformats.org/officeDocument/2006/relationships/hyperlink" Target="https://www.omc-stepperonline.com/48v-3000rpm-0-6nm-188w-5-40a-57x57x100mm-brushless-dc-motor-57bsa100-48-01" TargetMode="External"/><Relationship Id="rId3" Type="http://schemas.openxmlformats.org/officeDocument/2006/relationships/hyperlink" Target="https://teknic.com/hudson-model/M-3432S-LN-02D/?model_voltage=48" TargetMode="External"/><Relationship Id="rId4" Type="http://schemas.openxmlformats.org/officeDocument/2006/relationships/hyperlink" Target="https://teknic.com/hudson-model/M-2311P-QN-08D/?model_voltage=48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omc-stepperonline.com/24v-3000rpm-0-04nm-13w-1-00a-42x43mm-brushless-dc-motor-42bya43-24-01" TargetMode="External"/><Relationship Id="rId6" Type="http://schemas.openxmlformats.org/officeDocument/2006/relationships/hyperlink" Target="https://www.electronicoscaldas.com/datasheet/MG996R_Tower-Pro.pdf" TargetMode="External"/><Relationship Id="rId7" Type="http://schemas.openxmlformats.org/officeDocument/2006/relationships/hyperlink" Target="https://www.ti.com/lit/ds/symlink/tms320f280049c.pdf?ts=1727748629649&amp;ref_url=https%253A%252F%252Fwww.ti.com%252Fproduct%252FTMS320F280049C%252Fpart-details%252FF280049CPZS" TargetMode="External"/><Relationship Id="rId8" Type="http://schemas.openxmlformats.org/officeDocument/2006/relationships/hyperlink" Target="https://learn.sparkfun.com/tutorials/esp32-thing-hookup-guide/hardware-overvie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.com/lit/ds/symlink/drv8161.pdf?ts=1726504502985&amp;ref_url=https%253A%252F%252Fwww.ti.com%252Fproduct%252FDRV8161%252Fpart-details%252FPDRV8161DGSR" TargetMode="External"/><Relationship Id="rId2" Type="http://schemas.openxmlformats.org/officeDocument/2006/relationships/hyperlink" Target="https://www.omc-stepperonline.com/48v-3000rpm-0-6nm-188w-5-40a-57x57x100mm-brushless-dc-motor-57bsa100-48-01" TargetMode="External"/><Relationship Id="rId3" Type="http://schemas.openxmlformats.org/officeDocument/2006/relationships/hyperlink" Target="https://teknic.com/hudson-model/M-3432S-LN-02D/?model_voltage=48" TargetMode="External"/><Relationship Id="rId4" Type="http://schemas.openxmlformats.org/officeDocument/2006/relationships/hyperlink" Target="https://teknic.com/hudson-model/M-2311P-QN-08D/?model_voltage=48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omc-stepperonline.com/24v-3000rpm-0-04nm-13w-1-00a-42x43mm-brushless-dc-motor-42bya43-24-01" TargetMode="External"/><Relationship Id="rId6" Type="http://schemas.openxmlformats.org/officeDocument/2006/relationships/hyperlink" Target="https://www.electronicoscaldas.com/datasheet/MG996R_Tower-Pro.pdf" TargetMode="External"/><Relationship Id="rId7" Type="http://schemas.openxmlformats.org/officeDocument/2006/relationships/hyperlink" Target="https://www.ti.com/lit/ds/symlink/tms320f280049c.pdf?ts=1727748629649&amp;ref_url=https%253A%252F%252Fwww.ti.com%252Fproduct%252FTMS320F280049C%252Fpart-details%252FF280049CPZS" TargetMode="External"/><Relationship Id="rId8" Type="http://schemas.openxmlformats.org/officeDocument/2006/relationships/hyperlink" Target="https://learn.sparkfun.com/tutorials/esp32-thing-hookup-guide/hardware-overview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.com/lit/ds/symlink/tps54540b.pdf?ts=1726509567646&amp;ref_url=https%253A%252F%252Fwww.ti.com%252Fproduct%252FTPS54540B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7.38"/>
    <col customWidth="1" min="3" max="3" width="15.38"/>
    <col customWidth="1" min="4" max="5" width="16.13"/>
    <col customWidth="1" min="6" max="7" width="16.25"/>
    <col customWidth="1" min="8" max="8" width="16.63"/>
    <col customWidth="1" min="9" max="9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10</v>
      </c>
      <c r="B3" s="4" t="s">
        <v>11</v>
      </c>
      <c r="C3" s="4" t="s">
        <v>12</v>
      </c>
      <c r="D3" s="5" t="s">
        <v>13</v>
      </c>
      <c r="E3" s="5">
        <v>0.002</v>
      </c>
      <c r="F3" s="4" t="s">
        <v>14</v>
      </c>
      <c r="G3" s="4">
        <v>12.0</v>
      </c>
      <c r="H3" s="4" t="s">
        <v>15</v>
      </c>
      <c r="I3" s="4" t="s">
        <v>16</v>
      </c>
      <c r="J3" s="6">
        <f t="shared" ref="J3:J11" si="1">E3*G3</f>
        <v>0.024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>
        <f t="shared" si="1"/>
        <v>0</v>
      </c>
    </row>
    <row r="5">
      <c r="A5" s="7" t="s">
        <v>17</v>
      </c>
      <c r="B5" s="4" t="s">
        <v>18</v>
      </c>
      <c r="C5" s="4" t="s">
        <v>12</v>
      </c>
      <c r="D5" s="4" t="s">
        <v>19</v>
      </c>
      <c r="E5" s="4">
        <v>5.4</v>
      </c>
      <c r="F5" s="4" t="s">
        <v>20</v>
      </c>
      <c r="G5" s="4">
        <v>48.0</v>
      </c>
      <c r="H5" s="6"/>
      <c r="I5" s="4" t="s">
        <v>20</v>
      </c>
      <c r="J5" s="6">
        <f t="shared" si="1"/>
        <v>259.2</v>
      </c>
    </row>
    <row r="6">
      <c r="A6" s="7" t="s">
        <v>21</v>
      </c>
      <c r="B6" s="8" t="s">
        <v>22</v>
      </c>
      <c r="C6" s="8" t="s">
        <v>12</v>
      </c>
      <c r="D6" s="8" t="s">
        <v>23</v>
      </c>
      <c r="E6" s="8">
        <v>5.1</v>
      </c>
      <c r="F6" s="8" t="s">
        <v>20</v>
      </c>
      <c r="G6" s="8">
        <v>48.0</v>
      </c>
      <c r="H6" s="2"/>
      <c r="I6" s="8" t="s">
        <v>20</v>
      </c>
      <c r="J6" s="2">
        <f t="shared" si="1"/>
        <v>244.8</v>
      </c>
    </row>
    <row r="7">
      <c r="A7" s="7" t="s">
        <v>24</v>
      </c>
      <c r="B7" s="4" t="s">
        <v>25</v>
      </c>
      <c r="C7" s="4" t="s">
        <v>12</v>
      </c>
      <c r="D7" s="4" t="s">
        <v>26</v>
      </c>
      <c r="E7" s="4">
        <v>7.7</v>
      </c>
      <c r="F7" s="4" t="s">
        <v>20</v>
      </c>
      <c r="G7" s="4">
        <v>48.0</v>
      </c>
      <c r="H7" s="6"/>
      <c r="I7" s="4" t="s">
        <v>20</v>
      </c>
      <c r="J7" s="6">
        <f t="shared" si="1"/>
        <v>369.6</v>
      </c>
    </row>
    <row r="8">
      <c r="A8" s="7" t="s">
        <v>27</v>
      </c>
      <c r="B8" s="8" t="s">
        <v>28</v>
      </c>
      <c r="C8" s="8" t="s">
        <v>12</v>
      </c>
      <c r="D8" s="8" t="s">
        <v>29</v>
      </c>
      <c r="E8" s="8">
        <v>1.0</v>
      </c>
      <c r="F8" s="8" t="s">
        <v>30</v>
      </c>
      <c r="G8" s="8">
        <v>24.0</v>
      </c>
      <c r="H8" s="2"/>
      <c r="I8" s="8" t="s">
        <v>20</v>
      </c>
      <c r="J8" s="2">
        <f t="shared" si="1"/>
        <v>24</v>
      </c>
    </row>
    <row r="9">
      <c r="A9" s="9" t="s">
        <v>31</v>
      </c>
      <c r="B9" s="4" t="s">
        <v>32</v>
      </c>
      <c r="C9" s="4" t="s">
        <v>12</v>
      </c>
      <c r="D9" s="4" t="s">
        <v>33</v>
      </c>
      <c r="E9" s="4">
        <v>0.9</v>
      </c>
      <c r="F9" s="4" t="s">
        <v>34</v>
      </c>
      <c r="G9" s="4">
        <v>6.0</v>
      </c>
      <c r="H9" s="4" t="s">
        <v>35</v>
      </c>
      <c r="I9" s="4" t="s">
        <v>36</v>
      </c>
      <c r="J9" s="6">
        <f t="shared" si="1"/>
        <v>5.4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>
        <f t="shared" si="1"/>
        <v>0</v>
      </c>
    </row>
    <row r="11">
      <c r="A11" s="6"/>
      <c r="B11" s="4" t="s">
        <v>37</v>
      </c>
      <c r="C11" s="6"/>
      <c r="D11" s="6"/>
      <c r="E11" s="4">
        <v>0.36</v>
      </c>
      <c r="F11" s="6"/>
      <c r="G11" s="4">
        <v>5.0</v>
      </c>
      <c r="H11" s="6"/>
      <c r="I11" s="6"/>
      <c r="J11" s="6">
        <f t="shared" si="1"/>
        <v>1.8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9" t="s">
        <v>38</v>
      </c>
      <c r="B13" s="4" t="s">
        <v>39</v>
      </c>
      <c r="C13" s="4" t="s">
        <v>40</v>
      </c>
      <c r="D13" s="5" t="s">
        <v>41</v>
      </c>
      <c r="E13" s="5">
        <v>0.061</v>
      </c>
      <c r="F13" s="5" t="s">
        <v>42</v>
      </c>
      <c r="G13" s="5">
        <v>3.3</v>
      </c>
      <c r="H13" s="4" t="s">
        <v>43</v>
      </c>
      <c r="I13" s="4" t="s">
        <v>44</v>
      </c>
      <c r="J13" s="6">
        <f t="shared" ref="J13:J15" si="2">E13*G13</f>
        <v>0.2013</v>
      </c>
    </row>
    <row r="14">
      <c r="A14" s="10"/>
      <c r="B14" s="8"/>
      <c r="C14" s="8"/>
      <c r="D14" s="11"/>
      <c r="E14" s="11"/>
      <c r="F14" s="11"/>
      <c r="G14" s="11"/>
      <c r="H14" s="8"/>
      <c r="I14" s="8"/>
      <c r="J14" s="2">
        <f t="shared" si="2"/>
        <v>0</v>
      </c>
    </row>
    <row r="15">
      <c r="A15" s="12" t="s">
        <v>45</v>
      </c>
      <c r="B15" s="13" t="s">
        <v>46</v>
      </c>
      <c r="C15" s="13" t="s">
        <v>40</v>
      </c>
      <c r="D15" s="13" t="s">
        <v>47</v>
      </c>
      <c r="E15" s="13">
        <v>0.25</v>
      </c>
      <c r="F15" s="14"/>
      <c r="G15" s="13">
        <v>3.3</v>
      </c>
      <c r="H15" s="13" t="s">
        <v>48</v>
      </c>
      <c r="I15" s="13" t="s">
        <v>49</v>
      </c>
      <c r="J15" s="14">
        <f t="shared" si="2"/>
        <v>0.825</v>
      </c>
    </row>
    <row r="17">
      <c r="A17" s="1" t="s">
        <v>50</v>
      </c>
      <c r="B17" s="15"/>
      <c r="C17" s="15"/>
      <c r="D17" s="15"/>
      <c r="E17" s="15"/>
      <c r="F17" s="15"/>
      <c r="G17" s="16"/>
    </row>
    <row r="18">
      <c r="A18" s="8" t="s">
        <v>51</v>
      </c>
      <c r="B18" s="17">
        <f>SUM(J2:J15)</f>
        <v>905.8503</v>
      </c>
      <c r="C18" s="18" t="s">
        <v>52</v>
      </c>
      <c r="G18" s="19"/>
    </row>
    <row r="19">
      <c r="A19" s="8" t="s">
        <v>53</v>
      </c>
      <c r="B19" s="18">
        <v>0.5</v>
      </c>
      <c r="C19" s="18" t="s">
        <v>54</v>
      </c>
      <c r="G19" s="19"/>
    </row>
    <row r="20">
      <c r="A20" s="10" t="s">
        <v>55</v>
      </c>
      <c r="B20" s="17">
        <f>B18*B19</f>
        <v>452.92515</v>
      </c>
      <c r="C20" s="18" t="s">
        <v>56</v>
      </c>
      <c r="G20" s="19"/>
    </row>
    <row r="21">
      <c r="A21" s="8" t="s">
        <v>57</v>
      </c>
      <c r="B21" s="17">
        <f>B20*2*1.25</f>
        <v>1132.312875</v>
      </c>
      <c r="C21" s="18" t="s">
        <v>58</v>
      </c>
      <c r="G21" s="19"/>
    </row>
    <row r="22">
      <c r="A22" s="20" t="s">
        <v>59</v>
      </c>
      <c r="B22" s="21">
        <f>B21/48</f>
        <v>23.58985156</v>
      </c>
      <c r="C22" s="22" t="s">
        <v>60</v>
      </c>
      <c r="D22" s="21"/>
      <c r="E22" s="21"/>
      <c r="F22" s="21"/>
      <c r="G22" s="23"/>
    </row>
  </sheetData>
  <hyperlinks>
    <hyperlink r:id="rId1" ref="A3"/>
    <hyperlink r:id="rId2" ref="A5"/>
    <hyperlink r:id="rId3" ref="A6"/>
    <hyperlink r:id="rId4" ref="A7"/>
    <hyperlink r:id="rId5" ref="A8"/>
    <hyperlink r:id="rId6" ref="A9"/>
    <hyperlink r:id="rId7" ref="A13"/>
    <hyperlink r:id="rId8" location=":~:text=The%20ESP32's%20operating%20voltage%20range%20is%202.2%20to%203.6V." ref="A15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7.38"/>
    <col customWidth="1" min="3" max="3" width="15.38"/>
    <col customWidth="1" min="4" max="5" width="16.13"/>
    <col customWidth="1" min="6" max="7" width="16.25"/>
    <col customWidth="1" min="8" max="8" width="16.63"/>
    <col customWidth="1" min="9" max="9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10</v>
      </c>
      <c r="B3" s="4" t="s">
        <v>11</v>
      </c>
      <c r="C3" s="4" t="s">
        <v>12</v>
      </c>
      <c r="D3" s="5" t="s">
        <v>13</v>
      </c>
      <c r="E3" s="5">
        <v>0.002</v>
      </c>
      <c r="F3" s="4" t="s">
        <v>14</v>
      </c>
      <c r="G3" s="4">
        <v>12.0</v>
      </c>
      <c r="H3" s="4" t="s">
        <v>15</v>
      </c>
      <c r="I3" s="4" t="s">
        <v>16</v>
      </c>
      <c r="J3" s="6">
        <f t="shared" ref="J3:J11" si="1">E3*G3</f>
        <v>0.024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>
        <f t="shared" si="1"/>
        <v>0</v>
      </c>
    </row>
    <row r="5">
      <c r="A5" s="7" t="s">
        <v>17</v>
      </c>
      <c r="B5" s="4" t="s">
        <v>18</v>
      </c>
      <c r="C5" s="4" t="s">
        <v>12</v>
      </c>
      <c r="D5" s="4" t="s">
        <v>19</v>
      </c>
      <c r="E5" s="4">
        <v>5.4</v>
      </c>
      <c r="F5" s="4" t="s">
        <v>20</v>
      </c>
      <c r="G5" s="4">
        <v>48.0</v>
      </c>
      <c r="H5" s="6"/>
      <c r="I5" s="4" t="s">
        <v>20</v>
      </c>
      <c r="J5" s="6">
        <f t="shared" si="1"/>
        <v>259.2</v>
      </c>
    </row>
    <row r="6">
      <c r="A6" s="7" t="s">
        <v>21</v>
      </c>
      <c r="B6" s="8" t="s">
        <v>22</v>
      </c>
      <c r="C6" s="8" t="s">
        <v>12</v>
      </c>
      <c r="D6" s="8" t="s">
        <v>23</v>
      </c>
      <c r="E6" s="8">
        <v>5.1</v>
      </c>
      <c r="F6" s="8" t="s">
        <v>20</v>
      </c>
      <c r="G6" s="8">
        <v>48.0</v>
      </c>
      <c r="H6" s="2"/>
      <c r="I6" s="8" t="s">
        <v>20</v>
      </c>
      <c r="J6" s="2">
        <f t="shared" si="1"/>
        <v>244.8</v>
      </c>
    </row>
    <row r="7">
      <c r="A7" s="24" t="s">
        <v>24</v>
      </c>
      <c r="B7" s="25" t="s">
        <v>25</v>
      </c>
      <c r="C7" s="25" t="s">
        <v>12</v>
      </c>
      <c r="D7" s="25" t="s">
        <v>26</v>
      </c>
      <c r="E7" s="25">
        <v>7.7</v>
      </c>
      <c r="F7" s="25" t="s">
        <v>20</v>
      </c>
      <c r="G7" s="25">
        <v>48.0</v>
      </c>
      <c r="H7" s="26"/>
      <c r="I7" s="25" t="s">
        <v>20</v>
      </c>
      <c r="J7" s="26">
        <f t="shared" si="1"/>
        <v>369.6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7" t="s">
        <v>27</v>
      </c>
      <c r="B8" s="8" t="s">
        <v>28</v>
      </c>
      <c r="C8" s="8" t="s">
        <v>12</v>
      </c>
      <c r="D8" s="8" t="s">
        <v>29</v>
      </c>
      <c r="E8" s="8">
        <v>1.0</v>
      </c>
      <c r="F8" s="8" t="s">
        <v>30</v>
      </c>
      <c r="G8" s="8">
        <v>24.0</v>
      </c>
      <c r="H8" s="2"/>
      <c r="I8" s="8" t="s">
        <v>20</v>
      </c>
      <c r="J8" s="2">
        <f t="shared" si="1"/>
        <v>24</v>
      </c>
    </row>
    <row r="9">
      <c r="A9" s="9" t="s">
        <v>31</v>
      </c>
      <c r="B9" s="4" t="s">
        <v>32</v>
      </c>
      <c r="C9" s="4" t="s">
        <v>12</v>
      </c>
      <c r="D9" s="4" t="s">
        <v>33</v>
      </c>
      <c r="E9" s="4">
        <v>0.9</v>
      </c>
      <c r="F9" s="4" t="s">
        <v>34</v>
      </c>
      <c r="G9" s="4">
        <v>6.0</v>
      </c>
      <c r="H9" s="4" t="s">
        <v>35</v>
      </c>
      <c r="I9" s="4" t="s">
        <v>36</v>
      </c>
      <c r="J9" s="6">
        <f t="shared" si="1"/>
        <v>5.4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>
        <f t="shared" si="1"/>
        <v>0</v>
      </c>
    </row>
    <row r="11">
      <c r="A11" s="6"/>
      <c r="B11" s="4" t="s">
        <v>37</v>
      </c>
      <c r="C11" s="6"/>
      <c r="D11" s="6"/>
      <c r="E11" s="4">
        <v>0.36</v>
      </c>
      <c r="F11" s="6"/>
      <c r="G11" s="4">
        <v>5.0</v>
      </c>
      <c r="H11" s="6"/>
      <c r="I11" s="6"/>
      <c r="J11" s="6">
        <f t="shared" si="1"/>
        <v>1.8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9" t="s">
        <v>38</v>
      </c>
      <c r="B13" s="4" t="s">
        <v>39</v>
      </c>
      <c r="C13" s="4" t="s">
        <v>40</v>
      </c>
      <c r="D13" s="5" t="s">
        <v>41</v>
      </c>
      <c r="E13" s="5">
        <v>0.061</v>
      </c>
      <c r="F13" s="5" t="s">
        <v>42</v>
      </c>
      <c r="G13" s="5">
        <v>3.3</v>
      </c>
      <c r="H13" s="4" t="s">
        <v>43</v>
      </c>
      <c r="I13" s="4" t="s">
        <v>44</v>
      </c>
      <c r="J13" s="6">
        <f t="shared" ref="J13:J15" si="2">E13*G13</f>
        <v>0.2013</v>
      </c>
    </row>
    <row r="14">
      <c r="A14" s="10"/>
      <c r="B14" s="8"/>
      <c r="C14" s="8"/>
      <c r="D14" s="11"/>
      <c r="E14" s="11"/>
      <c r="F14" s="11"/>
      <c r="G14" s="11"/>
      <c r="H14" s="8"/>
      <c r="I14" s="8"/>
      <c r="J14" s="2">
        <f t="shared" si="2"/>
        <v>0</v>
      </c>
    </row>
    <row r="15">
      <c r="A15" s="12" t="s">
        <v>45</v>
      </c>
      <c r="B15" s="13" t="s">
        <v>46</v>
      </c>
      <c r="C15" s="13" t="s">
        <v>40</v>
      </c>
      <c r="D15" s="13" t="s">
        <v>47</v>
      </c>
      <c r="E15" s="13">
        <v>0.25</v>
      </c>
      <c r="F15" s="14"/>
      <c r="G15" s="13">
        <v>3.3</v>
      </c>
      <c r="H15" s="13" t="s">
        <v>48</v>
      </c>
      <c r="I15" s="13" t="s">
        <v>49</v>
      </c>
      <c r="J15" s="14">
        <f t="shared" si="2"/>
        <v>0.825</v>
      </c>
    </row>
    <row r="17">
      <c r="A17" s="1" t="s">
        <v>50</v>
      </c>
      <c r="B17" s="15"/>
      <c r="C17" s="15"/>
      <c r="D17" s="15"/>
      <c r="E17" s="15"/>
      <c r="F17" s="15"/>
      <c r="G17" s="16"/>
    </row>
    <row r="18">
      <c r="A18" s="8" t="s">
        <v>51</v>
      </c>
      <c r="B18" s="17">
        <f>SUM(J2:J15)</f>
        <v>905.8503</v>
      </c>
      <c r="C18" s="18" t="s">
        <v>52</v>
      </c>
      <c r="G18" s="19"/>
    </row>
    <row r="19">
      <c r="A19" s="8" t="s">
        <v>53</v>
      </c>
      <c r="B19" s="18">
        <v>0.5</v>
      </c>
      <c r="C19" s="18" t="s">
        <v>54</v>
      </c>
      <c r="G19" s="19"/>
    </row>
    <row r="20">
      <c r="A20" s="10" t="s">
        <v>55</v>
      </c>
      <c r="B20" s="17">
        <f>B18*B19</f>
        <v>452.92515</v>
      </c>
      <c r="C20" s="18" t="s">
        <v>56</v>
      </c>
      <c r="G20" s="19"/>
    </row>
    <row r="21">
      <c r="A21" s="8" t="s">
        <v>57</v>
      </c>
      <c r="B21" s="17">
        <f>B20*2*1.25</f>
        <v>1132.312875</v>
      </c>
      <c r="C21" s="18" t="s">
        <v>58</v>
      </c>
      <c r="G21" s="19"/>
    </row>
    <row r="22">
      <c r="A22" s="20" t="s">
        <v>59</v>
      </c>
      <c r="B22" s="21">
        <f>B21/48</f>
        <v>23.58985156</v>
      </c>
      <c r="C22" s="22" t="s">
        <v>60</v>
      </c>
      <c r="D22" s="21"/>
      <c r="E22" s="21"/>
      <c r="F22" s="21"/>
      <c r="G22" s="23"/>
    </row>
  </sheetData>
  <hyperlinks>
    <hyperlink r:id="rId1" ref="A3"/>
    <hyperlink r:id="rId2" ref="A5"/>
    <hyperlink r:id="rId3" ref="A6"/>
    <hyperlink r:id="rId4" ref="A7"/>
    <hyperlink r:id="rId5" ref="A8"/>
    <hyperlink r:id="rId6" ref="A9"/>
    <hyperlink r:id="rId7" ref="A13"/>
    <hyperlink r:id="rId8" location=":~:text=The%20ESP32's%20operating%20voltage%20range%20is%202.2%20to%203.6V." ref="A15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28" t="s">
        <v>61</v>
      </c>
      <c r="B4" s="18" t="s">
        <v>62</v>
      </c>
      <c r="D4" s="18" t="s">
        <v>63</v>
      </c>
    </row>
    <row r="6">
      <c r="A6" s="18" t="s">
        <v>64</v>
      </c>
      <c r="B6" s="18" t="s">
        <v>65</v>
      </c>
    </row>
    <row r="7">
      <c r="B7" s="18" t="s">
        <v>66</v>
      </c>
    </row>
    <row r="8">
      <c r="B8" s="18" t="s">
        <v>67</v>
      </c>
    </row>
    <row r="9">
      <c r="B9" s="18" t="s">
        <v>68</v>
      </c>
    </row>
    <row r="10">
      <c r="B10" s="18" t="s">
        <v>69</v>
      </c>
    </row>
    <row r="11">
      <c r="B11" s="18" t="s">
        <v>70</v>
      </c>
    </row>
    <row r="13">
      <c r="B13" s="18" t="s">
        <v>71</v>
      </c>
    </row>
  </sheetData>
  <hyperlinks>
    <hyperlink r:id="rId1" ref="A4"/>
  </hyperlinks>
  <drawing r:id="rId2"/>
</worksheet>
</file>