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60090F75-7A34-4F61-9736-1E7E2C014DB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Рис. 1" sheetId="15" r:id="rId1"/>
    <sheet name="Рис. 2" sheetId="3" r:id="rId2"/>
    <sheet name="Рис. 3" sheetId="16" r:id="rId3"/>
    <sheet name="Рис. 4" sheetId="17" r:id="rId4"/>
    <sheet name="Рис. 5" sheetId="18" r:id="rId5"/>
    <sheet name="Лист1" sheetId="1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5" l="1"/>
  <c r="H21" i="15"/>
  <c r="G20" i="15"/>
  <c r="G19" i="15"/>
  <c r="I18" i="15"/>
  <c r="H17" i="15"/>
  <c r="G16" i="15"/>
  <c r="G15" i="15"/>
  <c r="I14" i="15"/>
  <c r="H13" i="15"/>
  <c r="G12" i="15"/>
  <c r="G11" i="15"/>
  <c r="I10" i="15"/>
  <c r="H9" i="15"/>
  <c r="G8" i="15"/>
  <c r="G7" i="15"/>
  <c r="I6" i="15"/>
  <c r="H5" i="15"/>
  <c r="G4" i="15"/>
  <c r="I3" i="15"/>
  <c r="G5" i="15"/>
  <c r="H6" i="15"/>
  <c r="I7" i="15"/>
  <c r="G9" i="15"/>
  <c r="H10" i="15"/>
  <c r="I11" i="15"/>
  <c r="G13" i="15"/>
  <c r="H14" i="15"/>
  <c r="I15" i="15"/>
  <c r="G17" i="15"/>
  <c r="H18" i="15"/>
  <c r="I19" i="15"/>
  <c r="G21" i="15"/>
  <c r="H22" i="15"/>
  <c r="F21" i="3" s="1"/>
  <c r="G3" i="15"/>
  <c r="A21" i="17"/>
  <c r="A3" i="19"/>
  <c r="B3" i="19"/>
  <c r="C3" i="19"/>
  <c r="D3" i="19"/>
  <c r="E3" i="19"/>
  <c r="A4" i="19"/>
  <c r="B4" i="19"/>
  <c r="C4" i="19"/>
  <c r="D4" i="19"/>
  <c r="E4" i="19"/>
  <c r="A5" i="19"/>
  <c r="B5" i="19"/>
  <c r="C5" i="19"/>
  <c r="D5" i="19"/>
  <c r="E5" i="19"/>
  <c r="A6" i="19"/>
  <c r="B6" i="19"/>
  <c r="C6" i="19"/>
  <c r="D6" i="19"/>
  <c r="E6" i="19"/>
  <c r="A7" i="19"/>
  <c r="B7" i="19"/>
  <c r="C7" i="19"/>
  <c r="D7" i="19"/>
  <c r="E7" i="19"/>
  <c r="A8" i="19"/>
  <c r="B8" i="19"/>
  <c r="C8" i="19"/>
  <c r="D8" i="19"/>
  <c r="E8" i="19"/>
  <c r="A9" i="19"/>
  <c r="B9" i="19"/>
  <c r="C9" i="19"/>
  <c r="D9" i="19"/>
  <c r="E9" i="19"/>
  <c r="A10" i="19"/>
  <c r="B10" i="19"/>
  <c r="C10" i="19"/>
  <c r="D10" i="19"/>
  <c r="E10" i="19"/>
  <c r="A11" i="19"/>
  <c r="B11" i="19"/>
  <c r="C11" i="19"/>
  <c r="D11" i="19"/>
  <c r="E11" i="19"/>
  <c r="A12" i="19"/>
  <c r="B12" i="19"/>
  <c r="C12" i="19"/>
  <c r="D12" i="19"/>
  <c r="E12" i="19"/>
  <c r="A13" i="19"/>
  <c r="B13" i="19"/>
  <c r="C13" i="19"/>
  <c r="D13" i="19"/>
  <c r="E13" i="19"/>
  <c r="A14" i="19"/>
  <c r="B14" i="19"/>
  <c r="C14" i="19"/>
  <c r="D14" i="19"/>
  <c r="E14" i="19"/>
  <c r="A15" i="19"/>
  <c r="B15" i="19"/>
  <c r="C15" i="19"/>
  <c r="D15" i="19"/>
  <c r="E15" i="19"/>
  <c r="A16" i="19"/>
  <c r="B16" i="19"/>
  <c r="C16" i="19"/>
  <c r="D16" i="19"/>
  <c r="E16" i="19"/>
  <c r="A17" i="19"/>
  <c r="B17" i="19"/>
  <c r="C17" i="19"/>
  <c r="D17" i="19"/>
  <c r="E17" i="19"/>
  <c r="A18" i="19"/>
  <c r="B18" i="19"/>
  <c r="C18" i="19"/>
  <c r="D18" i="19"/>
  <c r="E18" i="19"/>
  <c r="A19" i="19"/>
  <c r="B19" i="19"/>
  <c r="C19" i="19"/>
  <c r="D19" i="19"/>
  <c r="E19" i="19"/>
  <c r="A20" i="19"/>
  <c r="B20" i="19"/>
  <c r="C20" i="19"/>
  <c r="D20" i="19"/>
  <c r="E20" i="19"/>
  <c r="A2" i="19"/>
  <c r="B2" i="19"/>
  <c r="C2" i="19"/>
  <c r="D2" i="19"/>
  <c r="E2" i="19"/>
  <c r="B1" i="19"/>
  <c r="C1" i="19"/>
  <c r="D1" i="19"/>
  <c r="E1" i="19"/>
  <c r="A1" i="19"/>
  <c r="H3" i="15" l="1"/>
  <c r="G22" i="15"/>
  <c r="A21" i="3" s="1"/>
  <c r="I20" i="15"/>
  <c r="H19" i="15"/>
  <c r="F18" i="3" s="1"/>
  <c r="G18" i="15"/>
  <c r="I16" i="15"/>
  <c r="H15" i="15"/>
  <c r="F14" i="3" s="1"/>
  <c r="G14" i="15"/>
  <c r="A13" i="3" s="1"/>
  <c r="I12" i="15"/>
  <c r="H11" i="15"/>
  <c r="F10" i="3" s="1"/>
  <c r="G10" i="15"/>
  <c r="A9" i="3" s="1"/>
  <c r="I8" i="15"/>
  <c r="H7" i="15"/>
  <c r="G6" i="15"/>
  <c r="A5" i="3" s="1"/>
  <c r="I4" i="15"/>
  <c r="I21" i="15"/>
  <c r="H20" i="15"/>
  <c r="I17" i="15"/>
  <c r="H16" i="15"/>
  <c r="F15" i="3" s="1"/>
  <c r="I13" i="15"/>
  <c r="H12" i="15"/>
  <c r="I9" i="15"/>
  <c r="H8" i="15"/>
  <c r="F7" i="3" s="1"/>
  <c r="I5" i="15"/>
  <c r="H4" i="15"/>
  <c r="F3" i="3" s="1"/>
  <c r="A21" i="18"/>
  <c r="A3" i="17"/>
  <c r="A4" i="17"/>
  <c r="A5" i="17"/>
  <c r="A5" i="18" s="1"/>
  <c r="A6" i="17"/>
  <c r="A6" i="18" s="1"/>
  <c r="A7" i="17"/>
  <c r="A7" i="18" s="1"/>
  <c r="A8" i="17"/>
  <c r="A8" i="18" s="1"/>
  <c r="A9" i="17"/>
  <c r="A9" i="18" s="1"/>
  <c r="A10" i="17"/>
  <c r="A11" i="17"/>
  <c r="A11" i="18" s="1"/>
  <c r="A12" i="17"/>
  <c r="A12" i="18" s="1"/>
  <c r="A13" i="17"/>
  <c r="A13" i="18" s="1"/>
  <c r="A14" i="17"/>
  <c r="A14" i="18" s="1"/>
  <c r="A15" i="17"/>
  <c r="A15" i="18" s="1"/>
  <c r="A16" i="17"/>
  <c r="A16" i="18" s="1"/>
  <c r="A17" i="17"/>
  <c r="A17" i="18" s="1"/>
  <c r="A18" i="17"/>
  <c r="A19" i="17"/>
  <c r="A19" i="18" s="1"/>
  <c r="A20" i="17"/>
  <c r="A20" i="18" s="1"/>
  <c r="A2" i="17"/>
  <c r="A2" i="18" s="1"/>
  <c r="F4" i="3"/>
  <c r="F5" i="3"/>
  <c r="F6" i="3"/>
  <c r="F8" i="3"/>
  <c r="F9" i="3"/>
  <c r="F11" i="3"/>
  <c r="F12" i="3"/>
  <c r="F13" i="3"/>
  <c r="F16" i="3"/>
  <c r="F17" i="3"/>
  <c r="F19" i="3"/>
  <c r="F20" i="3"/>
  <c r="F2" i="3"/>
  <c r="A3" i="3"/>
  <c r="A4" i="3"/>
  <c r="A6" i="3"/>
  <c r="A7" i="3"/>
  <c r="A8" i="3"/>
  <c r="A10" i="3"/>
  <c r="A11" i="3"/>
  <c r="A12" i="3"/>
  <c r="A14" i="3"/>
  <c r="A15" i="3"/>
  <c r="A16" i="3"/>
  <c r="A17" i="3"/>
  <c r="A18" i="3"/>
  <c r="A19" i="3"/>
  <c r="A20" i="3"/>
  <c r="A2" i="3"/>
  <c r="G21" i="3" l="1"/>
  <c r="H21" i="3" s="1"/>
  <c r="B21" i="3"/>
  <c r="B21" i="17"/>
  <c r="F21" i="18" s="1"/>
  <c r="B20" i="17"/>
  <c r="F20" i="18" s="1"/>
  <c r="B16" i="17"/>
  <c r="F16" i="18" s="1"/>
  <c r="B2" i="3"/>
  <c r="B12" i="17"/>
  <c r="F12" i="18" s="1"/>
  <c r="B8" i="17"/>
  <c r="F8" i="18" s="1"/>
  <c r="B7" i="3"/>
  <c r="B15" i="3"/>
  <c r="B8" i="3"/>
  <c r="B16" i="3"/>
  <c r="B10" i="3"/>
  <c r="B18" i="3"/>
  <c r="B3" i="3"/>
  <c r="B11" i="3"/>
  <c r="B19" i="3"/>
  <c r="B4" i="3"/>
  <c r="B12" i="3"/>
  <c r="B20" i="3"/>
  <c r="B5" i="3"/>
  <c r="B13" i="3"/>
  <c r="B6" i="3"/>
  <c r="B9" i="3"/>
  <c r="B14" i="3"/>
  <c r="B17" i="3"/>
  <c r="G3" i="3"/>
  <c r="H3" i="3" s="1"/>
  <c r="G11" i="3"/>
  <c r="H11" i="3" s="1"/>
  <c r="G19" i="3"/>
  <c r="H19" i="3" s="1"/>
  <c r="G4" i="3"/>
  <c r="H4" i="3" s="1"/>
  <c r="G12" i="3"/>
  <c r="H12" i="3" s="1"/>
  <c r="G20" i="3"/>
  <c r="H20" i="3" s="1"/>
  <c r="G6" i="3"/>
  <c r="H6" i="3" s="1"/>
  <c r="G14" i="3"/>
  <c r="H14" i="3" s="1"/>
  <c r="G7" i="3"/>
  <c r="H7" i="3" s="1"/>
  <c r="G15" i="3"/>
  <c r="H15" i="3" s="1"/>
  <c r="G8" i="3"/>
  <c r="H8" i="3" s="1"/>
  <c r="G16" i="3"/>
  <c r="H16" i="3" s="1"/>
  <c r="G9" i="3"/>
  <c r="H9" i="3" s="1"/>
  <c r="G17" i="3"/>
  <c r="H17" i="3" s="1"/>
  <c r="G5" i="3"/>
  <c r="H5" i="3" s="1"/>
  <c r="G10" i="3"/>
  <c r="H10" i="3" s="1"/>
  <c r="G13" i="3"/>
  <c r="H13" i="3" s="1"/>
  <c r="G2" i="3"/>
  <c r="H2" i="3" s="1"/>
  <c r="G18" i="3"/>
  <c r="H18" i="3" s="1"/>
  <c r="B13" i="17"/>
  <c r="F13" i="18" s="1"/>
  <c r="A18" i="18"/>
  <c r="B18" i="17"/>
  <c r="F18" i="18" s="1"/>
  <c r="B19" i="17"/>
  <c r="F19" i="18" s="1"/>
  <c r="A10" i="18"/>
  <c r="B10" i="17"/>
  <c r="F10" i="18" s="1"/>
  <c r="B11" i="17"/>
  <c r="F11" i="18" s="1"/>
  <c r="B5" i="17"/>
  <c r="F5" i="18" s="1"/>
  <c r="B17" i="17"/>
  <c r="F17" i="18" s="1"/>
  <c r="B9" i="17"/>
  <c r="F9" i="18" s="1"/>
  <c r="B4" i="17"/>
  <c r="F4" i="18" s="1"/>
  <c r="A4" i="18"/>
  <c r="B15" i="17"/>
  <c r="F15" i="18" s="1"/>
  <c r="B7" i="17"/>
  <c r="F7" i="18" s="1"/>
  <c r="B3" i="17"/>
  <c r="F3" i="18" s="1"/>
  <c r="A3" i="18"/>
  <c r="B14" i="17"/>
  <c r="F14" i="18" s="1"/>
  <c r="B6" i="17"/>
  <c r="F6" i="18" s="1"/>
  <c r="B21" i="18" l="1"/>
  <c r="C21" i="3"/>
  <c r="D21" i="3"/>
  <c r="G21" i="18"/>
  <c r="H21" i="18" s="1"/>
  <c r="B16" i="18"/>
  <c r="B2" i="18"/>
  <c r="C2" i="3"/>
  <c r="B12" i="18"/>
  <c r="B11" i="18"/>
  <c r="B14" i="18"/>
  <c r="B20" i="18"/>
  <c r="D14" i="3"/>
  <c r="C14" i="3"/>
  <c r="D11" i="3"/>
  <c r="C11" i="3"/>
  <c r="C16" i="3"/>
  <c r="D16" i="3"/>
  <c r="C5" i="3"/>
  <c r="D5" i="3"/>
  <c r="D19" i="3"/>
  <c r="C19" i="3"/>
  <c r="B19" i="18"/>
  <c r="B15" i="18"/>
  <c r="B4" i="18"/>
  <c r="B6" i="18"/>
  <c r="B18" i="18"/>
  <c r="B9" i="18"/>
  <c r="D3" i="3"/>
  <c r="C3" i="3"/>
  <c r="C8" i="3"/>
  <c r="D8" i="3"/>
  <c r="D6" i="3"/>
  <c r="C6" i="3"/>
  <c r="B7" i="18"/>
  <c r="G5" i="18"/>
  <c r="H5" i="18" s="1"/>
  <c r="G2" i="18"/>
  <c r="H2" i="18" s="1"/>
  <c r="G15" i="18"/>
  <c r="H15" i="18" s="1"/>
  <c r="G6" i="18"/>
  <c r="H6" i="18" s="1"/>
  <c r="G3" i="18"/>
  <c r="H3" i="18" s="1"/>
  <c r="G13" i="18"/>
  <c r="H13" i="18" s="1"/>
  <c r="G11" i="18"/>
  <c r="G14" i="18"/>
  <c r="H14" i="18" s="1"/>
  <c r="G4" i="18"/>
  <c r="H4" i="18" s="1"/>
  <c r="G18" i="18"/>
  <c r="H18" i="18" s="1"/>
  <c r="G8" i="18"/>
  <c r="H8" i="18" s="1"/>
  <c r="G19" i="18"/>
  <c r="H19" i="18" s="1"/>
  <c r="G12" i="18"/>
  <c r="H12" i="18" s="1"/>
  <c r="G17" i="18"/>
  <c r="H17" i="18" s="1"/>
  <c r="G16" i="18"/>
  <c r="H16" i="18" s="1"/>
  <c r="G9" i="18"/>
  <c r="H9" i="18" s="1"/>
  <c r="G10" i="18"/>
  <c r="H10" i="18" s="1"/>
  <c r="G7" i="18"/>
  <c r="H7" i="18" s="1"/>
  <c r="G20" i="18"/>
  <c r="H20" i="18" s="1"/>
  <c r="B10" i="18"/>
  <c r="B3" i="18"/>
  <c r="D20" i="3"/>
  <c r="C20" i="3"/>
  <c r="C13" i="3"/>
  <c r="D13" i="3"/>
  <c r="B17" i="18"/>
  <c r="D9" i="3"/>
  <c r="C9" i="3"/>
  <c r="D12" i="3"/>
  <c r="C12" i="3"/>
  <c r="C16" i="18"/>
  <c r="B8" i="18"/>
  <c r="B13" i="18"/>
  <c r="D2" i="3"/>
  <c r="D4" i="3"/>
  <c r="C4" i="3"/>
  <c r="D18" i="3"/>
  <c r="C18" i="3"/>
  <c r="C15" i="3"/>
  <c r="D15" i="3"/>
  <c r="B5" i="18"/>
  <c r="D17" i="3"/>
  <c r="C17" i="3"/>
  <c r="C10" i="3"/>
  <c r="D10" i="3"/>
  <c r="C7" i="3"/>
  <c r="D7" i="3"/>
  <c r="C21" i="18" l="1"/>
  <c r="D21" i="18"/>
  <c r="C2" i="18"/>
  <c r="D5" i="18"/>
  <c r="C5" i="18"/>
  <c r="D19" i="18"/>
  <c r="C19" i="18"/>
  <c r="H11" i="18"/>
  <c r="D11" i="18"/>
  <c r="C4" i="18"/>
  <c r="D4" i="18"/>
  <c r="D10" i="18"/>
  <c r="C10" i="18"/>
  <c r="D20" i="18"/>
  <c r="C20" i="18"/>
  <c r="D2" i="18"/>
  <c r="D8" i="18"/>
  <c r="C8" i="18"/>
  <c r="D17" i="18"/>
  <c r="C17" i="18"/>
  <c r="C11" i="18"/>
  <c r="D3" i="18"/>
  <c r="C3" i="18"/>
  <c r="C15" i="18"/>
  <c r="D15" i="18"/>
  <c r="C12" i="18"/>
  <c r="D7" i="18"/>
  <c r="C7" i="18"/>
  <c r="D9" i="18"/>
  <c r="C9" i="18"/>
  <c r="C18" i="18"/>
  <c r="D18" i="18"/>
  <c r="D16" i="18"/>
  <c r="D13" i="18"/>
  <c r="C13" i="18"/>
  <c r="C14" i="18"/>
  <c r="D14" i="18"/>
  <c r="D6" i="18"/>
  <c r="C6" i="18"/>
  <c r="D12" i="18"/>
</calcChain>
</file>

<file path=xl/sharedStrings.xml><?xml version="1.0" encoding="utf-8"?>
<sst xmlns="http://schemas.openxmlformats.org/spreadsheetml/2006/main" count="31" uniqueCount="23">
  <si>
    <t>R</t>
  </si>
  <si>
    <t>X̿</t>
  </si>
  <si>
    <t>R̅</t>
  </si>
  <si>
    <r>
      <t>UCL</t>
    </r>
    <r>
      <rPr>
        <vertAlign val="subscript"/>
        <sz val="11"/>
        <color rgb="FF000000"/>
        <rFont val="Calibri"/>
        <family val="2"/>
        <charset val="204"/>
        <scheme val="minor"/>
      </rPr>
      <t>R</t>
    </r>
  </si>
  <si>
    <r>
      <t>UCL</t>
    </r>
    <r>
      <rPr>
        <vertAlign val="subscript"/>
        <sz val="11"/>
        <color theme="1"/>
        <rFont val="Calibri"/>
        <family val="2"/>
        <charset val="204"/>
        <scheme val="minor"/>
      </rPr>
      <t>X̅</t>
    </r>
  </si>
  <si>
    <r>
      <t>LCL</t>
    </r>
    <r>
      <rPr>
        <vertAlign val="subscript"/>
        <sz val="11"/>
        <color theme="1"/>
        <rFont val="Calibri"/>
        <family val="2"/>
        <charset val="204"/>
        <scheme val="minor"/>
      </rPr>
      <t>X̅</t>
    </r>
  </si>
  <si>
    <t>X̅</t>
  </si>
  <si>
    <t>№ выборки</t>
  </si>
  <si>
    <t>Значения в выборке</t>
  </si>
  <si>
    <t>Среднее, X̅</t>
  </si>
  <si>
    <t>Размах, R</t>
  </si>
  <si>
    <t>n</t>
  </si>
  <si>
    <r>
      <t>A</t>
    </r>
    <r>
      <rPr>
        <vertAlign val="subscript"/>
        <sz val="11"/>
        <color theme="0"/>
        <rFont val="Calibri"/>
        <family val="2"/>
        <charset val="204"/>
        <scheme val="minor"/>
      </rPr>
      <t>2</t>
    </r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</si>
  <si>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3</t>
    </r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</si>
  <si>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4</t>
    </r>
    <r>
      <rPr>
        <sz val="11"/>
        <color theme="0"/>
        <rFont val="Calibri"/>
        <family val="2"/>
        <charset val="204"/>
        <scheme val="minor"/>
      </rPr>
      <t xml:space="preserve"> </t>
    </r>
  </si>
  <si>
    <t>Индивидульаное значение</t>
  </si>
  <si>
    <t>Скользящий размах</t>
  </si>
  <si>
    <r>
      <t>d</t>
    </r>
    <r>
      <rPr>
        <vertAlign val="subscript"/>
        <sz val="11"/>
        <color theme="0"/>
        <rFont val="Calibri"/>
        <family val="2"/>
        <charset val="204"/>
        <scheme val="minor"/>
      </rPr>
      <t>2</t>
    </r>
  </si>
  <si>
    <r>
      <t>UNPL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</si>
  <si>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LNPL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</si>
  <si>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X</t>
  </si>
  <si>
    <t>Сумма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</si>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</sst>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vertAlign val="subscript"/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033378681068011E-2"/>
          <c:y val="7.6588316690770694E-2"/>
          <c:w val="0.89337034441375451"/>
          <c:h val="0.84682336661845858"/>
        </c:manualLayout>
      </c:layout>
      <c:lineChart>
        <c:grouping val="standard"/>
        <c:varyColors val="0"/>
        <c:ser>
          <c:idx val="0"/>
          <c:order val="0"/>
          <c:tx>
            <c:strRef>
              <c:f>'Рис. 2'!$A$1</c:f>
              <c:strCache>
                <c:ptCount val="1"/>
                <c:pt idx="0">
                  <c:v>X̅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2'!$A$2:$A$101</c15:sqref>
                  </c15:fullRef>
                </c:ext>
              </c:extLst>
              <c:f>'Рис. 2'!$A$2:$A$21</c:f>
              <c:numCache>
                <c:formatCode>0.00</c:formatCode>
                <c:ptCount val="20"/>
                <c:pt idx="0">
                  <c:v>5.56</c:v>
                </c:pt>
                <c:pt idx="1">
                  <c:v>5.54</c:v>
                </c:pt>
                <c:pt idx="2">
                  <c:v>5.5200000000000005</c:v>
                </c:pt>
                <c:pt idx="3">
                  <c:v>5.6</c:v>
                </c:pt>
                <c:pt idx="4">
                  <c:v>5.5600000000000005</c:v>
                </c:pt>
                <c:pt idx="5">
                  <c:v>5.6</c:v>
                </c:pt>
                <c:pt idx="6">
                  <c:v>5.58</c:v>
                </c:pt>
                <c:pt idx="7">
                  <c:v>5.62</c:v>
                </c:pt>
                <c:pt idx="8">
                  <c:v>5.52</c:v>
                </c:pt>
                <c:pt idx="9">
                  <c:v>5.54</c:v>
                </c:pt>
                <c:pt idx="10">
                  <c:v>5.5400000000000009</c:v>
                </c:pt>
                <c:pt idx="11">
                  <c:v>5.56</c:v>
                </c:pt>
                <c:pt idx="12">
                  <c:v>5.6599999999999993</c:v>
                </c:pt>
                <c:pt idx="13">
                  <c:v>5.56</c:v>
                </c:pt>
                <c:pt idx="14">
                  <c:v>5.6199999999999992</c:v>
                </c:pt>
                <c:pt idx="15">
                  <c:v>5.62</c:v>
                </c:pt>
                <c:pt idx="16">
                  <c:v>5.4799999999999995</c:v>
                </c:pt>
                <c:pt idx="17">
                  <c:v>5.58</c:v>
                </c:pt>
                <c:pt idx="18">
                  <c:v>5.6</c:v>
                </c:pt>
                <c:pt idx="19">
                  <c:v>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2-4977-AF4C-5C8FE079FE51}"/>
            </c:ext>
          </c:extLst>
        </c:ser>
        <c:ser>
          <c:idx val="1"/>
          <c:order val="1"/>
          <c:tx>
            <c:strRef>
              <c:f>'Рис. 2'!$B$1</c:f>
              <c:strCache>
                <c:ptCount val="1"/>
                <c:pt idx="0">
                  <c:v>X̿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2'!$B$2:$B$101</c15:sqref>
                  </c15:fullRef>
                </c:ext>
              </c:extLst>
              <c:f>'Рис. 2'!$B$2:$B$21</c:f>
              <c:numCache>
                <c:formatCode>0.00</c:formatCode>
                <c:ptCount val="20"/>
                <c:pt idx="0">
                  <c:v>5.5729999999999995</c:v>
                </c:pt>
                <c:pt idx="1">
                  <c:v>5.5729999999999995</c:v>
                </c:pt>
                <c:pt idx="2">
                  <c:v>5.5729999999999995</c:v>
                </c:pt>
                <c:pt idx="3">
                  <c:v>5.5729999999999995</c:v>
                </c:pt>
                <c:pt idx="4">
                  <c:v>5.5729999999999995</c:v>
                </c:pt>
                <c:pt idx="5">
                  <c:v>5.5729999999999995</c:v>
                </c:pt>
                <c:pt idx="6">
                  <c:v>5.5729999999999995</c:v>
                </c:pt>
                <c:pt idx="7">
                  <c:v>5.5729999999999995</c:v>
                </c:pt>
                <c:pt idx="8">
                  <c:v>5.5729999999999995</c:v>
                </c:pt>
                <c:pt idx="9">
                  <c:v>5.5729999999999995</c:v>
                </c:pt>
                <c:pt idx="10">
                  <c:v>5.5729999999999995</c:v>
                </c:pt>
                <c:pt idx="11">
                  <c:v>5.5729999999999995</c:v>
                </c:pt>
                <c:pt idx="12">
                  <c:v>5.5729999999999995</c:v>
                </c:pt>
                <c:pt idx="13">
                  <c:v>5.5729999999999995</c:v>
                </c:pt>
                <c:pt idx="14">
                  <c:v>5.5729999999999995</c:v>
                </c:pt>
                <c:pt idx="15">
                  <c:v>5.5729999999999995</c:v>
                </c:pt>
                <c:pt idx="16">
                  <c:v>5.5729999999999995</c:v>
                </c:pt>
                <c:pt idx="17">
                  <c:v>5.5729999999999995</c:v>
                </c:pt>
                <c:pt idx="18">
                  <c:v>5.5729999999999995</c:v>
                </c:pt>
                <c:pt idx="19">
                  <c:v>5.5729999999999995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2-4977-AF4C-5C8FE079FE51}"/>
            </c:ext>
          </c:extLst>
        </c:ser>
        <c:ser>
          <c:idx val="2"/>
          <c:order val="2"/>
          <c:tx>
            <c:strRef>
              <c:f>'Рис. 2'!$C$1</c:f>
              <c:strCache>
                <c:ptCount val="1"/>
                <c:pt idx="0">
                  <c:v>UCLX̅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2'!$C$2:$C$101</c15:sqref>
                  </c15:fullRef>
                </c:ext>
              </c:extLst>
              <c:f>'Рис. 2'!$C$2:$C$21</c:f>
              <c:numCache>
                <c:formatCode>General</c:formatCode>
                <c:ptCount val="20"/>
                <c:pt idx="0">
                  <c:v>5.7880549999999999</c:v>
                </c:pt>
                <c:pt idx="1">
                  <c:v>5.7880549999999999</c:v>
                </c:pt>
                <c:pt idx="2">
                  <c:v>5.7880549999999999</c:v>
                </c:pt>
                <c:pt idx="3">
                  <c:v>5.7880549999999999</c:v>
                </c:pt>
                <c:pt idx="4">
                  <c:v>5.7880549999999999</c:v>
                </c:pt>
                <c:pt idx="5">
                  <c:v>5.7880549999999999</c:v>
                </c:pt>
                <c:pt idx="6">
                  <c:v>5.7880549999999999</c:v>
                </c:pt>
                <c:pt idx="7">
                  <c:v>5.7880549999999999</c:v>
                </c:pt>
                <c:pt idx="8">
                  <c:v>5.7880549999999999</c:v>
                </c:pt>
                <c:pt idx="9">
                  <c:v>5.7880549999999999</c:v>
                </c:pt>
                <c:pt idx="10">
                  <c:v>5.7880549999999999</c:v>
                </c:pt>
                <c:pt idx="11">
                  <c:v>5.7880549999999999</c:v>
                </c:pt>
                <c:pt idx="12">
                  <c:v>5.7880549999999999</c:v>
                </c:pt>
                <c:pt idx="13">
                  <c:v>5.7880549999999999</c:v>
                </c:pt>
                <c:pt idx="14">
                  <c:v>5.7880549999999999</c:v>
                </c:pt>
                <c:pt idx="15">
                  <c:v>5.7880549999999999</c:v>
                </c:pt>
                <c:pt idx="16">
                  <c:v>5.7880549999999999</c:v>
                </c:pt>
                <c:pt idx="17">
                  <c:v>5.7880549999999999</c:v>
                </c:pt>
                <c:pt idx="18">
                  <c:v>5.7880549999999999</c:v>
                </c:pt>
                <c:pt idx="19">
                  <c:v>5.7880549999999999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2-4977-AF4C-5C8FE079FE51}"/>
            </c:ext>
          </c:extLst>
        </c:ser>
        <c:ser>
          <c:idx val="3"/>
          <c:order val="3"/>
          <c:tx>
            <c:strRef>
              <c:f>'Рис. 2'!$D$1</c:f>
              <c:strCache>
                <c:ptCount val="1"/>
                <c:pt idx="0">
                  <c:v>LCLX̅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2'!$D$2:$D$101</c15:sqref>
                  </c15:fullRef>
                </c:ext>
              </c:extLst>
              <c:f>'Рис. 2'!$D$2:$D$21</c:f>
              <c:numCache>
                <c:formatCode>General</c:formatCode>
                <c:ptCount val="20"/>
                <c:pt idx="0">
                  <c:v>5.3579449999999991</c:v>
                </c:pt>
                <c:pt idx="1">
                  <c:v>5.3579449999999991</c:v>
                </c:pt>
                <c:pt idx="2">
                  <c:v>5.3579449999999991</c:v>
                </c:pt>
                <c:pt idx="3">
                  <c:v>5.3579449999999991</c:v>
                </c:pt>
                <c:pt idx="4">
                  <c:v>5.3579449999999991</c:v>
                </c:pt>
                <c:pt idx="5">
                  <c:v>5.3579449999999991</c:v>
                </c:pt>
                <c:pt idx="6">
                  <c:v>5.3579449999999991</c:v>
                </c:pt>
                <c:pt idx="7">
                  <c:v>5.3579449999999991</c:v>
                </c:pt>
                <c:pt idx="8">
                  <c:v>5.3579449999999991</c:v>
                </c:pt>
                <c:pt idx="9">
                  <c:v>5.3579449999999991</c:v>
                </c:pt>
                <c:pt idx="10">
                  <c:v>5.3579449999999991</c:v>
                </c:pt>
                <c:pt idx="11">
                  <c:v>5.3579449999999991</c:v>
                </c:pt>
                <c:pt idx="12">
                  <c:v>5.3579449999999991</c:v>
                </c:pt>
                <c:pt idx="13">
                  <c:v>5.3579449999999991</c:v>
                </c:pt>
                <c:pt idx="14">
                  <c:v>5.3579449999999991</c:v>
                </c:pt>
                <c:pt idx="15">
                  <c:v>5.3579449999999991</c:v>
                </c:pt>
                <c:pt idx="16">
                  <c:v>5.3579449999999991</c:v>
                </c:pt>
                <c:pt idx="17">
                  <c:v>5.3579449999999991</c:v>
                </c:pt>
                <c:pt idx="18">
                  <c:v>5.3579449999999991</c:v>
                </c:pt>
                <c:pt idx="19">
                  <c:v>5.3579449999999991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2-4977-AF4C-5C8FE079F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607720"/>
        <c:axId val="470345424"/>
      </c:lineChart>
      <c:catAx>
        <c:axId val="472607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0345424"/>
        <c:crosses val="autoZero"/>
        <c:auto val="1"/>
        <c:lblAlgn val="ctr"/>
        <c:lblOffset val="100"/>
        <c:noMultiLvlLbl val="0"/>
      </c:catAx>
      <c:valAx>
        <c:axId val="470345424"/>
        <c:scaling>
          <c:orientation val="minMax"/>
          <c:max val="5.85"/>
          <c:min val="5.3000000000000007"/>
        </c:scaling>
        <c:delete val="0"/>
        <c:axPos val="l"/>
        <c:title>
          <c:tx>
            <c:strRef>
              <c:f>'Рис. 2'!$A$1</c:f>
              <c:strCache>
                <c:ptCount val="1"/>
                <c:pt idx="0">
                  <c:v>X̅</c:v>
                </c:pt>
              </c:strCache>
            </c:strRef>
          </c:tx>
          <c:layout>
            <c:manualLayout>
              <c:xMode val="edge"/>
              <c:yMode val="edge"/>
              <c:x val="1.2756478763087531E-2"/>
              <c:y val="0.4405916981992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60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43390072698589E-2"/>
          <c:y val="0.13771511208945469"/>
          <c:w val="0.89193798054414575"/>
          <c:h val="0.72456977582109061"/>
        </c:manualLayout>
      </c:layout>
      <c:lineChart>
        <c:grouping val="standard"/>
        <c:varyColors val="0"/>
        <c:ser>
          <c:idx val="0"/>
          <c:order val="0"/>
          <c:tx>
            <c:strRef>
              <c:f>'Рис. 2'!$F$1</c:f>
              <c:strCache>
                <c:ptCount val="1"/>
                <c:pt idx="0">
                  <c:v>R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2'!$F$2:$F$101</c15:sqref>
                  </c15:fullRef>
                </c:ext>
              </c:extLst>
              <c:f>'Рис. 2'!$F$2:$F$21</c:f>
              <c:numCache>
                <c:formatCode>General</c:formatCode>
                <c:ptCount val="20"/>
                <c:pt idx="0">
                  <c:v>0.30000000000000071</c:v>
                </c:pt>
                <c:pt idx="1">
                  <c:v>0.30000000000000071</c:v>
                </c:pt>
                <c:pt idx="2">
                  <c:v>0.20000000000000018</c:v>
                </c:pt>
                <c:pt idx="3">
                  <c:v>0.40000000000000036</c:v>
                </c:pt>
                <c:pt idx="4">
                  <c:v>0.30000000000000071</c:v>
                </c:pt>
                <c:pt idx="5">
                  <c:v>0.29999999999999982</c:v>
                </c:pt>
                <c:pt idx="6">
                  <c:v>0.20000000000000018</c:v>
                </c:pt>
                <c:pt idx="7">
                  <c:v>0.29999999999999982</c:v>
                </c:pt>
                <c:pt idx="8">
                  <c:v>0.30000000000000071</c:v>
                </c:pt>
                <c:pt idx="9">
                  <c:v>0.30000000000000071</c:v>
                </c:pt>
                <c:pt idx="10">
                  <c:v>0.5</c:v>
                </c:pt>
                <c:pt idx="11">
                  <c:v>0.20000000000000018</c:v>
                </c:pt>
                <c:pt idx="12">
                  <c:v>0.39999999999999947</c:v>
                </c:pt>
                <c:pt idx="13">
                  <c:v>0.30000000000000071</c:v>
                </c:pt>
                <c:pt idx="14">
                  <c:v>0.29999999999999982</c:v>
                </c:pt>
                <c:pt idx="15">
                  <c:v>0.29999999999999982</c:v>
                </c:pt>
                <c:pt idx="16">
                  <c:v>0.20000000000000018</c:v>
                </c:pt>
                <c:pt idx="17">
                  <c:v>0.20000000000000018</c:v>
                </c:pt>
                <c:pt idx="18">
                  <c:v>0.20000000000000018</c:v>
                </c:pt>
                <c:pt idx="19">
                  <c:v>0.40000000000000036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38-4817-80D2-A750A93D64C8}"/>
            </c:ext>
          </c:extLst>
        </c:ser>
        <c:ser>
          <c:idx val="1"/>
          <c:order val="1"/>
          <c:tx>
            <c:strRef>
              <c:f>'Рис. 2'!$G$1</c:f>
              <c:strCache>
                <c:ptCount val="1"/>
                <c:pt idx="0">
                  <c:v>R̅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2'!$G$2:$G$101</c15:sqref>
                  </c15:fullRef>
                </c:ext>
              </c:extLst>
              <c:f>'Рис. 2'!$G$2:$G$21</c:f>
              <c:numCache>
                <c:formatCode>0.00</c:formatCode>
                <c:ptCount val="20"/>
                <c:pt idx="0">
                  <c:v>0.29500000000000026</c:v>
                </c:pt>
                <c:pt idx="1">
                  <c:v>0.29500000000000026</c:v>
                </c:pt>
                <c:pt idx="2">
                  <c:v>0.29500000000000026</c:v>
                </c:pt>
                <c:pt idx="3">
                  <c:v>0.29500000000000026</c:v>
                </c:pt>
                <c:pt idx="4">
                  <c:v>0.29500000000000026</c:v>
                </c:pt>
                <c:pt idx="5">
                  <c:v>0.29500000000000026</c:v>
                </c:pt>
                <c:pt idx="6">
                  <c:v>0.29500000000000026</c:v>
                </c:pt>
                <c:pt idx="7">
                  <c:v>0.29500000000000026</c:v>
                </c:pt>
                <c:pt idx="8">
                  <c:v>0.29500000000000026</c:v>
                </c:pt>
                <c:pt idx="9">
                  <c:v>0.29500000000000026</c:v>
                </c:pt>
                <c:pt idx="10">
                  <c:v>0.29500000000000026</c:v>
                </c:pt>
                <c:pt idx="11">
                  <c:v>0.29500000000000026</c:v>
                </c:pt>
                <c:pt idx="12">
                  <c:v>0.29500000000000026</c:v>
                </c:pt>
                <c:pt idx="13">
                  <c:v>0.29500000000000026</c:v>
                </c:pt>
                <c:pt idx="14">
                  <c:v>0.29500000000000026</c:v>
                </c:pt>
                <c:pt idx="15">
                  <c:v>0.29500000000000026</c:v>
                </c:pt>
                <c:pt idx="16">
                  <c:v>0.29500000000000026</c:v>
                </c:pt>
                <c:pt idx="17">
                  <c:v>0.29500000000000026</c:v>
                </c:pt>
                <c:pt idx="18">
                  <c:v>0.29500000000000026</c:v>
                </c:pt>
                <c:pt idx="19">
                  <c:v>0.29500000000000026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38-4817-80D2-A750A93D64C8}"/>
            </c:ext>
          </c:extLst>
        </c:ser>
        <c:ser>
          <c:idx val="2"/>
          <c:order val="2"/>
          <c:tx>
            <c:strRef>
              <c:f>'Рис. 2'!$H$1</c:f>
              <c:strCache>
                <c:ptCount val="1"/>
                <c:pt idx="0">
                  <c:v>UCLR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2'!$H$2:$H$101</c15:sqref>
                  </c15:fullRef>
                </c:ext>
              </c:extLst>
              <c:f>'Рис. 2'!$H$2:$H$21</c:f>
              <c:numCache>
                <c:formatCode>General</c:formatCode>
                <c:ptCount val="20"/>
                <c:pt idx="0">
                  <c:v>0.67319000000000062</c:v>
                </c:pt>
                <c:pt idx="1">
                  <c:v>0.67319000000000062</c:v>
                </c:pt>
                <c:pt idx="2">
                  <c:v>0.67319000000000062</c:v>
                </c:pt>
                <c:pt idx="3">
                  <c:v>0.67319000000000062</c:v>
                </c:pt>
                <c:pt idx="4">
                  <c:v>0.67319000000000062</c:v>
                </c:pt>
                <c:pt idx="5">
                  <c:v>0.67319000000000062</c:v>
                </c:pt>
                <c:pt idx="6">
                  <c:v>0.67319000000000062</c:v>
                </c:pt>
                <c:pt idx="7">
                  <c:v>0.67319000000000062</c:v>
                </c:pt>
                <c:pt idx="8">
                  <c:v>0.67319000000000062</c:v>
                </c:pt>
                <c:pt idx="9">
                  <c:v>0.67319000000000062</c:v>
                </c:pt>
                <c:pt idx="10">
                  <c:v>0.67319000000000062</c:v>
                </c:pt>
                <c:pt idx="11">
                  <c:v>0.67319000000000062</c:v>
                </c:pt>
                <c:pt idx="12">
                  <c:v>0.67319000000000062</c:v>
                </c:pt>
                <c:pt idx="13">
                  <c:v>0.67319000000000062</c:v>
                </c:pt>
                <c:pt idx="14">
                  <c:v>0.67319000000000062</c:v>
                </c:pt>
                <c:pt idx="15">
                  <c:v>0.67319000000000062</c:v>
                </c:pt>
                <c:pt idx="16">
                  <c:v>0.67319000000000062</c:v>
                </c:pt>
                <c:pt idx="17">
                  <c:v>0.67319000000000062</c:v>
                </c:pt>
                <c:pt idx="18">
                  <c:v>0.67319000000000062</c:v>
                </c:pt>
                <c:pt idx="19">
                  <c:v>0.67319000000000062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38-4817-80D2-A750A93D6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480104"/>
        <c:axId val="392483632"/>
      </c:lineChart>
      <c:catAx>
        <c:axId val="392480104"/>
        <c:scaling>
          <c:orientation val="minMax"/>
        </c:scaling>
        <c:delete val="1"/>
        <c:axPos val="b"/>
        <c:majorTickMark val="none"/>
        <c:minorTickMark val="none"/>
        <c:tickLblPos val="nextTo"/>
        <c:crossAx val="392483632"/>
        <c:crosses val="autoZero"/>
        <c:auto val="1"/>
        <c:lblAlgn val="ctr"/>
        <c:lblOffset val="100"/>
        <c:noMultiLvlLbl val="0"/>
      </c:catAx>
      <c:valAx>
        <c:axId val="392483632"/>
        <c:scaling>
          <c:orientation val="minMax"/>
          <c:min val="0.1"/>
        </c:scaling>
        <c:delete val="0"/>
        <c:axPos val="l"/>
        <c:title>
          <c:tx>
            <c:strRef>
              <c:f>'Рис. 2'!$F$1</c:f>
              <c:strCache>
                <c:ptCount val="1"/>
                <c:pt idx="0">
                  <c:v>R</c:v>
                </c:pt>
              </c:strCache>
            </c:strRef>
          </c:tx>
          <c:layout>
            <c:manualLayout>
              <c:xMode val="edge"/>
              <c:yMode val="edge"/>
              <c:x val="1.2916253262091969E-2"/>
              <c:y val="0.4217244107765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248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698236275631925E-2"/>
          <c:y val="9.7476039424617245E-2"/>
          <c:w val="0.89337034441375451"/>
          <c:h val="0.84682336661845858"/>
        </c:manualLayout>
      </c:layout>
      <c:lineChart>
        <c:grouping val="standard"/>
        <c:varyColors val="0"/>
        <c:ser>
          <c:idx val="0"/>
          <c:order val="0"/>
          <c:tx>
            <c:strRef>
              <c:f>'Рис. 5'!$A$1</c:f>
              <c:strCache>
                <c:ptCount val="1"/>
                <c:pt idx="0">
                  <c:v>X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5'!$A$2:$A$101</c15:sqref>
                  </c15:fullRef>
                </c:ext>
              </c:extLst>
              <c:f>'Рис. 5'!$A$2:$A$21</c:f>
              <c:numCache>
                <c:formatCode>0.00</c:formatCode>
                <c:ptCount val="20"/>
                <c:pt idx="0">
                  <c:v>5.3999999999999995</c:v>
                </c:pt>
                <c:pt idx="1">
                  <c:v>5.6</c:v>
                </c:pt>
                <c:pt idx="2">
                  <c:v>5.6</c:v>
                </c:pt>
                <c:pt idx="3">
                  <c:v>5.8</c:v>
                </c:pt>
                <c:pt idx="4">
                  <c:v>5.6</c:v>
                </c:pt>
                <c:pt idx="5">
                  <c:v>5.5</c:v>
                </c:pt>
                <c:pt idx="6">
                  <c:v>5.6</c:v>
                </c:pt>
                <c:pt idx="7">
                  <c:v>5.6999999999999993</c:v>
                </c:pt>
                <c:pt idx="8">
                  <c:v>5.5</c:v>
                </c:pt>
                <c:pt idx="9">
                  <c:v>5.6</c:v>
                </c:pt>
                <c:pt idx="10">
                  <c:v>5.3</c:v>
                </c:pt>
                <c:pt idx="11">
                  <c:v>5.5</c:v>
                </c:pt>
                <c:pt idx="12">
                  <c:v>5.5</c:v>
                </c:pt>
                <c:pt idx="13">
                  <c:v>5.3999999999999995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  <c:pt idx="17">
                  <c:v>5.5</c:v>
                </c:pt>
                <c:pt idx="18">
                  <c:v>5.6999999999999993</c:v>
                </c:pt>
                <c:pt idx="19">
                  <c:v>5.6999999999999993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6-4F48-9AD0-8F7AD2213754}"/>
            </c:ext>
          </c:extLst>
        </c:ser>
        <c:ser>
          <c:idx val="1"/>
          <c:order val="1"/>
          <c:tx>
            <c:strRef>
              <c:f>'Рис. 5'!$B$1</c:f>
              <c:strCache>
                <c:ptCount val="1"/>
                <c:pt idx="0">
                  <c:v>X̅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5'!$B$2:$B$101</c15:sqref>
                  </c15:fullRef>
                </c:ext>
              </c:extLst>
              <c:f>'Рис. 5'!$B$2:$B$21</c:f>
              <c:numCache>
                <c:formatCode>0.00</c:formatCode>
                <c:ptCount val="20"/>
                <c:pt idx="0">
                  <c:v>5.55</c:v>
                </c:pt>
                <c:pt idx="1">
                  <c:v>5.55</c:v>
                </c:pt>
                <c:pt idx="2">
                  <c:v>5.55</c:v>
                </c:pt>
                <c:pt idx="3">
                  <c:v>5.55</c:v>
                </c:pt>
                <c:pt idx="4">
                  <c:v>5.55</c:v>
                </c:pt>
                <c:pt idx="5">
                  <c:v>5.55</c:v>
                </c:pt>
                <c:pt idx="6">
                  <c:v>5.55</c:v>
                </c:pt>
                <c:pt idx="7">
                  <c:v>5.55</c:v>
                </c:pt>
                <c:pt idx="8">
                  <c:v>5.55</c:v>
                </c:pt>
                <c:pt idx="9">
                  <c:v>5.55</c:v>
                </c:pt>
                <c:pt idx="10">
                  <c:v>5.55</c:v>
                </c:pt>
                <c:pt idx="11">
                  <c:v>5.55</c:v>
                </c:pt>
                <c:pt idx="12">
                  <c:v>5.55</c:v>
                </c:pt>
                <c:pt idx="13">
                  <c:v>5.55</c:v>
                </c:pt>
                <c:pt idx="14">
                  <c:v>5.55</c:v>
                </c:pt>
                <c:pt idx="15">
                  <c:v>5.55</c:v>
                </c:pt>
                <c:pt idx="16">
                  <c:v>5.55</c:v>
                </c:pt>
                <c:pt idx="17">
                  <c:v>5.55</c:v>
                </c:pt>
                <c:pt idx="18">
                  <c:v>5.55</c:v>
                </c:pt>
                <c:pt idx="19">
                  <c:v>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6-4F48-9AD0-8F7AD2213754}"/>
            </c:ext>
          </c:extLst>
        </c:ser>
        <c:ser>
          <c:idx val="2"/>
          <c:order val="2"/>
          <c:tx>
            <c:strRef>
              <c:f>'Рис. 5'!$C$1</c:f>
              <c:strCache>
                <c:ptCount val="1"/>
                <c:pt idx="0">
                  <c:v>UNPLX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5'!$C$2:$C$101</c15:sqref>
                  </c15:fullRef>
                </c:ext>
              </c:extLst>
              <c:f>'Рис. 5'!$C$2:$C$21</c:f>
              <c:numCache>
                <c:formatCode>General</c:formatCode>
                <c:ptCount val="20"/>
                <c:pt idx="0">
                  <c:v>5.8439529675251958</c:v>
                </c:pt>
                <c:pt idx="1">
                  <c:v>5.8439529675251958</c:v>
                </c:pt>
                <c:pt idx="2">
                  <c:v>5.8439529675251958</c:v>
                </c:pt>
                <c:pt idx="3">
                  <c:v>5.8439529675251958</c:v>
                </c:pt>
                <c:pt idx="4">
                  <c:v>5.8439529675251958</c:v>
                </c:pt>
                <c:pt idx="5">
                  <c:v>5.8439529675251958</c:v>
                </c:pt>
                <c:pt idx="6">
                  <c:v>5.8439529675251958</c:v>
                </c:pt>
                <c:pt idx="7">
                  <c:v>5.8439529675251958</c:v>
                </c:pt>
                <c:pt idx="8">
                  <c:v>5.8439529675251958</c:v>
                </c:pt>
                <c:pt idx="9">
                  <c:v>5.8439529675251958</c:v>
                </c:pt>
                <c:pt idx="10">
                  <c:v>5.8439529675251958</c:v>
                </c:pt>
                <c:pt idx="11">
                  <c:v>5.8439529675251958</c:v>
                </c:pt>
                <c:pt idx="12">
                  <c:v>5.8439529675251958</c:v>
                </c:pt>
                <c:pt idx="13">
                  <c:v>5.8439529675251958</c:v>
                </c:pt>
                <c:pt idx="14">
                  <c:v>5.8439529675251958</c:v>
                </c:pt>
                <c:pt idx="15">
                  <c:v>5.8439529675251958</c:v>
                </c:pt>
                <c:pt idx="16">
                  <c:v>5.8439529675251958</c:v>
                </c:pt>
                <c:pt idx="17">
                  <c:v>5.8439529675251958</c:v>
                </c:pt>
                <c:pt idx="18">
                  <c:v>5.8439529675251958</c:v>
                </c:pt>
                <c:pt idx="19">
                  <c:v>5.8439529675251958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6-4F48-9AD0-8F7AD2213754}"/>
            </c:ext>
          </c:extLst>
        </c:ser>
        <c:ser>
          <c:idx val="3"/>
          <c:order val="3"/>
          <c:tx>
            <c:strRef>
              <c:f>'Рис. 5'!$D$1</c:f>
              <c:strCache>
                <c:ptCount val="1"/>
                <c:pt idx="0">
                  <c:v>LNPLX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5'!$D$2:$D$101</c15:sqref>
                  </c15:fullRef>
                </c:ext>
              </c:extLst>
              <c:f>'Рис. 5'!$D$2:$D$21</c:f>
              <c:numCache>
                <c:formatCode>General</c:formatCode>
                <c:ptCount val="20"/>
                <c:pt idx="0">
                  <c:v>5.4694263157894731</c:v>
                </c:pt>
                <c:pt idx="1">
                  <c:v>5.4694263157894731</c:v>
                </c:pt>
                <c:pt idx="2">
                  <c:v>5.4694263157894731</c:v>
                </c:pt>
                <c:pt idx="3">
                  <c:v>5.4694263157894731</c:v>
                </c:pt>
                <c:pt idx="4">
                  <c:v>5.4694263157894731</c:v>
                </c:pt>
                <c:pt idx="5">
                  <c:v>5.4694263157894731</c:v>
                </c:pt>
                <c:pt idx="6">
                  <c:v>5.4694263157894731</c:v>
                </c:pt>
                <c:pt idx="7">
                  <c:v>5.4694263157894731</c:v>
                </c:pt>
                <c:pt idx="8">
                  <c:v>5.4694263157894731</c:v>
                </c:pt>
                <c:pt idx="9">
                  <c:v>5.4694263157894731</c:v>
                </c:pt>
                <c:pt idx="10">
                  <c:v>5.4694263157894731</c:v>
                </c:pt>
                <c:pt idx="11">
                  <c:v>5.4694263157894731</c:v>
                </c:pt>
                <c:pt idx="12">
                  <c:v>5.4694263157894731</c:v>
                </c:pt>
                <c:pt idx="13">
                  <c:v>5.4694263157894731</c:v>
                </c:pt>
                <c:pt idx="14">
                  <c:v>5.4694263157894731</c:v>
                </c:pt>
                <c:pt idx="15">
                  <c:v>5.4694263157894731</c:v>
                </c:pt>
                <c:pt idx="16">
                  <c:v>5.4694263157894731</c:v>
                </c:pt>
                <c:pt idx="17">
                  <c:v>5.4694263157894731</c:v>
                </c:pt>
                <c:pt idx="18">
                  <c:v>5.4694263157894731</c:v>
                </c:pt>
                <c:pt idx="19">
                  <c:v>5.4694263157894731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6-4F48-9AD0-8F7AD2213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6288"/>
        <c:axId val="565645896"/>
      </c:lineChart>
      <c:catAx>
        <c:axId val="565646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5645896"/>
        <c:crosses val="autoZero"/>
        <c:auto val="1"/>
        <c:lblAlgn val="ctr"/>
        <c:lblOffset val="100"/>
        <c:noMultiLvlLbl val="0"/>
      </c:catAx>
      <c:valAx>
        <c:axId val="565645896"/>
        <c:scaling>
          <c:orientation val="minMax"/>
        </c:scaling>
        <c:delete val="0"/>
        <c:axPos val="l"/>
        <c:title>
          <c:tx>
            <c:strRef>
              <c:f>'Рис. 5'!$A$1</c:f>
              <c:strCache>
                <c:ptCount val="1"/>
                <c:pt idx="0">
                  <c:v>X</c:v>
                </c:pt>
              </c:strCache>
            </c:strRef>
          </c:tx>
          <c:layout>
            <c:manualLayout>
              <c:xMode val="edge"/>
              <c:yMode val="edge"/>
              <c:x val="1.2756478763087531E-2"/>
              <c:y val="0.44059169819926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ru-RU"/>
            </a:p>
          </c:txPr>
        </c:title>
        <c:numFmt formatCode="#,##0.00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64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443390072698589E-2"/>
          <c:y val="0.13771511208945469"/>
          <c:w val="0.89193798054414575"/>
          <c:h val="0.72456977582109061"/>
        </c:manualLayout>
      </c:layout>
      <c:lineChart>
        <c:grouping val="standard"/>
        <c:varyColors val="0"/>
        <c:ser>
          <c:idx val="0"/>
          <c:order val="0"/>
          <c:tx>
            <c:strRef>
              <c:f>'Рис. 5'!$F$1</c:f>
              <c:strCache>
                <c:ptCount val="1"/>
                <c:pt idx="0">
                  <c:v>R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5'!$F$2:$F$101</c15:sqref>
                  </c15:fullRef>
                </c:ext>
              </c:extLst>
              <c:f>'Рис. 5'!$F$2:$F$21</c:f>
              <c:numCache>
                <c:formatCode>General</c:formatCode>
                <c:ptCount val="20"/>
                <c:pt idx="1">
                  <c:v>0.20000000000000018</c:v>
                </c:pt>
                <c:pt idx="2">
                  <c:v>0</c:v>
                </c:pt>
                <c:pt idx="3">
                  <c:v>0.20000000000000018</c:v>
                </c:pt>
                <c:pt idx="4">
                  <c:v>0.20000000000000018</c:v>
                </c:pt>
                <c:pt idx="5">
                  <c:v>9.9999999999999645E-2</c:v>
                </c:pt>
                <c:pt idx="6">
                  <c:v>9.9999999999999645E-2</c:v>
                </c:pt>
                <c:pt idx="7">
                  <c:v>9.9999999999999645E-2</c:v>
                </c:pt>
                <c:pt idx="8">
                  <c:v>0.19999999999999929</c:v>
                </c:pt>
                <c:pt idx="9">
                  <c:v>9.9999999999999645E-2</c:v>
                </c:pt>
                <c:pt idx="10">
                  <c:v>0.29999999999999982</c:v>
                </c:pt>
                <c:pt idx="11">
                  <c:v>0.20000000000000018</c:v>
                </c:pt>
                <c:pt idx="12">
                  <c:v>0</c:v>
                </c:pt>
                <c:pt idx="13">
                  <c:v>0.10000000000000053</c:v>
                </c:pt>
                <c:pt idx="14">
                  <c:v>0.10000000000000053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0.19999999999999929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5A-4EA2-887F-B3B154EC5411}"/>
            </c:ext>
          </c:extLst>
        </c:ser>
        <c:ser>
          <c:idx val="1"/>
          <c:order val="1"/>
          <c:tx>
            <c:strRef>
              <c:f>'Рис. 5'!$G$1</c:f>
              <c:strCache>
                <c:ptCount val="1"/>
                <c:pt idx="0">
                  <c:v>R̅</c:v>
                </c:pt>
              </c:strCache>
            </c:strRef>
          </c:tx>
          <c:spPr>
            <a:ln w="254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1,00</c:v>
              </c:pt>
              <c:pt idx="1">
                <c:v>2,00</c:v>
              </c:pt>
              <c:pt idx="2">
                <c:v>3,00</c:v>
              </c:pt>
              <c:pt idx="3">
                <c:v>4,00</c:v>
              </c:pt>
              <c:pt idx="4">
                <c:v>5,00</c:v>
              </c:pt>
              <c:pt idx="5">
                <c:v>6,00</c:v>
              </c:pt>
              <c:pt idx="6">
                <c:v>7,00</c:v>
              </c:pt>
              <c:pt idx="7">
                <c:v>8,00</c:v>
              </c:pt>
              <c:pt idx="8">
                <c:v>9,00</c:v>
              </c:pt>
              <c:pt idx="9">
                <c:v>10,00</c:v>
              </c:pt>
              <c:pt idx="10">
                <c:v>11,00</c:v>
              </c:pt>
              <c:pt idx="11">
                <c:v>12,00</c:v>
              </c:pt>
              <c:pt idx="12">
                <c:v>13,00</c:v>
              </c:pt>
              <c:pt idx="13">
                <c:v>14,00</c:v>
              </c:pt>
              <c:pt idx="14">
                <c:v>15,00</c:v>
              </c:pt>
              <c:pt idx="15">
                <c:v>16,00</c:v>
              </c:pt>
              <c:pt idx="16">
                <c:v>17,00</c:v>
              </c:pt>
              <c:pt idx="17">
                <c:v>18,00</c:v>
              </c:pt>
              <c:pt idx="18">
                <c:v>19,00</c:v>
              </c:pt>
              <c:pt idx="19">
                <c:v>20,00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5'!$G$2:$G$101</c15:sqref>
                  </c15:fullRef>
                </c:ext>
              </c:extLst>
              <c:f>'Рис. 5'!$G$2:$G$21</c:f>
              <c:numCache>
                <c:formatCode>0.00</c:formatCode>
                <c:ptCount val="20"/>
                <c:pt idx="0">
                  <c:v>0.11052631578947363</c:v>
                </c:pt>
                <c:pt idx="1">
                  <c:v>0.11052631578947363</c:v>
                </c:pt>
                <c:pt idx="2">
                  <c:v>0.11052631578947363</c:v>
                </c:pt>
                <c:pt idx="3">
                  <c:v>0.11052631578947363</c:v>
                </c:pt>
                <c:pt idx="4">
                  <c:v>0.11052631578947363</c:v>
                </c:pt>
                <c:pt idx="5">
                  <c:v>0.11052631578947363</c:v>
                </c:pt>
                <c:pt idx="6">
                  <c:v>0.11052631578947363</c:v>
                </c:pt>
                <c:pt idx="7">
                  <c:v>0.11052631578947363</c:v>
                </c:pt>
                <c:pt idx="8">
                  <c:v>0.11052631578947363</c:v>
                </c:pt>
                <c:pt idx="9">
                  <c:v>0.11052631578947363</c:v>
                </c:pt>
                <c:pt idx="10">
                  <c:v>0.11052631578947363</c:v>
                </c:pt>
                <c:pt idx="11">
                  <c:v>0.11052631578947363</c:v>
                </c:pt>
                <c:pt idx="12">
                  <c:v>0.11052631578947363</c:v>
                </c:pt>
                <c:pt idx="13">
                  <c:v>0.11052631578947363</c:v>
                </c:pt>
                <c:pt idx="14">
                  <c:v>0.11052631578947363</c:v>
                </c:pt>
                <c:pt idx="15">
                  <c:v>0.11052631578947363</c:v>
                </c:pt>
                <c:pt idx="16">
                  <c:v>0.11052631578947363</c:v>
                </c:pt>
                <c:pt idx="17">
                  <c:v>0.11052631578947363</c:v>
                </c:pt>
                <c:pt idx="18">
                  <c:v>0.11052631578947363</c:v>
                </c:pt>
                <c:pt idx="19">
                  <c:v>0.11052631578947363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5A-4EA2-887F-B3B154EC5411}"/>
            </c:ext>
          </c:extLst>
        </c:ser>
        <c:ser>
          <c:idx val="2"/>
          <c:order val="2"/>
          <c:tx>
            <c:strRef>
              <c:f>'Рис. 5'!$H$1</c:f>
              <c:strCache>
                <c:ptCount val="1"/>
                <c:pt idx="0">
                  <c:v>UCLR</c:v>
                </c:pt>
              </c:strCache>
            </c:strRef>
          </c:tx>
          <c:spPr>
            <a:ln w="254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strLit>
              <c:ptCount val="2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'Рис. 5'!$H$2:$H$101</c15:sqref>
                  </c15:fullRef>
                </c:ext>
              </c:extLst>
              <c:f>'Рис. 5'!$H$2:$H$21</c:f>
              <c:numCache>
                <c:formatCode>General</c:formatCode>
                <c:ptCount val="20"/>
                <c:pt idx="0">
                  <c:v>0.36108947368421035</c:v>
                </c:pt>
                <c:pt idx="1">
                  <c:v>0.36108947368421035</c:v>
                </c:pt>
                <c:pt idx="2">
                  <c:v>0.36108947368421035</c:v>
                </c:pt>
                <c:pt idx="3">
                  <c:v>0.36108947368421035</c:v>
                </c:pt>
                <c:pt idx="4">
                  <c:v>0.36108947368421035</c:v>
                </c:pt>
                <c:pt idx="5">
                  <c:v>0.36108947368421035</c:v>
                </c:pt>
                <c:pt idx="6">
                  <c:v>0.36108947368421035</c:v>
                </c:pt>
                <c:pt idx="7">
                  <c:v>0.36108947368421035</c:v>
                </c:pt>
                <c:pt idx="8">
                  <c:v>0.36108947368421035</c:v>
                </c:pt>
                <c:pt idx="9">
                  <c:v>0.36108947368421035</c:v>
                </c:pt>
                <c:pt idx="10">
                  <c:v>0.36108947368421035</c:v>
                </c:pt>
                <c:pt idx="11">
                  <c:v>0.36108947368421035</c:v>
                </c:pt>
                <c:pt idx="12">
                  <c:v>0.36108947368421035</c:v>
                </c:pt>
                <c:pt idx="13">
                  <c:v>0.36108947368421035</c:v>
                </c:pt>
                <c:pt idx="14">
                  <c:v>0.36108947368421035</c:v>
                </c:pt>
                <c:pt idx="15">
                  <c:v>0.36108947368421035</c:v>
                </c:pt>
                <c:pt idx="16">
                  <c:v>0.36108947368421035</c:v>
                </c:pt>
                <c:pt idx="17">
                  <c:v>0.36108947368421035</c:v>
                </c:pt>
                <c:pt idx="18">
                  <c:v>0.36108947368421035</c:v>
                </c:pt>
                <c:pt idx="19">
                  <c:v>0.36108947368421035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5A-4EA2-887F-B3B154EC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43936"/>
        <c:axId val="565652560"/>
      </c:lineChart>
      <c:catAx>
        <c:axId val="565643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652560"/>
        <c:crosses val="autoZero"/>
        <c:auto val="1"/>
        <c:lblAlgn val="ctr"/>
        <c:lblOffset val="100"/>
        <c:noMultiLvlLbl val="0"/>
      </c:catAx>
      <c:valAx>
        <c:axId val="565652560"/>
        <c:scaling>
          <c:orientation val="minMax"/>
        </c:scaling>
        <c:delete val="0"/>
        <c:axPos val="l"/>
        <c:title>
          <c:tx>
            <c:strRef>
              <c:f>'Рис. 5'!$F$1</c:f>
              <c:strCache>
                <c:ptCount val="1"/>
                <c:pt idx="0">
                  <c:v>R</c:v>
                </c:pt>
              </c:strCache>
            </c:strRef>
          </c:tx>
          <c:layout>
            <c:manualLayout>
              <c:xMode val="edge"/>
              <c:yMode val="edge"/>
              <c:x val="1.2916253262091969E-2"/>
              <c:y val="0.42172441077659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564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4763</xdr:rowOff>
    </xdr:from>
    <xdr:to>
      <xdr:col>20</xdr:col>
      <xdr:colOff>598714</xdr:colOff>
      <xdr:row>18</xdr:row>
      <xdr:rowOff>27215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558571</xdr:colOff>
      <xdr:row>18</xdr:row>
      <xdr:rowOff>187777</xdr:rowOff>
    </xdr:from>
    <xdr:to>
      <xdr:col>20</xdr:col>
      <xdr:colOff>598713</xdr:colOff>
      <xdr:row>34</xdr:row>
      <xdr:rowOff>54429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9523</xdr:colOff>
      <xdr:row>1</xdr:row>
      <xdr:rowOff>4763</xdr:rowOff>
    </xdr:from>
    <xdr:to>
      <xdr:col>20</xdr:col>
      <xdr:colOff>598714</xdr:colOff>
      <xdr:row>16</xdr:row>
      <xdr:rowOff>176893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603103</xdr:colOff>
      <xdr:row>18</xdr:row>
      <xdr:rowOff>125773</xdr:rowOff>
    </xdr:from>
    <xdr:to>
      <xdr:col>20</xdr:col>
      <xdr:colOff>598714</xdr:colOff>
      <xdr:row>31</xdr:row>
      <xdr:rowOff>122465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zoomScale="80" zoomScaleNormal="80" workbookViewId="0">
      <selection activeCell="G3" sqref="G3:H22"/>
    </sheetView>
  </sheetViews>
  <sheetFormatPr defaultRowHeight="15" x14ac:dyDescent="0.25"/>
  <cols>
    <col min="1" max="1" width="8.42578125" customWidth="1"/>
    <col min="2" max="6" width="6.5703125" customWidth="1"/>
    <col min="7" max="7" width="10.28515625" customWidth="1"/>
    <col min="8" max="8" width="7.42578125" customWidth="1"/>
  </cols>
  <sheetData>
    <row r="1" spans="1:9" x14ac:dyDescent="0.25">
      <c r="A1" s="8" t="s">
        <v>7</v>
      </c>
      <c r="B1" s="13" t="s">
        <v>8</v>
      </c>
      <c r="C1" s="14"/>
      <c r="D1" s="14"/>
      <c r="E1" s="14"/>
      <c r="F1" s="15"/>
      <c r="G1" s="8" t="s">
        <v>9</v>
      </c>
      <c r="H1" s="8" t="s">
        <v>10</v>
      </c>
    </row>
    <row r="2" spans="1:9" x14ac:dyDescent="0.25">
      <c r="A2" s="8"/>
      <c r="B2" s="4">
        <v>1</v>
      </c>
      <c r="C2" s="4">
        <v>2</v>
      </c>
      <c r="D2" s="4">
        <v>3</v>
      </c>
      <c r="E2" s="4">
        <v>4</v>
      </c>
      <c r="F2" s="4">
        <v>5</v>
      </c>
      <c r="G2" s="8"/>
      <c r="H2" s="8"/>
      <c r="I2" t="s">
        <v>21</v>
      </c>
    </row>
    <row r="3" spans="1:9" x14ac:dyDescent="0.25">
      <c r="A3">
        <v>1</v>
      </c>
      <c r="B3">
        <v>5.3999999999999995</v>
      </c>
      <c r="C3">
        <v>5.5</v>
      </c>
      <c r="D3">
        <v>5.7</v>
      </c>
      <c r="E3">
        <v>5.6000000000000005</v>
      </c>
      <c r="F3">
        <v>5.6</v>
      </c>
      <c r="G3" s="3">
        <f>AVERAGE(B3:F3)</f>
        <v>5.56</v>
      </c>
      <c r="H3">
        <f>MAX(B3:F3)-MIN(B3:F3)</f>
        <v>0.30000000000000071</v>
      </c>
      <c r="I3">
        <f>SUM(B3:F3)</f>
        <v>27.799999999999997</v>
      </c>
    </row>
    <row r="4" spans="1:9" x14ac:dyDescent="0.25">
      <c r="A4">
        <v>2</v>
      </c>
      <c r="B4">
        <v>5.6</v>
      </c>
      <c r="C4">
        <v>5.5</v>
      </c>
      <c r="D4">
        <v>5.7</v>
      </c>
      <c r="E4">
        <v>5.5</v>
      </c>
      <c r="F4">
        <v>5.3999999999999995</v>
      </c>
      <c r="G4" s="3">
        <f t="shared" ref="G4:G22" si="0">AVERAGE(B4:F4)</f>
        <v>5.54</v>
      </c>
      <c r="H4">
        <f t="shared" ref="H4:H22" si="1">MAX(B4:F4)-MIN(B4:F4)</f>
        <v>0.30000000000000071</v>
      </c>
      <c r="I4">
        <f t="shared" ref="I4:I22" si="2">SUM(B4:F4)</f>
        <v>27.7</v>
      </c>
    </row>
    <row r="5" spans="1:9" x14ac:dyDescent="0.25">
      <c r="A5">
        <v>3</v>
      </c>
      <c r="B5">
        <v>5.6</v>
      </c>
      <c r="C5">
        <v>5.3999999999999995</v>
      </c>
      <c r="D5">
        <v>5.6</v>
      </c>
      <c r="E5">
        <v>5.5</v>
      </c>
      <c r="F5">
        <v>5.5</v>
      </c>
      <c r="G5" s="3">
        <f t="shared" si="0"/>
        <v>5.5200000000000005</v>
      </c>
      <c r="H5">
        <f t="shared" si="1"/>
        <v>0.20000000000000018</v>
      </c>
      <c r="I5">
        <f t="shared" si="2"/>
        <v>27.6</v>
      </c>
    </row>
    <row r="6" spans="1:9" x14ac:dyDescent="0.25">
      <c r="A6">
        <v>4</v>
      </c>
      <c r="B6">
        <v>5.8</v>
      </c>
      <c r="C6">
        <v>5.3999999999999995</v>
      </c>
      <c r="D6">
        <v>5.7</v>
      </c>
      <c r="E6">
        <v>5.6000000000000005</v>
      </c>
      <c r="F6">
        <v>5.5</v>
      </c>
      <c r="G6" s="3">
        <f t="shared" si="0"/>
        <v>5.6</v>
      </c>
      <c r="H6">
        <f t="shared" si="1"/>
        <v>0.40000000000000036</v>
      </c>
      <c r="I6">
        <f t="shared" si="2"/>
        <v>28</v>
      </c>
    </row>
    <row r="7" spans="1:9" x14ac:dyDescent="0.25">
      <c r="A7">
        <v>5</v>
      </c>
      <c r="B7">
        <v>5.6</v>
      </c>
      <c r="C7">
        <v>5.5</v>
      </c>
      <c r="D7">
        <v>5.7</v>
      </c>
      <c r="E7">
        <v>5.6000000000000005</v>
      </c>
      <c r="F7">
        <v>5.3999999999999995</v>
      </c>
      <c r="G7" s="3">
        <f t="shared" si="0"/>
        <v>5.5600000000000005</v>
      </c>
      <c r="H7">
        <f t="shared" si="1"/>
        <v>0.30000000000000071</v>
      </c>
      <c r="I7">
        <f t="shared" si="2"/>
        <v>27.8</v>
      </c>
    </row>
    <row r="8" spans="1:9" x14ac:dyDescent="0.25">
      <c r="A8">
        <v>6</v>
      </c>
      <c r="B8">
        <v>5.5</v>
      </c>
      <c r="C8">
        <v>5.5</v>
      </c>
      <c r="D8">
        <v>5.8</v>
      </c>
      <c r="E8">
        <v>5.7</v>
      </c>
      <c r="F8">
        <v>5.5</v>
      </c>
      <c r="G8" s="3">
        <f t="shared" si="0"/>
        <v>5.6</v>
      </c>
      <c r="H8">
        <f t="shared" si="1"/>
        <v>0.29999999999999982</v>
      </c>
      <c r="I8">
        <f t="shared" si="2"/>
        <v>28</v>
      </c>
    </row>
    <row r="9" spans="1:9" x14ac:dyDescent="0.25">
      <c r="A9">
        <v>7</v>
      </c>
      <c r="B9">
        <v>5.6</v>
      </c>
      <c r="C9">
        <v>5.5</v>
      </c>
      <c r="D9">
        <v>5.7</v>
      </c>
      <c r="E9">
        <v>5.6000000000000005</v>
      </c>
      <c r="F9">
        <v>5.5</v>
      </c>
      <c r="G9" s="3">
        <f t="shared" si="0"/>
        <v>5.58</v>
      </c>
      <c r="H9">
        <f t="shared" si="1"/>
        <v>0.20000000000000018</v>
      </c>
      <c r="I9">
        <f t="shared" si="2"/>
        <v>27.900000000000002</v>
      </c>
    </row>
    <row r="10" spans="1:9" x14ac:dyDescent="0.25">
      <c r="A10">
        <v>8</v>
      </c>
      <c r="B10">
        <v>5.6999999999999993</v>
      </c>
      <c r="C10">
        <v>5.5</v>
      </c>
      <c r="D10">
        <v>5.8</v>
      </c>
      <c r="E10">
        <v>5.6000000000000005</v>
      </c>
      <c r="F10">
        <v>5.5</v>
      </c>
      <c r="G10" s="3">
        <f t="shared" si="0"/>
        <v>5.62</v>
      </c>
      <c r="H10">
        <f t="shared" si="1"/>
        <v>0.29999999999999982</v>
      </c>
      <c r="I10">
        <f t="shared" si="2"/>
        <v>28.1</v>
      </c>
    </row>
    <row r="11" spans="1:9" x14ac:dyDescent="0.25">
      <c r="A11">
        <v>9</v>
      </c>
      <c r="B11">
        <v>5.5</v>
      </c>
      <c r="C11">
        <v>5.5</v>
      </c>
      <c r="D11">
        <v>5.7</v>
      </c>
      <c r="E11">
        <v>5.5</v>
      </c>
      <c r="F11">
        <v>5.3999999999999995</v>
      </c>
      <c r="G11" s="3">
        <f t="shared" si="0"/>
        <v>5.52</v>
      </c>
      <c r="H11">
        <f t="shared" si="1"/>
        <v>0.30000000000000071</v>
      </c>
      <c r="I11">
        <f t="shared" si="2"/>
        <v>27.599999999999998</v>
      </c>
    </row>
    <row r="12" spans="1:9" x14ac:dyDescent="0.25">
      <c r="A12">
        <v>10</v>
      </c>
      <c r="B12">
        <v>5.6</v>
      </c>
      <c r="C12">
        <v>5.3999999999999995</v>
      </c>
      <c r="D12">
        <v>5.7</v>
      </c>
      <c r="E12">
        <v>5.5</v>
      </c>
      <c r="F12">
        <v>5.5</v>
      </c>
      <c r="G12" s="3">
        <f t="shared" si="0"/>
        <v>5.54</v>
      </c>
      <c r="H12">
        <f t="shared" si="1"/>
        <v>0.30000000000000071</v>
      </c>
      <c r="I12">
        <f t="shared" si="2"/>
        <v>27.7</v>
      </c>
    </row>
    <row r="13" spans="1:9" x14ac:dyDescent="0.25">
      <c r="A13">
        <v>11</v>
      </c>
      <c r="B13">
        <v>5.3</v>
      </c>
      <c r="C13">
        <v>5.5</v>
      </c>
      <c r="D13">
        <v>5.8</v>
      </c>
      <c r="E13">
        <v>5.6000000000000005</v>
      </c>
      <c r="F13">
        <v>5.5</v>
      </c>
      <c r="G13" s="3">
        <f t="shared" si="0"/>
        <v>5.5400000000000009</v>
      </c>
      <c r="H13">
        <f t="shared" si="1"/>
        <v>0.5</v>
      </c>
      <c r="I13">
        <f t="shared" si="2"/>
        <v>27.700000000000003</v>
      </c>
    </row>
    <row r="14" spans="1:9" x14ac:dyDescent="0.25">
      <c r="A14">
        <v>12</v>
      </c>
      <c r="B14">
        <v>5.5</v>
      </c>
      <c r="C14">
        <v>5.5</v>
      </c>
      <c r="D14">
        <v>5.7</v>
      </c>
      <c r="E14">
        <v>5.5</v>
      </c>
      <c r="F14">
        <v>5.6</v>
      </c>
      <c r="G14" s="3">
        <f t="shared" si="0"/>
        <v>5.56</v>
      </c>
      <c r="H14">
        <f t="shared" si="1"/>
        <v>0.20000000000000018</v>
      </c>
      <c r="I14">
        <f t="shared" si="2"/>
        <v>27.799999999999997</v>
      </c>
    </row>
    <row r="15" spans="1:9" x14ac:dyDescent="0.25">
      <c r="A15">
        <v>13</v>
      </c>
      <c r="B15">
        <v>5.5</v>
      </c>
      <c r="C15">
        <v>5.5</v>
      </c>
      <c r="D15">
        <v>5.7</v>
      </c>
      <c r="E15">
        <v>5.7</v>
      </c>
      <c r="F15">
        <v>5.8999999999999995</v>
      </c>
      <c r="G15" s="3">
        <f t="shared" si="0"/>
        <v>5.6599999999999993</v>
      </c>
      <c r="H15">
        <f t="shared" si="1"/>
        <v>0.39999999999999947</v>
      </c>
      <c r="I15">
        <f t="shared" si="2"/>
        <v>28.299999999999997</v>
      </c>
    </row>
    <row r="16" spans="1:9" x14ac:dyDescent="0.25">
      <c r="A16">
        <v>14</v>
      </c>
      <c r="B16">
        <v>5.3999999999999995</v>
      </c>
      <c r="C16">
        <v>5.5</v>
      </c>
      <c r="D16">
        <v>5.7</v>
      </c>
      <c r="E16">
        <v>5.6000000000000005</v>
      </c>
      <c r="F16">
        <v>5.6</v>
      </c>
      <c r="G16" s="3">
        <f t="shared" si="0"/>
        <v>5.56</v>
      </c>
      <c r="H16">
        <f t="shared" si="1"/>
        <v>0.30000000000000071</v>
      </c>
      <c r="I16">
        <f t="shared" si="2"/>
        <v>27.799999999999997</v>
      </c>
    </row>
    <row r="17" spans="1:9" x14ac:dyDescent="0.25">
      <c r="A17">
        <v>15</v>
      </c>
      <c r="B17">
        <v>5.5</v>
      </c>
      <c r="C17">
        <v>5.6</v>
      </c>
      <c r="D17">
        <v>5.8</v>
      </c>
      <c r="E17">
        <v>5.7</v>
      </c>
      <c r="F17">
        <v>5.5</v>
      </c>
      <c r="G17" s="3">
        <f t="shared" si="0"/>
        <v>5.6199999999999992</v>
      </c>
      <c r="H17">
        <f t="shared" si="1"/>
        <v>0.29999999999999982</v>
      </c>
      <c r="I17">
        <f t="shared" si="2"/>
        <v>28.099999999999998</v>
      </c>
    </row>
    <row r="18" spans="1:9" x14ac:dyDescent="0.25">
      <c r="A18">
        <v>16</v>
      </c>
      <c r="B18">
        <v>5.5</v>
      </c>
      <c r="C18">
        <v>5.5</v>
      </c>
      <c r="D18">
        <v>5.7</v>
      </c>
      <c r="E18">
        <v>5.6000000000000005</v>
      </c>
      <c r="F18">
        <v>5.8</v>
      </c>
      <c r="G18" s="3">
        <f t="shared" si="0"/>
        <v>5.62</v>
      </c>
      <c r="H18">
        <f t="shared" si="1"/>
        <v>0.29999999999999982</v>
      </c>
      <c r="I18">
        <f t="shared" si="2"/>
        <v>28.1</v>
      </c>
    </row>
    <row r="19" spans="1:9" x14ac:dyDescent="0.25">
      <c r="A19">
        <v>17</v>
      </c>
      <c r="B19">
        <v>5.5</v>
      </c>
      <c r="C19">
        <v>5.3999999999999995</v>
      </c>
      <c r="D19">
        <v>5.6</v>
      </c>
      <c r="E19">
        <v>5.5</v>
      </c>
      <c r="F19">
        <v>5.3999999999999995</v>
      </c>
      <c r="G19" s="3">
        <f t="shared" si="0"/>
        <v>5.4799999999999995</v>
      </c>
      <c r="H19">
        <f t="shared" si="1"/>
        <v>0.20000000000000018</v>
      </c>
      <c r="I19">
        <f t="shared" si="2"/>
        <v>27.4</v>
      </c>
    </row>
    <row r="20" spans="1:9" x14ac:dyDescent="0.25">
      <c r="A20">
        <v>18</v>
      </c>
      <c r="B20">
        <v>5.5</v>
      </c>
      <c r="C20">
        <v>5.5</v>
      </c>
      <c r="D20">
        <v>5.7</v>
      </c>
      <c r="E20">
        <v>5.6000000000000005</v>
      </c>
      <c r="F20">
        <v>5.6</v>
      </c>
      <c r="G20" s="3">
        <f t="shared" si="0"/>
        <v>5.58</v>
      </c>
      <c r="H20">
        <f t="shared" si="1"/>
        <v>0.20000000000000018</v>
      </c>
      <c r="I20">
        <f t="shared" si="2"/>
        <v>27.9</v>
      </c>
    </row>
    <row r="21" spans="1:9" x14ac:dyDescent="0.25">
      <c r="A21">
        <v>19</v>
      </c>
      <c r="B21">
        <v>5.6999999999999993</v>
      </c>
      <c r="C21">
        <v>5.5</v>
      </c>
      <c r="D21">
        <v>5.7</v>
      </c>
      <c r="E21">
        <v>5.6000000000000005</v>
      </c>
      <c r="F21">
        <v>5.5</v>
      </c>
      <c r="G21" s="3">
        <f t="shared" si="0"/>
        <v>5.6</v>
      </c>
      <c r="H21">
        <f t="shared" si="1"/>
        <v>0.20000000000000018</v>
      </c>
      <c r="I21">
        <f t="shared" si="2"/>
        <v>28</v>
      </c>
    </row>
    <row r="22" spans="1:9" x14ac:dyDescent="0.25">
      <c r="A22">
        <v>20</v>
      </c>
      <c r="B22">
        <v>5.6999999999999993</v>
      </c>
      <c r="C22">
        <v>5.3999999999999995</v>
      </c>
      <c r="D22">
        <v>5.8</v>
      </c>
      <c r="E22">
        <v>5.7</v>
      </c>
      <c r="F22">
        <v>5.3999999999999995</v>
      </c>
      <c r="G22" s="3">
        <f t="shared" si="0"/>
        <v>5.6</v>
      </c>
      <c r="H22">
        <f t="shared" si="1"/>
        <v>0.40000000000000036</v>
      </c>
      <c r="I22">
        <f t="shared" si="2"/>
        <v>27.999999999999996</v>
      </c>
    </row>
    <row r="23" spans="1:9" ht="63" customHeight="1" x14ac:dyDescent="0.25">
      <c r="G23" s="3"/>
    </row>
    <row r="24" spans="1:9" x14ac:dyDescent="0.25">
      <c r="G24" s="3"/>
    </row>
    <row r="25" spans="1:9" x14ac:dyDescent="0.25">
      <c r="G25" s="3"/>
    </row>
    <row r="26" spans="1:9" x14ac:dyDescent="0.25">
      <c r="G26" s="3"/>
    </row>
    <row r="27" spans="1:9" x14ac:dyDescent="0.25">
      <c r="G27" s="3"/>
    </row>
    <row r="28" spans="1:9" x14ac:dyDescent="0.25">
      <c r="G28" s="3"/>
    </row>
    <row r="29" spans="1:9" x14ac:dyDescent="0.25">
      <c r="G29" s="3"/>
    </row>
    <row r="30" spans="1:9" x14ac:dyDescent="0.25">
      <c r="G30" s="3"/>
    </row>
    <row r="31" spans="1:9" x14ac:dyDescent="0.25">
      <c r="G31" s="3"/>
    </row>
    <row r="32" spans="1:9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</sheetData>
  <mergeCells count="4">
    <mergeCell ref="A1:A2"/>
    <mergeCell ref="G1:G2"/>
    <mergeCell ref="H1:H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abSelected="1" zoomScale="70" zoomScaleNormal="70" workbookViewId="0">
      <selection activeCell="S40" sqref="S40"/>
    </sheetView>
  </sheetViews>
  <sheetFormatPr defaultRowHeight="15" x14ac:dyDescent="0.25"/>
  <cols>
    <col min="5" max="5" width="3.5703125" customWidth="1"/>
  </cols>
  <sheetData>
    <row r="1" spans="1:8" ht="18" x14ac:dyDescent="0.25">
      <c r="A1" s="1" t="s">
        <v>6</v>
      </c>
      <c r="B1" s="2" t="s">
        <v>1</v>
      </c>
      <c r="C1" s="1" t="s">
        <v>4</v>
      </c>
      <c r="D1" s="1" t="s">
        <v>5</v>
      </c>
      <c r="E1" s="1"/>
      <c r="F1" s="1" t="s">
        <v>0</v>
      </c>
      <c r="G1" s="2" t="s">
        <v>2</v>
      </c>
      <c r="H1" s="2" t="s">
        <v>3</v>
      </c>
    </row>
    <row r="2" spans="1:8" x14ac:dyDescent="0.25">
      <c r="A2" s="3">
        <f>'Рис. 1'!G3</f>
        <v>5.56</v>
      </c>
      <c r="B2" s="3">
        <f>AVERAGE($A$2:$A$31)</f>
        <v>5.5729999999999995</v>
      </c>
      <c r="C2">
        <f>B2+'Рис. 3'!$B$4*G2</f>
        <v>5.7880549999999999</v>
      </c>
      <c r="D2">
        <f>IF((B2-'Рис. 3'!$B$4*G2)&lt;0,0,B2-'Рис. 3'!$B$4*G2)</f>
        <v>5.3579449999999991</v>
      </c>
      <c r="F2">
        <f>'Рис. 1'!H3</f>
        <v>0.30000000000000071</v>
      </c>
      <c r="G2" s="3">
        <f>AVERAGE($F$2:$F$31)</f>
        <v>0.29500000000000026</v>
      </c>
      <c r="H2">
        <f>'Рис. 3'!$D$4*G2</f>
        <v>0.67319000000000062</v>
      </c>
    </row>
    <row r="3" spans="1:8" x14ac:dyDescent="0.25">
      <c r="A3" s="3">
        <f>'Рис. 1'!G4</f>
        <v>5.54</v>
      </c>
      <c r="B3" s="3">
        <f t="shared" ref="B3:B66" si="0">AVERAGE($A$2:$A$31)</f>
        <v>5.5729999999999995</v>
      </c>
      <c r="C3">
        <f>B3+'Рис. 3'!$B$4*G3</f>
        <v>5.7880549999999999</v>
      </c>
      <c r="D3">
        <f>IF((B3-'Рис. 3'!$B$4*G3)&lt;0,0,B3-'Рис. 3'!$B$4*G3)</f>
        <v>5.3579449999999991</v>
      </c>
      <c r="F3">
        <f>'Рис. 1'!H4</f>
        <v>0.30000000000000071</v>
      </c>
      <c r="G3" s="3">
        <f t="shared" ref="G3:G66" si="1">AVERAGE($F$2:$F$31)</f>
        <v>0.29500000000000026</v>
      </c>
      <c r="H3">
        <f>'Рис. 3'!$D$4*G3</f>
        <v>0.67319000000000062</v>
      </c>
    </row>
    <row r="4" spans="1:8" x14ac:dyDescent="0.25">
      <c r="A4" s="3">
        <f>'Рис. 1'!G5</f>
        <v>5.5200000000000005</v>
      </c>
      <c r="B4" s="3">
        <f t="shared" si="0"/>
        <v>5.5729999999999995</v>
      </c>
      <c r="C4">
        <f>B4+'Рис. 3'!$B$4*G4</f>
        <v>5.7880549999999999</v>
      </c>
      <c r="D4">
        <f>IF((B4-'Рис. 3'!$B$4*G4)&lt;0,0,B4-'Рис. 3'!$B$4*G4)</f>
        <v>5.3579449999999991</v>
      </c>
      <c r="F4">
        <f>'Рис. 1'!H5</f>
        <v>0.20000000000000018</v>
      </c>
      <c r="G4" s="3">
        <f t="shared" si="1"/>
        <v>0.29500000000000026</v>
      </c>
      <c r="H4">
        <f>'Рис. 3'!$D$4*G4</f>
        <v>0.67319000000000062</v>
      </c>
    </row>
    <row r="5" spans="1:8" x14ac:dyDescent="0.25">
      <c r="A5" s="3">
        <f>'Рис. 1'!G6</f>
        <v>5.6</v>
      </c>
      <c r="B5" s="3">
        <f t="shared" si="0"/>
        <v>5.5729999999999995</v>
      </c>
      <c r="C5">
        <f>B5+'Рис. 3'!$B$4*G5</f>
        <v>5.7880549999999999</v>
      </c>
      <c r="D5">
        <f>IF((B5-'Рис. 3'!$B$4*G5)&lt;0,0,B5-'Рис. 3'!$B$4*G5)</f>
        <v>5.3579449999999991</v>
      </c>
      <c r="F5">
        <f>'Рис. 1'!H6</f>
        <v>0.40000000000000036</v>
      </c>
      <c r="G5" s="3">
        <f t="shared" si="1"/>
        <v>0.29500000000000026</v>
      </c>
      <c r="H5">
        <f>'Рис. 3'!$D$4*G5</f>
        <v>0.67319000000000062</v>
      </c>
    </row>
    <row r="6" spans="1:8" x14ac:dyDescent="0.25">
      <c r="A6" s="3">
        <f>'Рис. 1'!G7</f>
        <v>5.5600000000000005</v>
      </c>
      <c r="B6" s="3">
        <f t="shared" si="0"/>
        <v>5.5729999999999995</v>
      </c>
      <c r="C6">
        <f>B6+'Рис. 3'!$B$4*G6</f>
        <v>5.7880549999999999</v>
      </c>
      <c r="D6">
        <f>IF((B6-'Рис. 3'!$B$4*G6)&lt;0,0,B6-'Рис. 3'!$B$4*G6)</f>
        <v>5.3579449999999991</v>
      </c>
      <c r="F6">
        <f>'Рис. 1'!H7</f>
        <v>0.30000000000000071</v>
      </c>
      <c r="G6" s="3">
        <f t="shared" si="1"/>
        <v>0.29500000000000026</v>
      </c>
      <c r="H6">
        <f>'Рис. 3'!$D$4*G6</f>
        <v>0.67319000000000062</v>
      </c>
    </row>
    <row r="7" spans="1:8" x14ac:dyDescent="0.25">
      <c r="A7" s="3">
        <f>'Рис. 1'!G8</f>
        <v>5.6</v>
      </c>
      <c r="B7" s="3">
        <f t="shared" si="0"/>
        <v>5.5729999999999995</v>
      </c>
      <c r="C7">
        <f>B7+'Рис. 3'!$B$4*G7</f>
        <v>5.7880549999999999</v>
      </c>
      <c r="D7">
        <f>IF((B7-'Рис. 3'!$B$4*G7)&lt;0,0,B7-'Рис. 3'!$B$4*G7)</f>
        <v>5.3579449999999991</v>
      </c>
      <c r="F7">
        <f>'Рис. 1'!H8</f>
        <v>0.29999999999999982</v>
      </c>
      <c r="G7" s="3">
        <f t="shared" si="1"/>
        <v>0.29500000000000026</v>
      </c>
      <c r="H7">
        <f>'Рис. 3'!$D$4*G7</f>
        <v>0.67319000000000062</v>
      </c>
    </row>
    <row r="8" spans="1:8" x14ac:dyDescent="0.25">
      <c r="A8" s="3">
        <f>'Рис. 1'!G9</f>
        <v>5.58</v>
      </c>
      <c r="B8" s="3">
        <f t="shared" si="0"/>
        <v>5.5729999999999995</v>
      </c>
      <c r="C8">
        <f>B8+'Рис. 3'!$B$4*G8</f>
        <v>5.7880549999999999</v>
      </c>
      <c r="D8">
        <f>IF((B8-'Рис. 3'!$B$4*G8)&lt;0,0,B8-'Рис. 3'!$B$4*G8)</f>
        <v>5.3579449999999991</v>
      </c>
      <c r="F8">
        <f>'Рис. 1'!H9</f>
        <v>0.20000000000000018</v>
      </c>
      <c r="G8" s="3">
        <f t="shared" si="1"/>
        <v>0.29500000000000026</v>
      </c>
      <c r="H8">
        <f>'Рис. 3'!$D$4*G8</f>
        <v>0.67319000000000062</v>
      </c>
    </row>
    <row r="9" spans="1:8" x14ac:dyDescent="0.25">
      <c r="A9" s="3">
        <f>'Рис. 1'!G10</f>
        <v>5.62</v>
      </c>
      <c r="B9" s="3">
        <f t="shared" si="0"/>
        <v>5.5729999999999995</v>
      </c>
      <c r="C9">
        <f>B9+'Рис. 3'!$B$4*G9</f>
        <v>5.7880549999999999</v>
      </c>
      <c r="D9">
        <f>IF((B9-'Рис. 3'!$B$4*G9)&lt;0,0,B9-'Рис. 3'!$B$4*G9)</f>
        <v>5.3579449999999991</v>
      </c>
      <c r="F9">
        <f>'Рис. 1'!H10</f>
        <v>0.29999999999999982</v>
      </c>
      <c r="G9" s="3">
        <f t="shared" si="1"/>
        <v>0.29500000000000026</v>
      </c>
      <c r="H9">
        <f>'Рис. 3'!$D$4*G9</f>
        <v>0.67319000000000062</v>
      </c>
    </row>
    <row r="10" spans="1:8" x14ac:dyDescent="0.25">
      <c r="A10" s="3">
        <f>'Рис. 1'!G11</f>
        <v>5.52</v>
      </c>
      <c r="B10" s="3">
        <f t="shared" si="0"/>
        <v>5.5729999999999995</v>
      </c>
      <c r="C10">
        <f>B10+'Рис. 3'!$B$4*G10</f>
        <v>5.7880549999999999</v>
      </c>
      <c r="D10">
        <f>IF((B10-'Рис. 3'!$B$4*G10)&lt;0,0,B10-'Рис. 3'!$B$4*G10)</f>
        <v>5.3579449999999991</v>
      </c>
      <c r="F10">
        <f>'Рис. 1'!H11</f>
        <v>0.30000000000000071</v>
      </c>
      <c r="G10" s="3">
        <f t="shared" si="1"/>
        <v>0.29500000000000026</v>
      </c>
      <c r="H10">
        <f>'Рис. 3'!$D$4*G10</f>
        <v>0.67319000000000062</v>
      </c>
    </row>
    <row r="11" spans="1:8" x14ac:dyDescent="0.25">
      <c r="A11" s="3">
        <f>'Рис. 1'!G12</f>
        <v>5.54</v>
      </c>
      <c r="B11" s="3">
        <f t="shared" si="0"/>
        <v>5.5729999999999995</v>
      </c>
      <c r="C11">
        <f>B11+'Рис. 3'!$B$4*G11</f>
        <v>5.7880549999999999</v>
      </c>
      <c r="D11">
        <f>IF((B11-'Рис. 3'!$B$4*G11)&lt;0,0,B11-'Рис. 3'!$B$4*G11)</f>
        <v>5.3579449999999991</v>
      </c>
      <c r="F11">
        <f>'Рис. 1'!H12</f>
        <v>0.30000000000000071</v>
      </c>
      <c r="G11" s="3">
        <f t="shared" si="1"/>
        <v>0.29500000000000026</v>
      </c>
      <c r="H11">
        <f>'Рис. 3'!$D$4*G11</f>
        <v>0.67319000000000062</v>
      </c>
    </row>
    <row r="12" spans="1:8" x14ac:dyDescent="0.25">
      <c r="A12" s="3">
        <f>'Рис. 1'!G13</f>
        <v>5.5400000000000009</v>
      </c>
      <c r="B12" s="3">
        <f t="shared" si="0"/>
        <v>5.5729999999999995</v>
      </c>
      <c r="C12">
        <f>B12+'Рис. 3'!$B$4*G12</f>
        <v>5.7880549999999999</v>
      </c>
      <c r="D12">
        <f>IF((B12-'Рис. 3'!$B$4*G12)&lt;0,0,B12-'Рис. 3'!$B$4*G12)</f>
        <v>5.3579449999999991</v>
      </c>
      <c r="F12">
        <f>'Рис. 1'!H13</f>
        <v>0.5</v>
      </c>
      <c r="G12" s="3">
        <f t="shared" si="1"/>
        <v>0.29500000000000026</v>
      </c>
      <c r="H12">
        <f>'Рис. 3'!$D$4*G12</f>
        <v>0.67319000000000062</v>
      </c>
    </row>
    <row r="13" spans="1:8" x14ac:dyDescent="0.25">
      <c r="A13" s="3">
        <f>'Рис. 1'!G14</f>
        <v>5.56</v>
      </c>
      <c r="B13" s="3">
        <f t="shared" si="0"/>
        <v>5.5729999999999995</v>
      </c>
      <c r="C13">
        <f>B13+'Рис. 3'!$B$4*G13</f>
        <v>5.7880549999999999</v>
      </c>
      <c r="D13">
        <f>IF((B13-'Рис. 3'!$B$4*G13)&lt;0,0,B13-'Рис. 3'!$B$4*G13)</f>
        <v>5.3579449999999991</v>
      </c>
      <c r="F13">
        <f>'Рис. 1'!H14</f>
        <v>0.20000000000000018</v>
      </c>
      <c r="G13" s="3">
        <f t="shared" si="1"/>
        <v>0.29500000000000026</v>
      </c>
      <c r="H13">
        <f>'Рис. 3'!$D$4*G13</f>
        <v>0.67319000000000062</v>
      </c>
    </row>
    <row r="14" spans="1:8" x14ac:dyDescent="0.25">
      <c r="A14" s="3">
        <f>'Рис. 1'!G15</f>
        <v>5.6599999999999993</v>
      </c>
      <c r="B14" s="3">
        <f t="shared" si="0"/>
        <v>5.5729999999999995</v>
      </c>
      <c r="C14">
        <f>B14+'Рис. 3'!$B$4*G14</f>
        <v>5.7880549999999999</v>
      </c>
      <c r="D14">
        <f>IF((B14-'Рис. 3'!$B$4*G14)&lt;0,0,B14-'Рис. 3'!$B$4*G14)</f>
        <v>5.3579449999999991</v>
      </c>
      <c r="F14">
        <f>'Рис. 1'!H15</f>
        <v>0.39999999999999947</v>
      </c>
      <c r="G14" s="3">
        <f t="shared" si="1"/>
        <v>0.29500000000000026</v>
      </c>
      <c r="H14">
        <f>'Рис. 3'!$D$4*G14</f>
        <v>0.67319000000000062</v>
      </c>
    </row>
    <row r="15" spans="1:8" x14ac:dyDescent="0.25">
      <c r="A15" s="3">
        <f>'Рис. 1'!G16</f>
        <v>5.56</v>
      </c>
      <c r="B15" s="3">
        <f t="shared" si="0"/>
        <v>5.5729999999999995</v>
      </c>
      <c r="C15">
        <f>B15+'Рис. 3'!$B$4*G15</f>
        <v>5.7880549999999999</v>
      </c>
      <c r="D15">
        <f>IF((B15-'Рис. 3'!$B$4*G15)&lt;0,0,B15-'Рис. 3'!$B$4*G15)</f>
        <v>5.3579449999999991</v>
      </c>
      <c r="F15">
        <f>'Рис. 1'!H16</f>
        <v>0.30000000000000071</v>
      </c>
      <c r="G15" s="3">
        <f t="shared" si="1"/>
        <v>0.29500000000000026</v>
      </c>
      <c r="H15">
        <f>'Рис. 3'!$D$4*G15</f>
        <v>0.67319000000000062</v>
      </c>
    </row>
    <row r="16" spans="1:8" x14ac:dyDescent="0.25">
      <c r="A16" s="3">
        <f>'Рис. 1'!G17</f>
        <v>5.6199999999999992</v>
      </c>
      <c r="B16" s="3">
        <f t="shared" si="0"/>
        <v>5.5729999999999995</v>
      </c>
      <c r="C16">
        <f>B16+'Рис. 3'!$B$4*G16</f>
        <v>5.7880549999999999</v>
      </c>
      <c r="D16">
        <f>IF((B16-'Рис. 3'!$B$4*G16)&lt;0,0,B16-'Рис. 3'!$B$4*G16)</f>
        <v>5.3579449999999991</v>
      </c>
      <c r="F16">
        <f>'Рис. 1'!H17</f>
        <v>0.29999999999999982</v>
      </c>
      <c r="G16" s="3">
        <f t="shared" si="1"/>
        <v>0.29500000000000026</v>
      </c>
      <c r="H16">
        <f>'Рис. 3'!$D$4*G16</f>
        <v>0.67319000000000062</v>
      </c>
    </row>
    <row r="17" spans="1:8" x14ac:dyDescent="0.25">
      <c r="A17" s="3">
        <f>'Рис. 1'!G18</f>
        <v>5.62</v>
      </c>
      <c r="B17" s="3">
        <f t="shared" si="0"/>
        <v>5.5729999999999995</v>
      </c>
      <c r="C17">
        <f>B17+'Рис. 3'!$B$4*G17</f>
        <v>5.7880549999999999</v>
      </c>
      <c r="D17">
        <f>IF((B17-'Рис. 3'!$B$4*G17)&lt;0,0,B17-'Рис. 3'!$B$4*G17)</f>
        <v>5.3579449999999991</v>
      </c>
      <c r="F17">
        <f>'Рис. 1'!H18</f>
        <v>0.29999999999999982</v>
      </c>
      <c r="G17" s="3">
        <f t="shared" si="1"/>
        <v>0.29500000000000026</v>
      </c>
      <c r="H17">
        <f>'Рис. 3'!$D$4*G17</f>
        <v>0.67319000000000062</v>
      </c>
    </row>
    <row r="18" spans="1:8" x14ac:dyDescent="0.25">
      <c r="A18" s="3">
        <f>'Рис. 1'!G19</f>
        <v>5.4799999999999995</v>
      </c>
      <c r="B18" s="3">
        <f t="shared" si="0"/>
        <v>5.5729999999999995</v>
      </c>
      <c r="C18">
        <f>B18+'Рис. 3'!$B$4*G18</f>
        <v>5.7880549999999999</v>
      </c>
      <c r="D18">
        <f>IF((B18-'Рис. 3'!$B$4*G18)&lt;0,0,B18-'Рис. 3'!$B$4*G18)</f>
        <v>5.3579449999999991</v>
      </c>
      <c r="F18">
        <f>'Рис. 1'!H19</f>
        <v>0.20000000000000018</v>
      </c>
      <c r="G18" s="3">
        <f t="shared" si="1"/>
        <v>0.29500000000000026</v>
      </c>
      <c r="H18">
        <f>'Рис. 3'!$D$4*G18</f>
        <v>0.67319000000000062</v>
      </c>
    </row>
    <row r="19" spans="1:8" x14ac:dyDescent="0.25">
      <c r="A19" s="3">
        <f>'Рис. 1'!G20</f>
        <v>5.58</v>
      </c>
      <c r="B19" s="3">
        <f t="shared" si="0"/>
        <v>5.5729999999999995</v>
      </c>
      <c r="C19">
        <f>B19+'Рис. 3'!$B$4*G19</f>
        <v>5.7880549999999999</v>
      </c>
      <c r="D19">
        <f>IF((B19-'Рис. 3'!$B$4*G19)&lt;0,0,B19-'Рис. 3'!$B$4*G19)</f>
        <v>5.3579449999999991</v>
      </c>
      <c r="F19">
        <f>'Рис. 1'!H20</f>
        <v>0.20000000000000018</v>
      </c>
      <c r="G19" s="3">
        <f t="shared" si="1"/>
        <v>0.29500000000000026</v>
      </c>
      <c r="H19">
        <f>'Рис. 3'!$D$4*G19</f>
        <v>0.67319000000000062</v>
      </c>
    </row>
    <row r="20" spans="1:8" x14ac:dyDescent="0.25">
      <c r="A20" s="3">
        <f>'Рис. 1'!G21</f>
        <v>5.6</v>
      </c>
      <c r="B20" s="3">
        <f t="shared" si="0"/>
        <v>5.5729999999999995</v>
      </c>
      <c r="C20">
        <f>B20+'Рис. 3'!$B$4*G20</f>
        <v>5.7880549999999999</v>
      </c>
      <c r="D20">
        <f>IF((B20-'Рис. 3'!$B$4*G20)&lt;0,0,B20-'Рис. 3'!$B$4*G20)</f>
        <v>5.3579449999999991</v>
      </c>
      <c r="F20">
        <f>'Рис. 1'!H21</f>
        <v>0.20000000000000018</v>
      </c>
      <c r="G20" s="3">
        <f t="shared" si="1"/>
        <v>0.29500000000000026</v>
      </c>
      <c r="H20">
        <f>'Рис. 3'!$D$4*G20</f>
        <v>0.67319000000000062</v>
      </c>
    </row>
    <row r="21" spans="1:8" x14ac:dyDescent="0.25">
      <c r="A21" s="3">
        <f>'Рис. 1'!G22</f>
        <v>5.6</v>
      </c>
      <c r="B21" s="3">
        <f t="shared" si="0"/>
        <v>5.5729999999999995</v>
      </c>
      <c r="C21">
        <f>B21+'Рис. 3'!$B$4*G21</f>
        <v>5.7880549999999999</v>
      </c>
      <c r="D21">
        <f>IF((B21-'Рис. 3'!$B$4*G21)&lt;0,0,B21-'Рис. 3'!$B$4*G21)</f>
        <v>5.3579449999999991</v>
      </c>
      <c r="F21">
        <f>'Рис. 1'!H22</f>
        <v>0.40000000000000036</v>
      </c>
      <c r="G21" s="3">
        <f t="shared" si="1"/>
        <v>0.29500000000000026</v>
      </c>
      <c r="H21">
        <f>'Рис. 3'!$D$4*G21</f>
        <v>0.67319000000000062</v>
      </c>
    </row>
    <row r="22" spans="1:8" x14ac:dyDescent="0.25">
      <c r="A22" s="3"/>
      <c r="B22" s="3"/>
      <c r="G22" s="3"/>
    </row>
    <row r="23" spans="1:8" x14ac:dyDescent="0.25">
      <c r="A23" s="3"/>
      <c r="B23" s="3"/>
      <c r="G23" s="3"/>
    </row>
    <row r="24" spans="1:8" x14ac:dyDescent="0.25">
      <c r="A24" s="3"/>
      <c r="B24" s="3"/>
      <c r="G24" s="3"/>
    </row>
    <row r="25" spans="1:8" x14ac:dyDescent="0.25">
      <c r="A25" s="3"/>
      <c r="B25" s="3"/>
      <c r="G25" s="3"/>
    </row>
    <row r="26" spans="1:8" x14ac:dyDescent="0.25">
      <c r="A26" s="3"/>
      <c r="B26" s="3"/>
      <c r="G26" s="3"/>
    </row>
    <row r="27" spans="1:8" x14ac:dyDescent="0.25">
      <c r="A27" s="3"/>
      <c r="B27" s="3"/>
      <c r="G27" s="3"/>
    </row>
    <row r="28" spans="1:8" x14ac:dyDescent="0.25">
      <c r="A28" s="3"/>
      <c r="B28" s="3"/>
      <c r="G28" s="3"/>
    </row>
    <row r="29" spans="1:8" x14ac:dyDescent="0.25">
      <c r="A29" s="3"/>
      <c r="B29" s="3"/>
      <c r="G29" s="3"/>
    </row>
    <row r="30" spans="1:8" x14ac:dyDescent="0.25">
      <c r="A30" s="3"/>
      <c r="B30" s="3"/>
      <c r="G30" s="3"/>
    </row>
    <row r="31" spans="1:8" x14ac:dyDescent="0.25">
      <c r="A31" s="3"/>
      <c r="B31" s="3"/>
      <c r="G31" s="3"/>
    </row>
    <row r="32" spans="1:8" x14ac:dyDescent="0.25">
      <c r="A32" s="3"/>
      <c r="B32" s="3"/>
      <c r="G32" s="3"/>
    </row>
    <row r="33" spans="1:7" x14ac:dyDescent="0.25">
      <c r="A33" s="3"/>
      <c r="B33" s="3"/>
      <c r="G33" s="3"/>
    </row>
    <row r="34" spans="1:7" x14ac:dyDescent="0.25">
      <c r="A34" s="3"/>
      <c r="B34" s="3"/>
      <c r="G34" s="3"/>
    </row>
    <row r="35" spans="1:7" x14ac:dyDescent="0.25">
      <c r="A35" s="3"/>
      <c r="B35" s="3"/>
      <c r="G35" s="3"/>
    </row>
    <row r="36" spans="1:7" x14ac:dyDescent="0.25">
      <c r="A36" s="3"/>
      <c r="B36" s="3"/>
      <c r="G36" s="3"/>
    </row>
    <row r="37" spans="1:7" x14ac:dyDescent="0.25">
      <c r="A37" s="3"/>
      <c r="B37" s="3"/>
      <c r="G37" s="3"/>
    </row>
    <row r="38" spans="1:7" x14ac:dyDescent="0.25">
      <c r="A38" s="3"/>
      <c r="B38" s="3"/>
      <c r="G38" s="3"/>
    </row>
    <row r="39" spans="1:7" x14ac:dyDescent="0.25">
      <c r="A39" s="3"/>
      <c r="B39" s="3"/>
      <c r="G39" s="3"/>
    </row>
    <row r="40" spans="1:7" x14ac:dyDescent="0.25">
      <c r="A40" s="3"/>
      <c r="B40" s="3"/>
      <c r="G40" s="3"/>
    </row>
    <row r="41" spans="1:7" x14ac:dyDescent="0.25">
      <c r="A41" s="3"/>
      <c r="B41" s="3"/>
      <c r="G41" s="3"/>
    </row>
    <row r="42" spans="1:7" x14ac:dyDescent="0.25">
      <c r="A42" s="3"/>
      <c r="B42" s="3"/>
      <c r="G42" s="3"/>
    </row>
    <row r="43" spans="1:7" x14ac:dyDescent="0.25">
      <c r="A43" s="3"/>
      <c r="B43" s="3"/>
      <c r="G43" s="3"/>
    </row>
    <row r="44" spans="1:7" x14ac:dyDescent="0.25">
      <c r="A44" s="3"/>
      <c r="B44" s="3"/>
      <c r="G44" s="3"/>
    </row>
    <row r="45" spans="1:7" x14ac:dyDescent="0.25">
      <c r="A45" s="3"/>
      <c r="B45" s="3"/>
      <c r="G45" s="3"/>
    </row>
    <row r="46" spans="1:7" x14ac:dyDescent="0.25">
      <c r="A46" s="3"/>
      <c r="B46" s="3"/>
      <c r="G46" s="3"/>
    </row>
    <row r="47" spans="1:7" x14ac:dyDescent="0.25">
      <c r="A47" s="3"/>
      <c r="B47" s="3"/>
      <c r="G47" s="3"/>
    </row>
    <row r="48" spans="1:7" x14ac:dyDescent="0.25">
      <c r="A48" s="3"/>
      <c r="B48" s="3"/>
      <c r="G48" s="3"/>
    </row>
    <row r="49" spans="1:7" x14ac:dyDescent="0.25">
      <c r="A49" s="3"/>
      <c r="B49" s="3"/>
      <c r="G49" s="3"/>
    </row>
    <row r="50" spans="1:7" x14ac:dyDescent="0.25">
      <c r="A50" s="3"/>
      <c r="B50" s="3"/>
      <c r="G50" s="3"/>
    </row>
    <row r="51" spans="1:7" x14ac:dyDescent="0.25">
      <c r="A51" s="3"/>
      <c r="B51" s="3"/>
      <c r="G51" s="3"/>
    </row>
    <row r="52" spans="1:7" x14ac:dyDescent="0.25">
      <c r="A52" s="3"/>
      <c r="B52" s="3"/>
      <c r="G52" s="3"/>
    </row>
    <row r="53" spans="1:7" x14ac:dyDescent="0.25">
      <c r="A53" s="3"/>
      <c r="B53" s="3"/>
      <c r="G53" s="3"/>
    </row>
    <row r="54" spans="1:7" x14ac:dyDescent="0.25">
      <c r="A54" s="3"/>
      <c r="B54" s="3"/>
      <c r="G54" s="3"/>
    </row>
    <row r="55" spans="1:7" x14ac:dyDescent="0.25">
      <c r="A55" s="3"/>
      <c r="B55" s="3"/>
      <c r="G55" s="3"/>
    </row>
    <row r="56" spans="1:7" x14ac:dyDescent="0.25">
      <c r="A56" s="3"/>
      <c r="B56" s="3"/>
      <c r="G56" s="3"/>
    </row>
    <row r="57" spans="1:7" x14ac:dyDescent="0.25">
      <c r="A57" s="3"/>
      <c r="B57" s="3"/>
      <c r="G57" s="3"/>
    </row>
    <row r="58" spans="1:7" x14ac:dyDescent="0.25">
      <c r="A58" s="3"/>
      <c r="B58" s="3"/>
      <c r="G58" s="3"/>
    </row>
    <row r="59" spans="1:7" x14ac:dyDescent="0.25">
      <c r="A59" s="3"/>
      <c r="B59" s="3"/>
      <c r="G59" s="3"/>
    </row>
    <row r="60" spans="1:7" x14ac:dyDescent="0.25">
      <c r="A60" s="3"/>
      <c r="B60" s="3"/>
      <c r="G60" s="3"/>
    </row>
    <row r="61" spans="1:7" x14ac:dyDescent="0.25">
      <c r="A61" s="3"/>
      <c r="B61" s="3"/>
      <c r="G61" s="3"/>
    </row>
    <row r="62" spans="1:7" x14ac:dyDescent="0.25">
      <c r="A62" s="3"/>
      <c r="B62" s="3"/>
      <c r="G62" s="3"/>
    </row>
    <row r="63" spans="1:7" x14ac:dyDescent="0.25">
      <c r="A63" s="3"/>
      <c r="B63" s="3"/>
      <c r="G63" s="3"/>
    </row>
    <row r="64" spans="1:7" x14ac:dyDescent="0.25">
      <c r="A64" s="3"/>
      <c r="B64" s="3"/>
      <c r="G64" s="3"/>
    </row>
    <row r="65" spans="1:7" x14ac:dyDescent="0.25">
      <c r="A65" s="3"/>
      <c r="B65" s="3"/>
      <c r="G65" s="3"/>
    </row>
    <row r="66" spans="1:7" x14ac:dyDescent="0.25">
      <c r="A66" s="3"/>
      <c r="B66" s="3"/>
      <c r="G66" s="3"/>
    </row>
    <row r="67" spans="1:7" x14ac:dyDescent="0.25">
      <c r="A67" s="3"/>
      <c r="B67" s="3"/>
      <c r="G67" s="3"/>
    </row>
    <row r="68" spans="1:7" x14ac:dyDescent="0.25">
      <c r="A68" s="3"/>
      <c r="B68" s="3"/>
      <c r="G68" s="3"/>
    </row>
    <row r="69" spans="1:7" x14ac:dyDescent="0.25">
      <c r="A69" s="3"/>
      <c r="B69" s="3"/>
      <c r="G69" s="3"/>
    </row>
    <row r="70" spans="1:7" x14ac:dyDescent="0.25">
      <c r="A70" s="3"/>
      <c r="B70" s="3"/>
      <c r="G70" s="3"/>
    </row>
    <row r="71" spans="1:7" x14ac:dyDescent="0.25">
      <c r="A71" s="3"/>
      <c r="B71" s="3"/>
      <c r="G71" s="3"/>
    </row>
    <row r="72" spans="1:7" x14ac:dyDescent="0.25">
      <c r="A72" s="3"/>
      <c r="B72" s="3"/>
      <c r="G72" s="3"/>
    </row>
    <row r="73" spans="1:7" x14ac:dyDescent="0.25">
      <c r="A73" s="3"/>
      <c r="B73" s="3"/>
      <c r="G73" s="3"/>
    </row>
    <row r="74" spans="1:7" x14ac:dyDescent="0.25">
      <c r="A74" s="3"/>
      <c r="B74" s="3"/>
      <c r="G74" s="3"/>
    </row>
    <row r="75" spans="1:7" x14ac:dyDescent="0.25">
      <c r="A75" s="3"/>
      <c r="B75" s="3"/>
      <c r="G75" s="3"/>
    </row>
    <row r="76" spans="1:7" x14ac:dyDescent="0.25">
      <c r="A76" s="3"/>
      <c r="B76" s="3"/>
      <c r="G76" s="3"/>
    </row>
    <row r="77" spans="1:7" x14ac:dyDescent="0.25">
      <c r="A77" s="3"/>
      <c r="B77" s="3"/>
      <c r="G77" s="3"/>
    </row>
    <row r="78" spans="1:7" x14ac:dyDescent="0.25">
      <c r="A78" s="3"/>
      <c r="B78" s="3"/>
      <c r="G78" s="3"/>
    </row>
    <row r="79" spans="1:7" x14ac:dyDescent="0.25">
      <c r="A79" s="3"/>
      <c r="B79" s="3"/>
      <c r="G79" s="3"/>
    </row>
    <row r="80" spans="1:7" x14ac:dyDescent="0.25">
      <c r="A80" s="3"/>
      <c r="B80" s="3"/>
      <c r="G80" s="3"/>
    </row>
    <row r="81" spans="1:7" x14ac:dyDescent="0.25">
      <c r="A81" s="3"/>
      <c r="B81" s="3"/>
      <c r="G81" s="3"/>
    </row>
    <row r="82" spans="1:7" x14ac:dyDescent="0.25">
      <c r="A82" s="3"/>
      <c r="B82" s="3"/>
      <c r="G82" s="3"/>
    </row>
    <row r="83" spans="1:7" x14ac:dyDescent="0.25">
      <c r="A83" s="3"/>
      <c r="B83" s="3"/>
      <c r="G83" s="3"/>
    </row>
    <row r="84" spans="1:7" x14ac:dyDescent="0.25">
      <c r="A84" s="3"/>
      <c r="B84" s="3"/>
      <c r="G84" s="3"/>
    </row>
    <row r="85" spans="1:7" x14ac:dyDescent="0.25">
      <c r="A85" s="3"/>
      <c r="B85" s="3"/>
      <c r="G85" s="3"/>
    </row>
    <row r="86" spans="1:7" x14ac:dyDescent="0.25">
      <c r="A86" s="3"/>
      <c r="B86" s="3"/>
      <c r="G86" s="3"/>
    </row>
    <row r="87" spans="1:7" x14ac:dyDescent="0.25">
      <c r="A87" s="3"/>
      <c r="B87" s="3"/>
      <c r="G87" s="3"/>
    </row>
    <row r="88" spans="1:7" x14ac:dyDescent="0.25">
      <c r="A88" s="3"/>
      <c r="B88" s="3"/>
      <c r="G88" s="3"/>
    </row>
    <row r="89" spans="1:7" x14ac:dyDescent="0.25">
      <c r="A89" s="3"/>
      <c r="B89" s="3"/>
      <c r="G89" s="3"/>
    </row>
    <row r="90" spans="1:7" x14ac:dyDescent="0.25">
      <c r="A90" s="3"/>
      <c r="B90" s="3"/>
      <c r="G90" s="3"/>
    </row>
    <row r="91" spans="1:7" x14ac:dyDescent="0.25">
      <c r="A91" s="3"/>
      <c r="B91" s="3"/>
      <c r="G91" s="3"/>
    </row>
    <row r="92" spans="1:7" x14ac:dyDescent="0.25">
      <c r="A92" s="3"/>
      <c r="B92" s="3"/>
      <c r="G92" s="3"/>
    </row>
    <row r="93" spans="1:7" x14ac:dyDescent="0.25">
      <c r="A93" s="3"/>
      <c r="B93" s="3"/>
      <c r="G93" s="3"/>
    </row>
    <row r="94" spans="1:7" x14ac:dyDescent="0.25">
      <c r="A94" s="3"/>
      <c r="B94" s="3"/>
      <c r="G94" s="3"/>
    </row>
    <row r="95" spans="1:7" x14ac:dyDescent="0.25">
      <c r="A95" s="3"/>
      <c r="B95" s="3"/>
      <c r="G95" s="3"/>
    </row>
    <row r="96" spans="1:7" x14ac:dyDescent="0.25">
      <c r="A96" s="3"/>
      <c r="B96" s="3"/>
      <c r="G96" s="3"/>
    </row>
    <row r="97" spans="1:7" x14ac:dyDescent="0.25">
      <c r="A97" s="3"/>
      <c r="B97" s="3"/>
      <c r="G97" s="3"/>
    </row>
    <row r="98" spans="1:7" x14ac:dyDescent="0.25">
      <c r="A98" s="3"/>
      <c r="B98" s="3"/>
      <c r="G98" s="3"/>
    </row>
    <row r="99" spans="1:7" x14ac:dyDescent="0.25">
      <c r="A99" s="3"/>
      <c r="B99" s="3"/>
      <c r="G99" s="3"/>
    </row>
    <row r="100" spans="1:7" x14ac:dyDescent="0.25">
      <c r="A100" s="3"/>
      <c r="B100" s="3"/>
      <c r="G100" s="3"/>
    </row>
    <row r="101" spans="1:7" x14ac:dyDescent="0.25">
      <c r="A101" s="3"/>
      <c r="B101" s="3"/>
      <c r="G10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80" zoomScaleNormal="80" workbookViewId="0">
      <selection activeCell="J1" sqref="J1:L1048576"/>
    </sheetView>
  </sheetViews>
  <sheetFormatPr defaultRowHeight="15" x14ac:dyDescent="0.25"/>
  <cols>
    <col min="1" max="1" width="5.7109375" customWidth="1"/>
  </cols>
  <sheetData>
    <row r="1" spans="1:5" ht="18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17</v>
      </c>
    </row>
    <row r="2" spans="1:5" x14ac:dyDescent="0.25">
      <c r="A2">
        <v>2</v>
      </c>
      <c r="B2" s="5">
        <v>1.88</v>
      </c>
      <c r="C2" s="5" t="s">
        <v>22</v>
      </c>
      <c r="D2" s="5">
        <v>3.2669999999999999</v>
      </c>
      <c r="E2" s="5">
        <v>1.1279999999999999</v>
      </c>
    </row>
    <row r="3" spans="1:5" x14ac:dyDescent="0.25">
      <c r="A3">
        <v>3</v>
      </c>
      <c r="B3" s="5">
        <v>1.0229999999999999</v>
      </c>
      <c r="C3" s="5" t="s">
        <v>22</v>
      </c>
      <c r="D3" s="5">
        <v>2.5750000000000002</v>
      </c>
      <c r="E3" s="5">
        <v>1.6930000000000001</v>
      </c>
    </row>
    <row r="4" spans="1:5" x14ac:dyDescent="0.25">
      <c r="A4">
        <v>4</v>
      </c>
      <c r="B4" s="5">
        <v>0.72899999999999998</v>
      </c>
      <c r="C4" s="5" t="s">
        <v>22</v>
      </c>
      <c r="D4" s="5">
        <v>2.282</v>
      </c>
      <c r="E4" s="5">
        <v>2.0590000000000002</v>
      </c>
    </row>
    <row r="5" spans="1:5" x14ac:dyDescent="0.25">
      <c r="A5">
        <v>5</v>
      </c>
      <c r="B5" s="5">
        <v>0.57699999999999996</v>
      </c>
      <c r="C5" s="5" t="s">
        <v>22</v>
      </c>
      <c r="D5" s="5">
        <v>2.1150000000000002</v>
      </c>
      <c r="E5" s="5">
        <v>2.3260000000000001</v>
      </c>
    </row>
    <row r="6" spans="1:5" x14ac:dyDescent="0.25">
      <c r="A6">
        <v>6</v>
      </c>
      <c r="B6" s="5">
        <v>0.48299999999999998</v>
      </c>
      <c r="C6" s="5" t="s">
        <v>22</v>
      </c>
      <c r="D6" s="5">
        <v>2.004</v>
      </c>
      <c r="E6" s="5">
        <v>2.5339999999999998</v>
      </c>
    </row>
    <row r="7" spans="1:5" x14ac:dyDescent="0.25">
      <c r="A7">
        <v>7</v>
      </c>
      <c r="B7" s="5">
        <v>0.41899999999999998</v>
      </c>
      <c r="C7" s="5">
        <v>7.5999999999999998E-2</v>
      </c>
      <c r="D7" s="5">
        <v>1.9239999999999999</v>
      </c>
      <c r="E7" s="5">
        <v>2.7040000000000002</v>
      </c>
    </row>
    <row r="8" spans="1:5" x14ac:dyDescent="0.25">
      <c r="A8">
        <v>8</v>
      </c>
      <c r="B8" s="5">
        <v>0.373</v>
      </c>
      <c r="C8" s="5">
        <v>0.13600000000000001</v>
      </c>
      <c r="D8" s="5">
        <v>1.8640000000000001</v>
      </c>
      <c r="E8" s="5">
        <v>2.847</v>
      </c>
    </row>
    <row r="9" spans="1:5" x14ac:dyDescent="0.25">
      <c r="A9">
        <v>9</v>
      </c>
      <c r="B9" s="5">
        <v>0.33700000000000002</v>
      </c>
      <c r="C9" s="5">
        <v>0.184</v>
      </c>
      <c r="D9" s="5">
        <v>1.8160000000000001</v>
      </c>
      <c r="E9" s="5">
        <v>2.97</v>
      </c>
    </row>
    <row r="10" spans="1:5" x14ac:dyDescent="0.25">
      <c r="A10">
        <v>10</v>
      </c>
      <c r="B10" s="5">
        <v>0.308</v>
      </c>
      <c r="C10" s="5">
        <v>0.223</v>
      </c>
      <c r="D10" s="5">
        <v>1.7769999999999999</v>
      </c>
      <c r="E10" s="5">
        <v>3.0779999999999998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80" zoomScaleNormal="80" workbookViewId="0">
      <selection activeCell="E22" sqref="E22"/>
    </sheetView>
  </sheetViews>
  <sheetFormatPr defaultRowHeight="15" x14ac:dyDescent="0.25"/>
  <cols>
    <col min="1" max="1" width="23.85546875" bestFit="1" customWidth="1"/>
    <col min="2" max="2" width="17.7109375" bestFit="1" customWidth="1"/>
  </cols>
  <sheetData>
    <row r="1" spans="1:2" x14ac:dyDescent="0.25">
      <c r="A1" s="7" t="s">
        <v>15</v>
      </c>
      <c r="B1" s="7" t="s">
        <v>16</v>
      </c>
    </row>
    <row r="2" spans="1:2" x14ac:dyDescent="0.25">
      <c r="A2">
        <f>'Рис. 1'!B3</f>
        <v>5.3999999999999995</v>
      </c>
    </row>
    <row r="3" spans="1:2" x14ac:dyDescent="0.25">
      <c r="A3">
        <f>'Рис. 1'!B4</f>
        <v>5.6</v>
      </c>
      <c r="B3">
        <f>ABS(A3-A2)</f>
        <v>0.20000000000000018</v>
      </c>
    </row>
    <row r="4" spans="1:2" x14ac:dyDescent="0.25">
      <c r="A4">
        <f>'Рис. 1'!B5</f>
        <v>5.6</v>
      </c>
      <c r="B4">
        <f>ABS(A4-A3)</f>
        <v>0</v>
      </c>
    </row>
    <row r="5" spans="1:2" x14ac:dyDescent="0.25">
      <c r="A5">
        <f>'Рис. 1'!B6</f>
        <v>5.8</v>
      </c>
      <c r="B5">
        <f t="shared" ref="B5:B67" si="0">ABS(A5-A4)</f>
        <v>0.20000000000000018</v>
      </c>
    </row>
    <row r="6" spans="1:2" x14ac:dyDescent="0.25">
      <c r="A6">
        <f>'Рис. 1'!B7</f>
        <v>5.6</v>
      </c>
      <c r="B6">
        <f t="shared" si="0"/>
        <v>0.20000000000000018</v>
      </c>
    </row>
    <row r="7" spans="1:2" x14ac:dyDescent="0.25">
      <c r="A7">
        <f>'Рис. 1'!B8</f>
        <v>5.5</v>
      </c>
      <c r="B7">
        <f t="shared" si="0"/>
        <v>9.9999999999999645E-2</v>
      </c>
    </row>
    <row r="8" spans="1:2" x14ac:dyDescent="0.25">
      <c r="A8">
        <f>'Рис. 1'!B9</f>
        <v>5.6</v>
      </c>
      <c r="B8">
        <f t="shared" si="0"/>
        <v>9.9999999999999645E-2</v>
      </c>
    </row>
    <row r="9" spans="1:2" x14ac:dyDescent="0.25">
      <c r="A9">
        <f>'Рис. 1'!B10</f>
        <v>5.6999999999999993</v>
      </c>
      <c r="B9">
        <f t="shared" si="0"/>
        <v>9.9999999999999645E-2</v>
      </c>
    </row>
    <row r="10" spans="1:2" x14ac:dyDescent="0.25">
      <c r="A10">
        <f>'Рис. 1'!B11</f>
        <v>5.5</v>
      </c>
      <c r="B10">
        <f t="shared" si="0"/>
        <v>0.19999999999999929</v>
      </c>
    </row>
    <row r="11" spans="1:2" x14ac:dyDescent="0.25">
      <c r="A11">
        <f>'Рис. 1'!B12</f>
        <v>5.6</v>
      </c>
      <c r="B11">
        <f t="shared" si="0"/>
        <v>9.9999999999999645E-2</v>
      </c>
    </row>
    <row r="12" spans="1:2" x14ac:dyDescent="0.25">
      <c r="A12">
        <f>'Рис. 1'!B13</f>
        <v>5.3</v>
      </c>
      <c r="B12">
        <f t="shared" si="0"/>
        <v>0.29999999999999982</v>
      </c>
    </row>
    <row r="13" spans="1:2" x14ac:dyDescent="0.25">
      <c r="A13">
        <f>'Рис. 1'!B14</f>
        <v>5.5</v>
      </c>
      <c r="B13">
        <f t="shared" si="0"/>
        <v>0.20000000000000018</v>
      </c>
    </row>
    <row r="14" spans="1:2" x14ac:dyDescent="0.25">
      <c r="A14">
        <f>'Рис. 1'!B15</f>
        <v>5.5</v>
      </c>
      <c r="B14">
        <f t="shared" si="0"/>
        <v>0</v>
      </c>
    </row>
    <row r="15" spans="1:2" x14ac:dyDescent="0.25">
      <c r="A15">
        <f>'Рис. 1'!B16</f>
        <v>5.3999999999999995</v>
      </c>
      <c r="B15">
        <f t="shared" si="0"/>
        <v>0.10000000000000053</v>
      </c>
    </row>
    <row r="16" spans="1:2" x14ac:dyDescent="0.25">
      <c r="A16">
        <f>'Рис. 1'!B17</f>
        <v>5.5</v>
      </c>
      <c r="B16">
        <f t="shared" si="0"/>
        <v>0.10000000000000053</v>
      </c>
    </row>
    <row r="17" spans="1:2" x14ac:dyDescent="0.25">
      <c r="A17">
        <f>'Рис. 1'!B18</f>
        <v>5.5</v>
      </c>
      <c r="B17">
        <f t="shared" si="0"/>
        <v>0</v>
      </c>
    </row>
    <row r="18" spans="1:2" x14ac:dyDescent="0.25">
      <c r="A18">
        <f>'Рис. 1'!B19</f>
        <v>5.5</v>
      </c>
      <c r="B18">
        <f t="shared" si="0"/>
        <v>0</v>
      </c>
    </row>
    <row r="19" spans="1:2" x14ac:dyDescent="0.25">
      <c r="A19">
        <f>'Рис. 1'!B20</f>
        <v>5.5</v>
      </c>
      <c r="B19">
        <f t="shared" si="0"/>
        <v>0</v>
      </c>
    </row>
    <row r="20" spans="1:2" x14ac:dyDescent="0.25">
      <c r="A20">
        <f>'Рис. 1'!B21</f>
        <v>5.6999999999999993</v>
      </c>
      <c r="B20">
        <f t="shared" si="0"/>
        <v>0.19999999999999929</v>
      </c>
    </row>
    <row r="21" spans="1:2" x14ac:dyDescent="0.25">
      <c r="A21">
        <f>'Рис. 1'!B22</f>
        <v>5.6999999999999993</v>
      </c>
      <c r="B21">
        <f t="shared" ref="B21" si="1">ABS(A21-A20)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zoomScale="70" zoomScaleNormal="70" workbookViewId="0">
      <selection activeCell="A2" sqref="A2"/>
    </sheetView>
  </sheetViews>
  <sheetFormatPr defaultRowHeight="15" x14ac:dyDescent="0.25"/>
  <cols>
    <col min="5" max="5" width="3.5703125" customWidth="1"/>
  </cols>
  <sheetData>
    <row r="1" spans="1:8" ht="18" x14ac:dyDescent="0.25">
      <c r="A1" s="1" t="s">
        <v>20</v>
      </c>
      <c r="B1" s="1" t="s">
        <v>6</v>
      </c>
      <c r="C1" s="1" t="s">
        <v>18</v>
      </c>
      <c r="D1" s="1" t="s">
        <v>19</v>
      </c>
      <c r="E1" s="1"/>
      <c r="F1" s="1" t="s">
        <v>0</v>
      </c>
      <c r="G1" s="2" t="s">
        <v>2</v>
      </c>
      <c r="H1" s="2" t="s">
        <v>3</v>
      </c>
    </row>
    <row r="2" spans="1:8" x14ac:dyDescent="0.25">
      <c r="A2" s="3">
        <f>'Рис. 4'!A2</f>
        <v>5.3999999999999995</v>
      </c>
      <c r="B2" s="3">
        <f>AVERAGE($A$2:$A$31)</f>
        <v>5.55</v>
      </c>
      <c r="C2">
        <f>B2+3*G2/'Рис. 3'!$E$2</f>
        <v>5.8439529675251958</v>
      </c>
      <c r="D2">
        <f>IF((B2-3*G2/'Рис. 3'!$E$2)&lt;0,0,B2-0.729*G2)</f>
        <v>5.4694263157894731</v>
      </c>
      <c r="G2" s="3">
        <f>AVERAGE($F$3:$F$31)</f>
        <v>0.11052631578947363</v>
      </c>
      <c r="H2">
        <f>'Рис. 3'!$D$2*G2</f>
        <v>0.36108947368421035</v>
      </c>
    </row>
    <row r="3" spans="1:8" x14ac:dyDescent="0.25">
      <c r="A3" s="3">
        <f>'Рис. 4'!A3</f>
        <v>5.6</v>
      </c>
      <c r="B3" s="3">
        <f t="shared" ref="B3:B66" si="0">AVERAGE($A$2:$A$31)</f>
        <v>5.55</v>
      </c>
      <c r="C3">
        <f>B3+3*G3/'Рис. 3'!$E$2</f>
        <v>5.8439529675251958</v>
      </c>
      <c r="D3">
        <f>IF((B3-3*G3/'Рис. 3'!$E$2)&lt;0,0,B3-0.729*G3)</f>
        <v>5.4694263157894731</v>
      </c>
      <c r="F3">
        <f>'Рис. 4'!B3</f>
        <v>0.20000000000000018</v>
      </c>
      <c r="G3" s="3">
        <f t="shared" ref="G3:G66" si="1">AVERAGE($F$3:$F$31)</f>
        <v>0.11052631578947363</v>
      </c>
      <c r="H3">
        <f>'Рис. 3'!$D$2*G3</f>
        <v>0.36108947368421035</v>
      </c>
    </row>
    <row r="4" spans="1:8" x14ac:dyDescent="0.25">
      <c r="A4" s="3">
        <f>'Рис. 4'!A4</f>
        <v>5.6</v>
      </c>
      <c r="B4" s="3">
        <f t="shared" si="0"/>
        <v>5.55</v>
      </c>
      <c r="C4">
        <f>B4+3*G4/'Рис. 3'!$E$2</f>
        <v>5.8439529675251958</v>
      </c>
      <c r="D4">
        <f>IF((B4-3*G4/'Рис. 3'!$E$2)&lt;0,0,B4-0.729*G4)</f>
        <v>5.4694263157894731</v>
      </c>
      <c r="F4">
        <f>'Рис. 4'!B4</f>
        <v>0</v>
      </c>
      <c r="G4" s="3">
        <f t="shared" si="1"/>
        <v>0.11052631578947363</v>
      </c>
      <c r="H4">
        <f>'Рис. 3'!$D$2*G4</f>
        <v>0.36108947368421035</v>
      </c>
    </row>
    <row r="5" spans="1:8" x14ac:dyDescent="0.25">
      <c r="A5" s="3">
        <f>'Рис. 4'!A5</f>
        <v>5.8</v>
      </c>
      <c r="B5" s="3">
        <f t="shared" si="0"/>
        <v>5.55</v>
      </c>
      <c r="C5">
        <f>B5+3*G5/'Рис. 3'!$E$2</f>
        <v>5.8439529675251958</v>
      </c>
      <c r="D5">
        <f>IF((B5-3*G5/'Рис. 3'!$E$2)&lt;0,0,B5-0.729*G5)</f>
        <v>5.4694263157894731</v>
      </c>
      <c r="F5">
        <f>'Рис. 4'!B5</f>
        <v>0.20000000000000018</v>
      </c>
      <c r="G5" s="3">
        <f t="shared" si="1"/>
        <v>0.11052631578947363</v>
      </c>
      <c r="H5">
        <f>'Рис. 3'!$D$2*G5</f>
        <v>0.36108947368421035</v>
      </c>
    </row>
    <row r="6" spans="1:8" x14ac:dyDescent="0.25">
      <c r="A6" s="3">
        <f>'Рис. 4'!A6</f>
        <v>5.6</v>
      </c>
      <c r="B6" s="3">
        <f t="shared" si="0"/>
        <v>5.55</v>
      </c>
      <c r="C6">
        <f>B6+3*G6/'Рис. 3'!$E$2</f>
        <v>5.8439529675251958</v>
      </c>
      <c r="D6">
        <f>IF((B6-3*G6/'Рис. 3'!$E$2)&lt;0,0,B6-0.729*G6)</f>
        <v>5.4694263157894731</v>
      </c>
      <c r="F6">
        <f>'Рис. 4'!B6</f>
        <v>0.20000000000000018</v>
      </c>
      <c r="G6" s="3">
        <f t="shared" si="1"/>
        <v>0.11052631578947363</v>
      </c>
      <c r="H6">
        <f>'Рис. 3'!$D$2*G6</f>
        <v>0.36108947368421035</v>
      </c>
    </row>
    <row r="7" spans="1:8" x14ac:dyDescent="0.25">
      <c r="A7" s="3">
        <f>'Рис. 4'!A7</f>
        <v>5.5</v>
      </c>
      <c r="B7" s="3">
        <f t="shared" si="0"/>
        <v>5.55</v>
      </c>
      <c r="C7">
        <f>B7+3*G7/'Рис. 3'!$E$2</f>
        <v>5.8439529675251958</v>
      </c>
      <c r="D7">
        <f>IF((B7-3*G7/'Рис. 3'!$E$2)&lt;0,0,B7-0.729*G7)</f>
        <v>5.4694263157894731</v>
      </c>
      <c r="F7">
        <f>'Рис. 4'!B7</f>
        <v>9.9999999999999645E-2</v>
      </c>
      <c r="G7" s="3">
        <f t="shared" si="1"/>
        <v>0.11052631578947363</v>
      </c>
      <c r="H7">
        <f>'Рис. 3'!$D$2*G7</f>
        <v>0.36108947368421035</v>
      </c>
    </row>
    <row r="8" spans="1:8" x14ac:dyDescent="0.25">
      <c r="A8" s="3">
        <f>'Рис. 4'!A8</f>
        <v>5.6</v>
      </c>
      <c r="B8" s="3">
        <f t="shared" si="0"/>
        <v>5.55</v>
      </c>
      <c r="C8">
        <f>B8+3*G8/'Рис. 3'!$E$2</f>
        <v>5.8439529675251958</v>
      </c>
      <c r="D8">
        <f>IF((B8-3*G8/'Рис. 3'!$E$2)&lt;0,0,B8-0.729*G8)</f>
        <v>5.4694263157894731</v>
      </c>
      <c r="F8">
        <f>'Рис. 4'!B8</f>
        <v>9.9999999999999645E-2</v>
      </c>
      <c r="G8" s="3">
        <f t="shared" si="1"/>
        <v>0.11052631578947363</v>
      </c>
      <c r="H8">
        <f>'Рис. 3'!$D$2*G8</f>
        <v>0.36108947368421035</v>
      </c>
    </row>
    <row r="9" spans="1:8" x14ac:dyDescent="0.25">
      <c r="A9" s="3">
        <f>'Рис. 4'!A9</f>
        <v>5.6999999999999993</v>
      </c>
      <c r="B9" s="3">
        <f t="shared" si="0"/>
        <v>5.55</v>
      </c>
      <c r="C9">
        <f>B9+3*G9/'Рис. 3'!$E$2</f>
        <v>5.8439529675251958</v>
      </c>
      <c r="D9">
        <f>IF((B9-3*G9/'Рис. 3'!$E$2)&lt;0,0,B9-0.729*G9)</f>
        <v>5.4694263157894731</v>
      </c>
      <c r="F9">
        <f>'Рис. 4'!B9</f>
        <v>9.9999999999999645E-2</v>
      </c>
      <c r="G9" s="3">
        <f t="shared" si="1"/>
        <v>0.11052631578947363</v>
      </c>
      <c r="H9">
        <f>'Рис. 3'!$D$2*G9</f>
        <v>0.36108947368421035</v>
      </c>
    </row>
    <row r="10" spans="1:8" x14ac:dyDescent="0.25">
      <c r="A10" s="3">
        <f>'Рис. 4'!A10</f>
        <v>5.5</v>
      </c>
      <c r="B10" s="3">
        <f t="shared" si="0"/>
        <v>5.55</v>
      </c>
      <c r="C10">
        <f>B10+3*G10/'Рис. 3'!$E$2</f>
        <v>5.8439529675251958</v>
      </c>
      <c r="D10">
        <f>IF((B10-3*G10/'Рис. 3'!$E$2)&lt;0,0,B10-0.729*G10)</f>
        <v>5.4694263157894731</v>
      </c>
      <c r="F10">
        <f>'Рис. 4'!B10</f>
        <v>0.19999999999999929</v>
      </c>
      <c r="G10" s="3">
        <f t="shared" si="1"/>
        <v>0.11052631578947363</v>
      </c>
      <c r="H10">
        <f>'Рис. 3'!$D$2*G10</f>
        <v>0.36108947368421035</v>
      </c>
    </row>
    <row r="11" spans="1:8" x14ac:dyDescent="0.25">
      <c r="A11" s="3">
        <f>'Рис. 4'!A11</f>
        <v>5.6</v>
      </c>
      <c r="B11" s="3">
        <f t="shared" si="0"/>
        <v>5.55</v>
      </c>
      <c r="C11">
        <f>B11+3*G11/'Рис. 3'!$E$2</f>
        <v>5.8439529675251958</v>
      </c>
      <c r="D11">
        <f>IF((B11-3*G11/'Рис. 3'!$E$2)&lt;0,0,B11-0.729*G11)</f>
        <v>5.4694263157894731</v>
      </c>
      <c r="F11">
        <f>'Рис. 4'!B11</f>
        <v>9.9999999999999645E-2</v>
      </c>
      <c r="G11" s="3">
        <f t="shared" si="1"/>
        <v>0.11052631578947363</v>
      </c>
      <c r="H11">
        <f>'Рис. 3'!$D$2*G11</f>
        <v>0.36108947368421035</v>
      </c>
    </row>
    <row r="12" spans="1:8" x14ac:dyDescent="0.25">
      <c r="A12" s="3">
        <f>'Рис. 4'!A12</f>
        <v>5.3</v>
      </c>
      <c r="B12" s="3">
        <f t="shared" si="0"/>
        <v>5.55</v>
      </c>
      <c r="C12">
        <f>B12+3*G12/'Рис. 3'!$E$2</f>
        <v>5.8439529675251958</v>
      </c>
      <c r="D12">
        <f>IF((B12-3*G12/'Рис. 3'!$E$2)&lt;0,0,B12-0.729*G12)</f>
        <v>5.4694263157894731</v>
      </c>
      <c r="F12">
        <f>'Рис. 4'!B12</f>
        <v>0.29999999999999982</v>
      </c>
      <c r="G12" s="3">
        <f t="shared" si="1"/>
        <v>0.11052631578947363</v>
      </c>
      <c r="H12">
        <f>'Рис. 3'!$D$2*G12</f>
        <v>0.36108947368421035</v>
      </c>
    </row>
    <row r="13" spans="1:8" x14ac:dyDescent="0.25">
      <c r="A13" s="3">
        <f>'Рис. 4'!A13</f>
        <v>5.5</v>
      </c>
      <c r="B13" s="3">
        <f t="shared" si="0"/>
        <v>5.55</v>
      </c>
      <c r="C13">
        <f>B13+3*G13/'Рис. 3'!$E$2</f>
        <v>5.8439529675251958</v>
      </c>
      <c r="D13">
        <f>IF((B13-3*G13/'Рис. 3'!$E$2)&lt;0,0,B13-0.729*G13)</f>
        <v>5.4694263157894731</v>
      </c>
      <c r="F13">
        <f>'Рис. 4'!B13</f>
        <v>0.20000000000000018</v>
      </c>
      <c r="G13" s="3">
        <f t="shared" si="1"/>
        <v>0.11052631578947363</v>
      </c>
      <c r="H13">
        <f>'Рис. 3'!$D$2*G13</f>
        <v>0.36108947368421035</v>
      </c>
    </row>
    <row r="14" spans="1:8" x14ac:dyDescent="0.25">
      <c r="A14" s="3">
        <f>'Рис. 4'!A14</f>
        <v>5.5</v>
      </c>
      <c r="B14" s="3">
        <f t="shared" si="0"/>
        <v>5.55</v>
      </c>
      <c r="C14">
        <f>B14+3*G14/'Рис. 3'!$E$2</f>
        <v>5.8439529675251958</v>
      </c>
      <c r="D14">
        <f>IF((B14-3*G14/'Рис. 3'!$E$2)&lt;0,0,B14-0.729*G14)</f>
        <v>5.4694263157894731</v>
      </c>
      <c r="F14">
        <f>'Рис. 4'!B14</f>
        <v>0</v>
      </c>
      <c r="G14" s="3">
        <f t="shared" si="1"/>
        <v>0.11052631578947363</v>
      </c>
      <c r="H14">
        <f>'Рис. 3'!$D$2*G14</f>
        <v>0.36108947368421035</v>
      </c>
    </row>
    <row r="15" spans="1:8" x14ac:dyDescent="0.25">
      <c r="A15" s="3">
        <f>'Рис. 4'!A15</f>
        <v>5.3999999999999995</v>
      </c>
      <c r="B15" s="3">
        <f t="shared" si="0"/>
        <v>5.55</v>
      </c>
      <c r="C15">
        <f>B15+3*G15/'Рис. 3'!$E$2</f>
        <v>5.8439529675251958</v>
      </c>
      <c r="D15">
        <f>IF((B15-3*G15/'Рис. 3'!$E$2)&lt;0,0,B15-0.729*G15)</f>
        <v>5.4694263157894731</v>
      </c>
      <c r="F15">
        <f>'Рис. 4'!B15</f>
        <v>0.10000000000000053</v>
      </c>
      <c r="G15" s="3">
        <f t="shared" si="1"/>
        <v>0.11052631578947363</v>
      </c>
      <c r="H15">
        <f>'Рис. 3'!$D$2*G15</f>
        <v>0.36108947368421035</v>
      </c>
    </row>
    <row r="16" spans="1:8" x14ac:dyDescent="0.25">
      <c r="A16" s="3">
        <f>'Рис. 4'!A16</f>
        <v>5.5</v>
      </c>
      <c r="B16" s="3">
        <f t="shared" si="0"/>
        <v>5.55</v>
      </c>
      <c r="C16">
        <f>B16+3*G16/'Рис. 3'!$E$2</f>
        <v>5.8439529675251958</v>
      </c>
      <c r="D16">
        <f>IF((B16-3*G16/'Рис. 3'!$E$2)&lt;0,0,B16-0.729*G16)</f>
        <v>5.4694263157894731</v>
      </c>
      <c r="F16">
        <f>'Рис. 4'!B16</f>
        <v>0.10000000000000053</v>
      </c>
      <c r="G16" s="3">
        <f t="shared" si="1"/>
        <v>0.11052631578947363</v>
      </c>
      <c r="H16">
        <f>'Рис. 3'!$D$2*G16</f>
        <v>0.36108947368421035</v>
      </c>
    </row>
    <row r="17" spans="1:8" x14ac:dyDescent="0.25">
      <c r="A17" s="3">
        <f>'Рис. 4'!A17</f>
        <v>5.5</v>
      </c>
      <c r="B17" s="3">
        <f t="shared" si="0"/>
        <v>5.55</v>
      </c>
      <c r="C17">
        <f>B17+3*G17/'Рис. 3'!$E$2</f>
        <v>5.8439529675251958</v>
      </c>
      <c r="D17">
        <f>IF((B17-3*G17/'Рис. 3'!$E$2)&lt;0,0,B17-0.729*G17)</f>
        <v>5.4694263157894731</v>
      </c>
      <c r="F17">
        <f>'Рис. 4'!B17</f>
        <v>0</v>
      </c>
      <c r="G17" s="3">
        <f t="shared" si="1"/>
        <v>0.11052631578947363</v>
      </c>
      <c r="H17">
        <f>'Рис. 3'!$D$2*G17</f>
        <v>0.36108947368421035</v>
      </c>
    </row>
    <row r="18" spans="1:8" x14ac:dyDescent="0.25">
      <c r="A18" s="3">
        <f>'Рис. 4'!A18</f>
        <v>5.5</v>
      </c>
      <c r="B18" s="3">
        <f t="shared" si="0"/>
        <v>5.55</v>
      </c>
      <c r="C18">
        <f>B18+3*G18/'Рис. 3'!$E$2</f>
        <v>5.8439529675251958</v>
      </c>
      <c r="D18">
        <f>IF((B18-3*G18/'Рис. 3'!$E$2)&lt;0,0,B18-0.729*G18)</f>
        <v>5.4694263157894731</v>
      </c>
      <c r="F18">
        <f>'Рис. 4'!B18</f>
        <v>0</v>
      </c>
      <c r="G18" s="3">
        <f t="shared" si="1"/>
        <v>0.11052631578947363</v>
      </c>
      <c r="H18">
        <f>'Рис. 3'!$D$2*G18</f>
        <v>0.36108947368421035</v>
      </c>
    </row>
    <row r="19" spans="1:8" x14ac:dyDescent="0.25">
      <c r="A19" s="3">
        <f>'Рис. 4'!A19</f>
        <v>5.5</v>
      </c>
      <c r="B19" s="3">
        <f t="shared" si="0"/>
        <v>5.55</v>
      </c>
      <c r="C19">
        <f>B19+3*G19/'Рис. 3'!$E$2</f>
        <v>5.8439529675251958</v>
      </c>
      <c r="D19">
        <f>IF((B19-3*G19/'Рис. 3'!$E$2)&lt;0,0,B19-0.729*G19)</f>
        <v>5.4694263157894731</v>
      </c>
      <c r="F19">
        <f>'Рис. 4'!B19</f>
        <v>0</v>
      </c>
      <c r="G19" s="3">
        <f t="shared" si="1"/>
        <v>0.11052631578947363</v>
      </c>
      <c r="H19">
        <f>'Рис. 3'!$D$2*G19</f>
        <v>0.36108947368421035</v>
      </c>
    </row>
    <row r="20" spans="1:8" x14ac:dyDescent="0.25">
      <c r="A20" s="3">
        <f>'Рис. 4'!A20</f>
        <v>5.6999999999999993</v>
      </c>
      <c r="B20" s="3">
        <f t="shared" si="0"/>
        <v>5.55</v>
      </c>
      <c r="C20">
        <f>B20+3*G20/'Рис. 3'!$E$2</f>
        <v>5.8439529675251958</v>
      </c>
      <c r="D20">
        <f>IF((B20-3*G20/'Рис. 3'!$E$2)&lt;0,0,B20-0.729*G20)</f>
        <v>5.4694263157894731</v>
      </c>
      <c r="F20">
        <f>'Рис. 4'!B20</f>
        <v>0.19999999999999929</v>
      </c>
      <c r="G20" s="3">
        <f t="shared" si="1"/>
        <v>0.11052631578947363</v>
      </c>
      <c r="H20">
        <f>'Рис. 3'!$D$2*G20</f>
        <v>0.36108947368421035</v>
      </c>
    </row>
    <row r="21" spans="1:8" x14ac:dyDescent="0.25">
      <c r="A21" s="3">
        <f>'Рис. 4'!A21</f>
        <v>5.6999999999999993</v>
      </c>
      <c r="B21" s="3">
        <f t="shared" si="0"/>
        <v>5.55</v>
      </c>
      <c r="C21">
        <f>B21+3*G21/'Рис. 3'!$E$2</f>
        <v>5.8439529675251958</v>
      </c>
      <c r="D21">
        <f>IF((B21-3*G21/'Рис. 3'!$E$2)&lt;0,0,B21-0.729*G21)</f>
        <v>5.4694263157894731</v>
      </c>
      <c r="F21">
        <f>'Рис. 4'!B21</f>
        <v>0</v>
      </c>
      <c r="G21" s="3">
        <f t="shared" si="1"/>
        <v>0.11052631578947363</v>
      </c>
      <c r="H21">
        <f>'Рис. 3'!$D$2*G21</f>
        <v>0.36108947368421035</v>
      </c>
    </row>
    <row r="22" spans="1:8" x14ac:dyDescent="0.25">
      <c r="A22" s="3"/>
      <c r="B22" s="3"/>
      <c r="G22" s="3"/>
    </row>
    <row r="23" spans="1:8" x14ac:dyDescent="0.25">
      <c r="A23" s="3"/>
      <c r="B23" s="3"/>
      <c r="G23" s="3"/>
    </row>
    <row r="24" spans="1:8" x14ac:dyDescent="0.25">
      <c r="A24" s="3"/>
      <c r="B24" s="3"/>
      <c r="G24" s="3"/>
    </row>
    <row r="25" spans="1:8" x14ac:dyDescent="0.25">
      <c r="A25" s="3"/>
      <c r="B25" s="3"/>
      <c r="G25" s="3"/>
    </row>
    <row r="26" spans="1:8" x14ac:dyDescent="0.25">
      <c r="A26" s="3"/>
      <c r="B26" s="3"/>
      <c r="G26" s="3"/>
    </row>
    <row r="27" spans="1:8" x14ac:dyDescent="0.25">
      <c r="A27" s="3"/>
      <c r="B27" s="3"/>
      <c r="G27" s="3"/>
    </row>
    <row r="28" spans="1:8" x14ac:dyDescent="0.25">
      <c r="A28" s="3"/>
      <c r="B28" s="3"/>
      <c r="G28" s="3"/>
    </row>
    <row r="29" spans="1:8" x14ac:dyDescent="0.25">
      <c r="A29" s="3"/>
      <c r="B29" s="3"/>
      <c r="G29" s="3"/>
    </row>
    <row r="30" spans="1:8" x14ac:dyDescent="0.25">
      <c r="A30" s="3"/>
      <c r="B30" s="3"/>
      <c r="G30" s="3"/>
    </row>
    <row r="31" spans="1:8" x14ac:dyDescent="0.25">
      <c r="A31" s="3"/>
      <c r="B31" s="3"/>
      <c r="G31" s="3"/>
    </row>
    <row r="32" spans="1:8" x14ac:dyDescent="0.25">
      <c r="A32" s="3"/>
      <c r="B32" s="3"/>
      <c r="G32" s="3"/>
    </row>
    <row r="33" spans="1:7" x14ac:dyDescent="0.25">
      <c r="A33" s="3"/>
      <c r="B33" s="3"/>
      <c r="G33" s="3"/>
    </row>
    <row r="34" spans="1:7" x14ac:dyDescent="0.25">
      <c r="A34" s="3"/>
      <c r="B34" s="3"/>
      <c r="G34" s="3"/>
    </row>
    <row r="35" spans="1:7" x14ac:dyDescent="0.25">
      <c r="A35" s="3"/>
      <c r="B35" s="3"/>
      <c r="G35" s="3"/>
    </row>
    <row r="36" spans="1:7" x14ac:dyDescent="0.25">
      <c r="A36" s="3"/>
      <c r="B36" s="3"/>
      <c r="G36" s="3"/>
    </row>
    <row r="37" spans="1:7" x14ac:dyDescent="0.25">
      <c r="A37" s="3"/>
      <c r="B37" s="3"/>
      <c r="G37" s="3"/>
    </row>
    <row r="38" spans="1:7" x14ac:dyDescent="0.25">
      <c r="A38" s="3"/>
      <c r="B38" s="3"/>
      <c r="G38" s="3"/>
    </row>
    <row r="39" spans="1:7" x14ac:dyDescent="0.25">
      <c r="A39" s="3"/>
      <c r="B39" s="3"/>
      <c r="G39" s="3"/>
    </row>
    <row r="40" spans="1:7" x14ac:dyDescent="0.25">
      <c r="A40" s="3"/>
      <c r="B40" s="3"/>
      <c r="G40" s="3"/>
    </row>
    <row r="41" spans="1:7" x14ac:dyDescent="0.25">
      <c r="A41" s="3"/>
      <c r="B41" s="3"/>
      <c r="G41" s="3"/>
    </row>
    <row r="42" spans="1:7" x14ac:dyDescent="0.25">
      <c r="A42" s="3"/>
      <c r="B42" s="3"/>
      <c r="G42" s="3"/>
    </row>
    <row r="43" spans="1:7" x14ac:dyDescent="0.25">
      <c r="A43" s="3"/>
      <c r="B43" s="3"/>
      <c r="G43" s="3"/>
    </row>
    <row r="44" spans="1:7" x14ac:dyDescent="0.25">
      <c r="A44" s="3"/>
      <c r="B44" s="3"/>
      <c r="G44" s="3"/>
    </row>
    <row r="45" spans="1:7" x14ac:dyDescent="0.25">
      <c r="A45" s="3"/>
      <c r="B45" s="3"/>
      <c r="G45" s="3"/>
    </row>
    <row r="46" spans="1:7" x14ac:dyDescent="0.25">
      <c r="A46" s="3"/>
      <c r="B46" s="3"/>
      <c r="G46" s="3"/>
    </row>
    <row r="47" spans="1:7" x14ac:dyDescent="0.25">
      <c r="A47" s="3"/>
      <c r="B47" s="3"/>
      <c r="G47" s="3"/>
    </row>
    <row r="48" spans="1:7" x14ac:dyDescent="0.25">
      <c r="A48" s="3"/>
      <c r="B48" s="3"/>
      <c r="G48" s="3"/>
    </row>
    <row r="49" spans="1:7" x14ac:dyDescent="0.25">
      <c r="A49" s="3"/>
      <c r="B49" s="3"/>
      <c r="G49" s="3"/>
    </row>
    <row r="50" spans="1:7" x14ac:dyDescent="0.25">
      <c r="A50" s="3"/>
      <c r="B50" s="3"/>
      <c r="G50" s="3"/>
    </row>
    <row r="51" spans="1:7" x14ac:dyDescent="0.25">
      <c r="A51" s="3"/>
      <c r="B51" s="3"/>
      <c r="G51" s="3"/>
    </row>
    <row r="52" spans="1:7" x14ac:dyDescent="0.25">
      <c r="A52" s="3"/>
      <c r="B52" s="3"/>
      <c r="G52" s="3"/>
    </row>
    <row r="53" spans="1:7" x14ac:dyDescent="0.25">
      <c r="A53" s="3"/>
      <c r="B53" s="3"/>
      <c r="G53" s="3"/>
    </row>
    <row r="54" spans="1:7" x14ac:dyDescent="0.25">
      <c r="A54" s="3"/>
      <c r="B54" s="3"/>
      <c r="G54" s="3"/>
    </row>
    <row r="55" spans="1:7" x14ac:dyDescent="0.25">
      <c r="A55" s="3"/>
      <c r="B55" s="3"/>
      <c r="G55" s="3"/>
    </row>
    <row r="56" spans="1:7" x14ac:dyDescent="0.25">
      <c r="A56" s="3"/>
      <c r="B56" s="3"/>
      <c r="G56" s="3"/>
    </row>
    <row r="57" spans="1:7" x14ac:dyDescent="0.25">
      <c r="A57" s="3"/>
      <c r="B57" s="3"/>
      <c r="G57" s="3"/>
    </row>
    <row r="58" spans="1:7" x14ac:dyDescent="0.25">
      <c r="A58" s="3"/>
      <c r="B58" s="3"/>
      <c r="G58" s="3"/>
    </row>
    <row r="59" spans="1:7" x14ac:dyDescent="0.25">
      <c r="A59" s="3"/>
      <c r="B59" s="3"/>
      <c r="G59" s="3"/>
    </row>
    <row r="60" spans="1:7" x14ac:dyDescent="0.25">
      <c r="A60" s="3"/>
      <c r="B60" s="3"/>
      <c r="G60" s="3"/>
    </row>
    <row r="61" spans="1:7" x14ac:dyDescent="0.25">
      <c r="A61" s="3"/>
      <c r="B61" s="3"/>
      <c r="G61" s="3"/>
    </row>
    <row r="62" spans="1:7" x14ac:dyDescent="0.25">
      <c r="A62" s="3"/>
      <c r="B62" s="3"/>
      <c r="G62" s="3"/>
    </row>
    <row r="63" spans="1:7" x14ac:dyDescent="0.25">
      <c r="A63" s="3"/>
      <c r="B63" s="3"/>
      <c r="G63" s="3"/>
    </row>
    <row r="64" spans="1:7" x14ac:dyDescent="0.25">
      <c r="A64" s="3"/>
      <c r="B64" s="3"/>
      <c r="G64" s="3"/>
    </row>
    <row r="65" spans="1:7" x14ac:dyDescent="0.25">
      <c r="A65" s="3"/>
      <c r="B65" s="3"/>
      <c r="G65" s="3"/>
    </row>
    <row r="66" spans="1:7" x14ac:dyDescent="0.25">
      <c r="A66" s="3"/>
      <c r="B66" s="3"/>
      <c r="G66" s="3"/>
    </row>
    <row r="67" spans="1:7" x14ac:dyDescent="0.25">
      <c r="A67" s="3"/>
      <c r="B67" s="3"/>
      <c r="G67" s="3"/>
    </row>
    <row r="68" spans="1:7" x14ac:dyDescent="0.25">
      <c r="A68" s="3"/>
      <c r="B68" s="3"/>
      <c r="G68" s="3"/>
    </row>
    <row r="69" spans="1:7" x14ac:dyDescent="0.25">
      <c r="A69" s="3"/>
      <c r="B69" s="3"/>
      <c r="G69" s="3"/>
    </row>
    <row r="70" spans="1:7" x14ac:dyDescent="0.25">
      <c r="A70" s="3"/>
      <c r="B70" s="3"/>
      <c r="G70" s="3"/>
    </row>
    <row r="71" spans="1:7" x14ac:dyDescent="0.25">
      <c r="A71" s="3"/>
      <c r="B71" s="3"/>
      <c r="G71" s="3"/>
    </row>
    <row r="72" spans="1:7" x14ac:dyDescent="0.25">
      <c r="A72" s="3"/>
      <c r="B72" s="3"/>
      <c r="G72" s="3"/>
    </row>
    <row r="73" spans="1:7" x14ac:dyDescent="0.25">
      <c r="A73" s="3"/>
      <c r="B73" s="3"/>
      <c r="G73" s="3"/>
    </row>
    <row r="74" spans="1:7" x14ac:dyDescent="0.25">
      <c r="A74" s="3"/>
      <c r="B74" s="3"/>
      <c r="G74" s="3"/>
    </row>
    <row r="75" spans="1:7" x14ac:dyDescent="0.25">
      <c r="A75" s="3"/>
      <c r="B75" s="3"/>
      <c r="G75" s="3"/>
    </row>
    <row r="76" spans="1:7" x14ac:dyDescent="0.25">
      <c r="A76" s="3"/>
      <c r="B76" s="3"/>
      <c r="G76" s="3"/>
    </row>
    <row r="77" spans="1:7" x14ac:dyDescent="0.25">
      <c r="A77" s="3"/>
      <c r="B77" s="3"/>
      <c r="G77" s="3"/>
    </row>
    <row r="78" spans="1:7" x14ac:dyDescent="0.25">
      <c r="A78" s="3"/>
      <c r="B78" s="3"/>
      <c r="G78" s="3"/>
    </row>
    <row r="79" spans="1:7" x14ac:dyDescent="0.25">
      <c r="A79" s="3"/>
      <c r="B79" s="3"/>
      <c r="G79" s="3"/>
    </row>
    <row r="80" spans="1:7" x14ac:dyDescent="0.25">
      <c r="A80" s="3"/>
      <c r="B80" s="3"/>
      <c r="G80" s="3"/>
    </row>
    <row r="81" spans="1:7" x14ac:dyDescent="0.25">
      <c r="A81" s="3"/>
      <c r="B81" s="3"/>
      <c r="G81" s="3"/>
    </row>
    <row r="82" spans="1:7" x14ac:dyDescent="0.25">
      <c r="A82" s="3"/>
      <c r="B82" s="3"/>
      <c r="G82" s="3"/>
    </row>
    <row r="83" spans="1:7" x14ac:dyDescent="0.25">
      <c r="A83" s="3"/>
      <c r="B83" s="3"/>
      <c r="G83" s="3"/>
    </row>
    <row r="84" spans="1:7" x14ac:dyDescent="0.25">
      <c r="A84" s="3"/>
      <c r="B84" s="3"/>
      <c r="G84" s="3"/>
    </row>
    <row r="85" spans="1:7" x14ac:dyDescent="0.25">
      <c r="A85" s="3"/>
      <c r="B85" s="3"/>
      <c r="G85" s="3"/>
    </row>
    <row r="86" spans="1:7" x14ac:dyDescent="0.25">
      <c r="A86" s="3"/>
      <c r="B86" s="3"/>
      <c r="G86" s="3"/>
    </row>
    <row r="87" spans="1:7" x14ac:dyDescent="0.25">
      <c r="A87" s="3"/>
      <c r="B87" s="3"/>
      <c r="G87" s="3"/>
    </row>
    <row r="88" spans="1:7" x14ac:dyDescent="0.25">
      <c r="A88" s="3"/>
      <c r="B88" s="3"/>
      <c r="G88" s="3"/>
    </row>
    <row r="89" spans="1:7" x14ac:dyDescent="0.25">
      <c r="A89" s="3"/>
      <c r="B89" s="3"/>
      <c r="G89" s="3"/>
    </row>
    <row r="90" spans="1:7" x14ac:dyDescent="0.25">
      <c r="A90" s="3"/>
      <c r="B90" s="3"/>
      <c r="G90" s="3"/>
    </row>
    <row r="91" spans="1:7" x14ac:dyDescent="0.25">
      <c r="A91" s="3"/>
      <c r="B91" s="3"/>
      <c r="G91" s="3"/>
    </row>
    <row r="92" spans="1:7" x14ac:dyDescent="0.25">
      <c r="A92" s="3"/>
      <c r="B92" s="3"/>
      <c r="G92" s="3"/>
    </row>
    <row r="93" spans="1:7" x14ac:dyDescent="0.25">
      <c r="A93" s="3"/>
      <c r="B93" s="3"/>
      <c r="G93" s="3"/>
    </row>
    <row r="94" spans="1:7" x14ac:dyDescent="0.25">
      <c r="A94" s="3"/>
      <c r="B94" s="3"/>
      <c r="G94" s="3"/>
    </row>
    <row r="95" spans="1:7" x14ac:dyDescent="0.25">
      <c r="A95" s="3"/>
      <c r="B95" s="3"/>
      <c r="G95" s="3"/>
    </row>
    <row r="96" spans="1:7" x14ac:dyDescent="0.25">
      <c r="A96" s="3"/>
      <c r="B96" s="3"/>
      <c r="G96" s="3"/>
    </row>
    <row r="97" spans="1:7" x14ac:dyDescent="0.25">
      <c r="A97" s="3"/>
      <c r="B97" s="3"/>
      <c r="G97" s="3"/>
    </row>
    <row r="98" spans="1:7" x14ac:dyDescent="0.25">
      <c r="A98" s="3"/>
      <c r="B98" s="3"/>
      <c r="G98" s="3"/>
    </row>
    <row r="99" spans="1:7" x14ac:dyDescent="0.25">
      <c r="A99" s="3"/>
      <c r="B99" s="3"/>
      <c r="G99" s="3"/>
    </row>
    <row r="100" spans="1:7" x14ac:dyDescent="0.25">
      <c r="A100" s="3"/>
      <c r="B100" s="3"/>
      <c r="G100" s="3"/>
    </row>
    <row r="101" spans="1:7" x14ac:dyDescent="0.25">
      <c r="A101" s="3"/>
      <c r="B101" s="3"/>
      <c r="G1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4CB1-B0A6-48B0-80C6-DAC510746AF6}">
  <dimension ref="A1:O87"/>
  <sheetViews>
    <sheetView workbookViewId="0">
      <selection activeCell="E20" sqref="A1:E20"/>
    </sheetView>
  </sheetViews>
  <sheetFormatPr defaultRowHeight="15" x14ac:dyDescent="0.25"/>
  <cols>
    <col min="11" max="15" width="9.140625" style="3"/>
  </cols>
  <sheetData>
    <row r="1" spans="1:15" ht="15.75" thickBot="1" x14ac:dyDescent="0.3">
      <c r="A1" s="3">
        <f>K1+K22</f>
        <v>5.3999999999999995</v>
      </c>
      <c r="B1" s="3">
        <f t="shared" ref="B1:E1" si="0">L1+L22</f>
        <v>5.5</v>
      </c>
      <c r="C1" s="3">
        <f t="shared" si="0"/>
        <v>5.7</v>
      </c>
      <c r="D1" s="3">
        <f t="shared" si="0"/>
        <v>5.6000000000000005</v>
      </c>
      <c r="E1" s="3">
        <f t="shared" si="0"/>
        <v>5.6</v>
      </c>
      <c r="K1" s="9">
        <v>5.3</v>
      </c>
      <c r="L1" s="10">
        <v>5.4</v>
      </c>
      <c r="M1" s="10">
        <v>5.4</v>
      </c>
      <c r="N1" s="10">
        <v>5.4</v>
      </c>
      <c r="O1" s="10">
        <v>5.5</v>
      </c>
    </row>
    <row r="2" spans="1:15" ht="15.75" thickBot="1" x14ac:dyDescent="0.3">
      <c r="A2" s="3">
        <f>K2+K23</f>
        <v>5.6</v>
      </c>
      <c r="B2" s="3">
        <f t="shared" ref="B2" si="1">L2+L23</f>
        <v>5.5</v>
      </c>
      <c r="C2" s="3">
        <f t="shared" ref="C2" si="2">M2+M23</f>
        <v>5.7</v>
      </c>
      <c r="D2" s="3">
        <f t="shared" ref="D2" si="3">N2+N23</f>
        <v>5.5</v>
      </c>
      <c r="E2" s="3">
        <f t="shared" ref="E2" si="4">O2+O23</f>
        <v>5.3999999999999995</v>
      </c>
      <c r="K2" s="11">
        <v>5.5</v>
      </c>
      <c r="L2" s="12">
        <v>5.4</v>
      </c>
      <c r="M2" s="12">
        <v>5.4</v>
      </c>
      <c r="N2" s="12">
        <v>5.3</v>
      </c>
      <c r="O2" s="12">
        <v>5.3</v>
      </c>
    </row>
    <row r="3" spans="1:15" ht="15.75" thickBot="1" x14ac:dyDescent="0.3">
      <c r="A3" s="3">
        <f t="shared" ref="A3:A20" si="5">K3+K24</f>
        <v>5.6</v>
      </c>
      <c r="B3" s="3">
        <f t="shared" ref="B3:B20" si="6">L3+L24</f>
        <v>5.3999999999999995</v>
      </c>
      <c r="C3" s="3">
        <f t="shared" ref="C3:C20" si="7">M3+M24</f>
        <v>5.6</v>
      </c>
      <c r="D3" s="3">
        <f t="shared" ref="D3:D20" si="8">N3+N24</f>
        <v>5.5</v>
      </c>
      <c r="E3" s="3">
        <f t="shared" ref="E3:E20" si="9">O3+O24</f>
        <v>5.5</v>
      </c>
      <c r="K3" s="11">
        <v>5.5</v>
      </c>
      <c r="L3" s="12">
        <v>5.3</v>
      </c>
      <c r="M3" s="12">
        <v>5.3</v>
      </c>
      <c r="N3" s="12">
        <v>5.3</v>
      </c>
      <c r="O3" s="12">
        <v>5.4</v>
      </c>
    </row>
    <row r="4" spans="1:15" ht="15.75" thickBot="1" x14ac:dyDescent="0.3">
      <c r="A4" s="3">
        <f t="shared" si="5"/>
        <v>5.8</v>
      </c>
      <c r="B4" s="3">
        <f t="shared" si="6"/>
        <v>5.3999999999999995</v>
      </c>
      <c r="C4" s="3">
        <f t="shared" si="7"/>
        <v>5.7</v>
      </c>
      <c r="D4" s="3">
        <f t="shared" si="8"/>
        <v>5.6000000000000005</v>
      </c>
      <c r="E4" s="3">
        <f t="shared" si="9"/>
        <v>5.5</v>
      </c>
      <c r="K4" s="11">
        <v>5.7</v>
      </c>
      <c r="L4" s="12">
        <v>5.3</v>
      </c>
      <c r="M4" s="12">
        <v>5.4</v>
      </c>
      <c r="N4" s="12">
        <v>5.4</v>
      </c>
      <c r="O4" s="12">
        <v>5.4</v>
      </c>
    </row>
    <row r="5" spans="1:15" ht="15.75" thickBot="1" x14ac:dyDescent="0.3">
      <c r="A5" s="3">
        <f t="shared" si="5"/>
        <v>5.6</v>
      </c>
      <c r="B5" s="3">
        <f t="shared" si="6"/>
        <v>5.5</v>
      </c>
      <c r="C5" s="3">
        <f t="shared" si="7"/>
        <v>5.7</v>
      </c>
      <c r="D5" s="3">
        <f t="shared" si="8"/>
        <v>5.6000000000000005</v>
      </c>
      <c r="E5" s="3">
        <f t="shared" si="9"/>
        <v>5.3999999999999995</v>
      </c>
      <c r="K5" s="11">
        <v>5.5</v>
      </c>
      <c r="L5" s="12">
        <v>5.4</v>
      </c>
      <c r="M5" s="12">
        <v>5.4</v>
      </c>
      <c r="N5" s="12">
        <v>5.4</v>
      </c>
      <c r="O5" s="12">
        <v>5.3</v>
      </c>
    </row>
    <row r="6" spans="1:15" ht="15.75" thickBot="1" x14ac:dyDescent="0.3">
      <c r="A6" s="3">
        <f t="shared" si="5"/>
        <v>5.5</v>
      </c>
      <c r="B6" s="3">
        <f t="shared" si="6"/>
        <v>5.5</v>
      </c>
      <c r="C6" s="3">
        <f t="shared" si="7"/>
        <v>5.8</v>
      </c>
      <c r="D6" s="3">
        <f t="shared" si="8"/>
        <v>5.7</v>
      </c>
      <c r="E6" s="3">
        <f t="shared" si="9"/>
        <v>5.5</v>
      </c>
      <c r="K6" s="11">
        <v>5.4</v>
      </c>
      <c r="L6" s="12">
        <v>5.4</v>
      </c>
      <c r="M6" s="12">
        <v>5.5</v>
      </c>
      <c r="N6" s="12">
        <v>5.5</v>
      </c>
      <c r="O6" s="12">
        <v>5.4</v>
      </c>
    </row>
    <row r="7" spans="1:15" ht="15.75" thickBot="1" x14ac:dyDescent="0.3">
      <c r="A7" s="3">
        <f t="shared" si="5"/>
        <v>5.6</v>
      </c>
      <c r="B7" s="3">
        <f t="shared" si="6"/>
        <v>5.5</v>
      </c>
      <c r="C7" s="3">
        <f t="shared" si="7"/>
        <v>5.7</v>
      </c>
      <c r="D7" s="3">
        <f t="shared" si="8"/>
        <v>5.6000000000000005</v>
      </c>
      <c r="E7" s="3">
        <f t="shared" si="9"/>
        <v>5.5</v>
      </c>
      <c r="K7" s="11">
        <v>5.5</v>
      </c>
      <c r="L7" s="12">
        <v>5.4</v>
      </c>
      <c r="M7" s="12">
        <v>5.4</v>
      </c>
      <c r="N7" s="12">
        <v>5.4</v>
      </c>
      <c r="O7" s="12">
        <v>5.4</v>
      </c>
    </row>
    <row r="8" spans="1:15" ht="15.75" thickBot="1" x14ac:dyDescent="0.3">
      <c r="A8" s="3">
        <f t="shared" si="5"/>
        <v>5.6999999999999993</v>
      </c>
      <c r="B8" s="3">
        <f t="shared" si="6"/>
        <v>5.5</v>
      </c>
      <c r="C8" s="3">
        <f t="shared" si="7"/>
        <v>5.8</v>
      </c>
      <c r="D8" s="3">
        <f t="shared" si="8"/>
        <v>5.6000000000000005</v>
      </c>
      <c r="E8" s="3">
        <f t="shared" si="9"/>
        <v>5.5</v>
      </c>
      <c r="K8" s="11">
        <v>5.6</v>
      </c>
      <c r="L8" s="12">
        <v>5.4</v>
      </c>
      <c r="M8" s="12">
        <v>5.5</v>
      </c>
      <c r="N8" s="12">
        <v>5.4</v>
      </c>
      <c r="O8" s="12">
        <v>5.4</v>
      </c>
    </row>
    <row r="9" spans="1:15" ht="15.75" thickBot="1" x14ac:dyDescent="0.3">
      <c r="A9" s="3">
        <f t="shared" si="5"/>
        <v>5.5</v>
      </c>
      <c r="B9" s="3">
        <f t="shared" si="6"/>
        <v>5.5</v>
      </c>
      <c r="C9" s="3">
        <f t="shared" si="7"/>
        <v>5.7</v>
      </c>
      <c r="D9" s="3">
        <f t="shared" si="8"/>
        <v>5.5</v>
      </c>
      <c r="E9" s="3">
        <f t="shared" si="9"/>
        <v>5.3999999999999995</v>
      </c>
      <c r="K9" s="11">
        <v>5.4</v>
      </c>
      <c r="L9" s="12">
        <v>5.4</v>
      </c>
      <c r="M9" s="12">
        <v>5.4</v>
      </c>
      <c r="N9" s="12">
        <v>5.3</v>
      </c>
      <c r="O9" s="12">
        <v>5.3</v>
      </c>
    </row>
    <row r="10" spans="1:15" ht="15.75" thickBot="1" x14ac:dyDescent="0.3">
      <c r="A10" s="3">
        <f t="shared" si="5"/>
        <v>5.6</v>
      </c>
      <c r="B10" s="3">
        <f t="shared" si="6"/>
        <v>5.3999999999999995</v>
      </c>
      <c r="C10" s="3">
        <f t="shared" si="7"/>
        <v>5.7</v>
      </c>
      <c r="D10" s="3">
        <f t="shared" si="8"/>
        <v>5.5</v>
      </c>
      <c r="E10" s="3">
        <f t="shared" si="9"/>
        <v>5.5</v>
      </c>
      <c r="K10" s="11">
        <v>5.5</v>
      </c>
      <c r="L10" s="12">
        <v>5.3</v>
      </c>
      <c r="M10" s="12">
        <v>5.4</v>
      </c>
      <c r="N10" s="12">
        <v>5.3</v>
      </c>
      <c r="O10" s="12">
        <v>5.4</v>
      </c>
    </row>
    <row r="11" spans="1:15" ht="15.75" thickBot="1" x14ac:dyDescent="0.3">
      <c r="A11" s="3">
        <f t="shared" si="5"/>
        <v>5.3</v>
      </c>
      <c r="B11" s="3">
        <f t="shared" si="6"/>
        <v>5.5</v>
      </c>
      <c r="C11" s="3">
        <f t="shared" si="7"/>
        <v>5.8</v>
      </c>
      <c r="D11" s="3">
        <f t="shared" si="8"/>
        <v>5.6000000000000005</v>
      </c>
      <c r="E11" s="3">
        <f t="shared" si="9"/>
        <v>5.5</v>
      </c>
      <c r="K11" s="11">
        <v>5.2</v>
      </c>
      <c r="L11" s="12">
        <v>5.4</v>
      </c>
      <c r="M11" s="12">
        <v>5.5</v>
      </c>
      <c r="N11" s="12">
        <v>5.4</v>
      </c>
      <c r="O11" s="12">
        <v>5.4</v>
      </c>
    </row>
    <row r="12" spans="1:15" ht="15.75" thickBot="1" x14ac:dyDescent="0.3">
      <c r="A12" s="3">
        <f t="shared" si="5"/>
        <v>5.5</v>
      </c>
      <c r="B12" s="3">
        <f t="shared" si="6"/>
        <v>5.5</v>
      </c>
      <c r="C12" s="3">
        <f t="shared" si="7"/>
        <v>5.7</v>
      </c>
      <c r="D12" s="3">
        <f t="shared" si="8"/>
        <v>5.5</v>
      </c>
      <c r="E12" s="3">
        <f t="shared" si="9"/>
        <v>5.6</v>
      </c>
      <c r="K12" s="11">
        <v>5.4</v>
      </c>
      <c r="L12" s="12">
        <v>5.4</v>
      </c>
      <c r="M12" s="12">
        <v>5.4</v>
      </c>
      <c r="N12" s="12">
        <v>5.3</v>
      </c>
      <c r="O12" s="12">
        <v>5.5</v>
      </c>
    </row>
    <row r="13" spans="1:15" ht="15.75" thickBot="1" x14ac:dyDescent="0.3">
      <c r="A13" s="3">
        <f t="shared" si="5"/>
        <v>5.5</v>
      </c>
      <c r="B13" s="3">
        <f t="shared" si="6"/>
        <v>5.5</v>
      </c>
      <c r="C13" s="3">
        <f t="shared" si="7"/>
        <v>5.7</v>
      </c>
      <c r="D13" s="3">
        <f t="shared" si="8"/>
        <v>5.7</v>
      </c>
      <c r="E13" s="3">
        <f t="shared" si="9"/>
        <v>5.8999999999999995</v>
      </c>
      <c r="K13" s="11">
        <v>5.4</v>
      </c>
      <c r="L13" s="12">
        <v>5.4</v>
      </c>
      <c r="M13" s="12">
        <v>5.4</v>
      </c>
      <c r="N13" s="12">
        <v>5.5</v>
      </c>
      <c r="O13" s="12">
        <v>5.8</v>
      </c>
    </row>
    <row r="14" spans="1:15" ht="15.75" thickBot="1" x14ac:dyDescent="0.3">
      <c r="A14" s="3">
        <f t="shared" si="5"/>
        <v>5.3999999999999995</v>
      </c>
      <c r="B14" s="3">
        <f t="shared" si="6"/>
        <v>5.5</v>
      </c>
      <c r="C14" s="3">
        <f t="shared" si="7"/>
        <v>5.7</v>
      </c>
      <c r="D14" s="3">
        <f t="shared" si="8"/>
        <v>5.6000000000000005</v>
      </c>
      <c r="E14" s="3">
        <f t="shared" si="9"/>
        <v>5.6</v>
      </c>
      <c r="K14" s="11">
        <v>5.3</v>
      </c>
      <c r="L14" s="12">
        <v>5.4</v>
      </c>
      <c r="M14" s="12">
        <v>5.4</v>
      </c>
      <c r="N14" s="12">
        <v>5.4</v>
      </c>
      <c r="O14" s="12">
        <v>5.5</v>
      </c>
    </row>
    <row r="15" spans="1:15" ht="15.75" thickBot="1" x14ac:dyDescent="0.3">
      <c r="A15" s="3">
        <f t="shared" si="5"/>
        <v>5.5</v>
      </c>
      <c r="B15" s="3">
        <f t="shared" si="6"/>
        <v>5.6</v>
      </c>
      <c r="C15" s="3">
        <f t="shared" si="7"/>
        <v>5.8</v>
      </c>
      <c r="D15" s="3">
        <f t="shared" si="8"/>
        <v>5.7</v>
      </c>
      <c r="E15" s="3">
        <f t="shared" si="9"/>
        <v>5.5</v>
      </c>
      <c r="K15" s="11">
        <v>5.4</v>
      </c>
      <c r="L15" s="12">
        <v>5.5</v>
      </c>
      <c r="M15" s="12">
        <v>5.5</v>
      </c>
      <c r="N15" s="12">
        <v>5.5</v>
      </c>
      <c r="O15" s="12">
        <v>5.4</v>
      </c>
    </row>
    <row r="16" spans="1:15" ht="15.75" thickBot="1" x14ac:dyDescent="0.3">
      <c r="A16" s="3">
        <f t="shared" si="5"/>
        <v>5.5</v>
      </c>
      <c r="B16" s="3">
        <f t="shared" si="6"/>
        <v>5.5</v>
      </c>
      <c r="C16" s="3">
        <f t="shared" si="7"/>
        <v>5.7</v>
      </c>
      <c r="D16" s="3">
        <f t="shared" si="8"/>
        <v>5.6000000000000005</v>
      </c>
      <c r="E16" s="3">
        <f t="shared" si="9"/>
        <v>5.8</v>
      </c>
      <c r="K16" s="11">
        <v>5.4</v>
      </c>
      <c r="L16" s="12">
        <v>5.4</v>
      </c>
      <c r="M16" s="12">
        <v>5.4</v>
      </c>
      <c r="N16" s="12">
        <v>5.4</v>
      </c>
      <c r="O16" s="12">
        <v>5.7</v>
      </c>
    </row>
    <row r="17" spans="1:15" ht="15.75" thickBot="1" x14ac:dyDescent="0.3">
      <c r="A17" s="3">
        <f t="shared" si="5"/>
        <v>5.5</v>
      </c>
      <c r="B17" s="3">
        <f t="shared" si="6"/>
        <v>5.3999999999999995</v>
      </c>
      <c r="C17" s="3">
        <f t="shared" si="7"/>
        <v>5.6</v>
      </c>
      <c r="D17" s="3">
        <f t="shared" si="8"/>
        <v>5.5</v>
      </c>
      <c r="E17" s="3">
        <f t="shared" si="9"/>
        <v>5.3999999999999995</v>
      </c>
      <c r="K17" s="11">
        <v>5.4</v>
      </c>
      <c r="L17" s="12">
        <v>5.3</v>
      </c>
      <c r="M17" s="12">
        <v>5.3</v>
      </c>
      <c r="N17" s="12">
        <v>5.3</v>
      </c>
      <c r="O17" s="12">
        <v>5.3</v>
      </c>
    </row>
    <row r="18" spans="1:15" ht="15.75" thickBot="1" x14ac:dyDescent="0.3">
      <c r="A18" s="3">
        <f t="shared" si="5"/>
        <v>5.5</v>
      </c>
      <c r="B18" s="3">
        <f t="shared" si="6"/>
        <v>5.5</v>
      </c>
      <c r="C18" s="3">
        <f t="shared" si="7"/>
        <v>5.7</v>
      </c>
      <c r="D18" s="3">
        <f t="shared" si="8"/>
        <v>5.6000000000000005</v>
      </c>
      <c r="E18" s="3">
        <f t="shared" si="9"/>
        <v>5.6</v>
      </c>
      <c r="K18" s="11">
        <v>5.4</v>
      </c>
      <c r="L18" s="12">
        <v>5.4</v>
      </c>
      <c r="M18" s="12">
        <v>5.4</v>
      </c>
      <c r="N18" s="12">
        <v>5.4</v>
      </c>
      <c r="O18" s="12">
        <v>5.5</v>
      </c>
    </row>
    <row r="19" spans="1:15" ht="15.75" thickBot="1" x14ac:dyDescent="0.3">
      <c r="A19" s="3">
        <f t="shared" si="5"/>
        <v>5.6999999999999993</v>
      </c>
      <c r="B19" s="3">
        <f t="shared" si="6"/>
        <v>5.5</v>
      </c>
      <c r="C19" s="3">
        <f t="shared" si="7"/>
        <v>5.7</v>
      </c>
      <c r="D19" s="3">
        <f t="shared" si="8"/>
        <v>5.6000000000000005</v>
      </c>
      <c r="E19" s="3">
        <f t="shared" si="9"/>
        <v>5.5</v>
      </c>
      <c r="K19" s="11">
        <v>5.6</v>
      </c>
      <c r="L19" s="12">
        <v>5.4</v>
      </c>
      <c r="M19" s="12">
        <v>5.4</v>
      </c>
      <c r="N19" s="12">
        <v>5.4</v>
      </c>
      <c r="O19" s="12">
        <v>5.4</v>
      </c>
    </row>
    <row r="20" spans="1:15" ht="15.75" thickBot="1" x14ac:dyDescent="0.3">
      <c r="A20" s="3">
        <f t="shared" si="5"/>
        <v>5.6999999999999993</v>
      </c>
      <c r="B20" s="3">
        <f t="shared" si="6"/>
        <v>5.3999999999999995</v>
      </c>
      <c r="C20" s="3">
        <f t="shared" si="7"/>
        <v>5.8</v>
      </c>
      <c r="D20" s="3">
        <f t="shared" si="8"/>
        <v>5.7</v>
      </c>
      <c r="E20" s="3">
        <f t="shared" si="9"/>
        <v>5.3999999999999995</v>
      </c>
      <c r="K20" s="11">
        <v>5.6</v>
      </c>
      <c r="L20" s="12">
        <v>5.3</v>
      </c>
      <c r="M20" s="12">
        <v>5.5</v>
      </c>
      <c r="N20" s="12">
        <v>5.5</v>
      </c>
      <c r="O20" s="12">
        <v>5.3</v>
      </c>
    </row>
    <row r="22" spans="1:15" x14ac:dyDescent="0.25">
      <c r="K22" s="3">
        <v>0.1</v>
      </c>
      <c r="L22" s="3">
        <v>0.1</v>
      </c>
      <c r="M22" s="3">
        <v>0.3</v>
      </c>
      <c r="N22" s="3">
        <v>0.2</v>
      </c>
      <c r="O22" s="3">
        <v>0.1</v>
      </c>
    </row>
    <row r="23" spans="1:15" x14ac:dyDescent="0.25">
      <c r="K23" s="3">
        <v>0.1</v>
      </c>
      <c r="L23" s="3">
        <v>0.1</v>
      </c>
      <c r="M23" s="3">
        <v>0.3</v>
      </c>
      <c r="N23" s="3">
        <v>0.2</v>
      </c>
      <c r="O23" s="3">
        <v>0.1</v>
      </c>
    </row>
    <row r="24" spans="1:15" x14ac:dyDescent="0.25">
      <c r="K24" s="3">
        <v>0.1</v>
      </c>
      <c r="L24" s="3">
        <v>0.1</v>
      </c>
      <c r="M24" s="3">
        <v>0.3</v>
      </c>
      <c r="N24" s="3">
        <v>0.2</v>
      </c>
      <c r="O24" s="3">
        <v>0.1</v>
      </c>
    </row>
    <row r="25" spans="1:15" x14ac:dyDescent="0.25">
      <c r="K25" s="3">
        <v>0.1</v>
      </c>
      <c r="L25" s="3">
        <v>0.1</v>
      </c>
      <c r="M25" s="3">
        <v>0.3</v>
      </c>
      <c r="N25" s="3">
        <v>0.2</v>
      </c>
      <c r="O25" s="3">
        <v>0.1</v>
      </c>
    </row>
    <row r="26" spans="1:15" x14ac:dyDescent="0.25">
      <c r="K26" s="3">
        <v>0.1</v>
      </c>
      <c r="L26" s="3">
        <v>0.1</v>
      </c>
      <c r="M26" s="3">
        <v>0.3</v>
      </c>
      <c r="N26" s="3">
        <v>0.2</v>
      </c>
      <c r="O26" s="3">
        <v>0.1</v>
      </c>
    </row>
    <row r="27" spans="1:15" x14ac:dyDescent="0.25">
      <c r="K27" s="3">
        <v>0.1</v>
      </c>
      <c r="L27" s="3">
        <v>0.1</v>
      </c>
      <c r="M27" s="3">
        <v>0.3</v>
      </c>
      <c r="N27" s="3">
        <v>0.2</v>
      </c>
      <c r="O27" s="3">
        <v>0.1</v>
      </c>
    </row>
    <row r="28" spans="1:15" x14ac:dyDescent="0.25">
      <c r="K28" s="3">
        <v>0.1</v>
      </c>
      <c r="L28" s="3">
        <v>0.1</v>
      </c>
      <c r="M28" s="3">
        <v>0.3</v>
      </c>
      <c r="N28" s="3">
        <v>0.2</v>
      </c>
      <c r="O28" s="3">
        <v>0.1</v>
      </c>
    </row>
    <row r="29" spans="1:15" x14ac:dyDescent="0.25">
      <c r="K29" s="3">
        <v>0.1</v>
      </c>
      <c r="L29" s="3">
        <v>0.1</v>
      </c>
      <c r="M29" s="3">
        <v>0.3</v>
      </c>
      <c r="N29" s="3">
        <v>0.2</v>
      </c>
      <c r="O29" s="3">
        <v>0.1</v>
      </c>
    </row>
    <row r="30" spans="1:15" x14ac:dyDescent="0.25">
      <c r="K30" s="3">
        <v>0.1</v>
      </c>
      <c r="L30" s="3">
        <v>0.1</v>
      </c>
      <c r="M30" s="3">
        <v>0.3</v>
      </c>
      <c r="N30" s="3">
        <v>0.2</v>
      </c>
      <c r="O30" s="3">
        <v>0.1</v>
      </c>
    </row>
    <row r="31" spans="1:15" x14ac:dyDescent="0.25">
      <c r="K31" s="3">
        <v>0.1</v>
      </c>
      <c r="L31" s="3">
        <v>0.1</v>
      </c>
      <c r="M31" s="3">
        <v>0.3</v>
      </c>
      <c r="N31" s="3">
        <v>0.2</v>
      </c>
      <c r="O31" s="3">
        <v>0.1</v>
      </c>
    </row>
    <row r="32" spans="1:15" x14ac:dyDescent="0.25">
      <c r="K32" s="3">
        <v>0.1</v>
      </c>
      <c r="L32" s="3">
        <v>0.1</v>
      </c>
      <c r="M32" s="3">
        <v>0.3</v>
      </c>
      <c r="N32" s="3">
        <v>0.2</v>
      </c>
      <c r="O32" s="3">
        <v>0.1</v>
      </c>
    </row>
    <row r="33" spans="11:15" x14ac:dyDescent="0.25">
      <c r="K33" s="3">
        <v>0.1</v>
      </c>
      <c r="L33" s="3">
        <v>0.1</v>
      </c>
      <c r="M33" s="3">
        <v>0.3</v>
      </c>
      <c r="N33" s="3">
        <v>0.2</v>
      </c>
      <c r="O33" s="3">
        <v>0.1</v>
      </c>
    </row>
    <row r="34" spans="11:15" x14ac:dyDescent="0.25">
      <c r="K34" s="3">
        <v>0.1</v>
      </c>
      <c r="L34" s="3">
        <v>0.1</v>
      </c>
      <c r="M34" s="3">
        <v>0.3</v>
      </c>
      <c r="N34" s="3">
        <v>0.2</v>
      </c>
      <c r="O34" s="3">
        <v>0.1</v>
      </c>
    </row>
    <row r="35" spans="11:15" x14ac:dyDescent="0.25">
      <c r="K35" s="3">
        <v>0.1</v>
      </c>
      <c r="L35" s="3">
        <v>0.1</v>
      </c>
      <c r="M35" s="3">
        <v>0.3</v>
      </c>
      <c r="N35" s="3">
        <v>0.2</v>
      </c>
      <c r="O35" s="3">
        <v>0.1</v>
      </c>
    </row>
    <row r="36" spans="11:15" x14ac:dyDescent="0.25">
      <c r="K36" s="3">
        <v>0.1</v>
      </c>
      <c r="L36" s="3">
        <v>0.1</v>
      </c>
      <c r="M36" s="3">
        <v>0.3</v>
      </c>
      <c r="N36" s="3">
        <v>0.2</v>
      </c>
      <c r="O36" s="3">
        <v>0.1</v>
      </c>
    </row>
    <row r="37" spans="11:15" x14ac:dyDescent="0.25">
      <c r="K37" s="3">
        <v>0.1</v>
      </c>
      <c r="L37" s="3">
        <v>0.1</v>
      </c>
      <c r="M37" s="3">
        <v>0.3</v>
      </c>
      <c r="N37" s="3">
        <v>0.2</v>
      </c>
      <c r="O37" s="3">
        <v>0.1</v>
      </c>
    </row>
    <row r="38" spans="11:15" x14ac:dyDescent="0.25">
      <c r="K38" s="3">
        <v>0.1</v>
      </c>
      <c r="L38" s="3">
        <v>0.1</v>
      </c>
      <c r="M38" s="3">
        <v>0.3</v>
      </c>
      <c r="N38" s="3">
        <v>0.2</v>
      </c>
      <c r="O38" s="3">
        <v>0.1</v>
      </c>
    </row>
    <row r="39" spans="11:15" x14ac:dyDescent="0.25">
      <c r="K39" s="3">
        <v>0.1</v>
      </c>
      <c r="L39" s="3">
        <v>0.1</v>
      </c>
      <c r="M39" s="3">
        <v>0.3</v>
      </c>
      <c r="N39" s="3">
        <v>0.2</v>
      </c>
      <c r="O39" s="3">
        <v>0.1</v>
      </c>
    </row>
    <row r="40" spans="11:15" x14ac:dyDescent="0.25">
      <c r="K40" s="3">
        <v>0.1</v>
      </c>
      <c r="L40" s="3">
        <v>0.1</v>
      </c>
      <c r="M40" s="3">
        <v>0.3</v>
      </c>
      <c r="N40" s="3">
        <v>0.2</v>
      </c>
      <c r="O40" s="3">
        <v>0.1</v>
      </c>
    </row>
    <row r="41" spans="11:15" x14ac:dyDescent="0.25">
      <c r="K41" s="3">
        <v>0.1</v>
      </c>
      <c r="L41" s="3">
        <v>0.1</v>
      </c>
      <c r="M41" s="3">
        <v>0.3</v>
      </c>
      <c r="N41" s="3">
        <v>0.2</v>
      </c>
      <c r="O41" s="3">
        <v>0.1</v>
      </c>
    </row>
    <row r="42" spans="11:15" x14ac:dyDescent="0.25">
      <c r="K42" s="3">
        <v>0.1</v>
      </c>
      <c r="L42" s="3">
        <v>0.1</v>
      </c>
      <c r="M42" s="3">
        <v>0.3</v>
      </c>
      <c r="N42" s="3">
        <v>0.2</v>
      </c>
      <c r="O42" s="3">
        <v>0.1</v>
      </c>
    </row>
    <row r="43" spans="11:15" x14ac:dyDescent="0.25">
      <c r="K43" s="3">
        <v>0.1</v>
      </c>
      <c r="L43" s="3">
        <v>0.1</v>
      </c>
      <c r="M43" s="3">
        <v>0.3</v>
      </c>
      <c r="N43" s="3">
        <v>0.2</v>
      </c>
      <c r="O43" s="3">
        <v>0.1</v>
      </c>
    </row>
    <row r="44" spans="11:15" x14ac:dyDescent="0.25">
      <c r="K44" s="3">
        <v>0.1</v>
      </c>
      <c r="L44" s="3">
        <v>0.1</v>
      </c>
      <c r="M44" s="3">
        <v>0.3</v>
      </c>
      <c r="N44" s="3">
        <v>0.2</v>
      </c>
      <c r="O44" s="3">
        <v>0.1</v>
      </c>
    </row>
    <row r="45" spans="11:15" x14ac:dyDescent="0.25">
      <c r="K45" s="3">
        <v>0.1</v>
      </c>
      <c r="L45" s="3">
        <v>0.1</v>
      </c>
      <c r="M45" s="3">
        <v>0.3</v>
      </c>
      <c r="N45" s="3">
        <v>0.2</v>
      </c>
      <c r="O45" s="3">
        <v>0.1</v>
      </c>
    </row>
    <row r="46" spans="11:15" x14ac:dyDescent="0.25">
      <c r="K46" s="3">
        <v>0.1</v>
      </c>
      <c r="L46" s="3">
        <v>0.1</v>
      </c>
      <c r="M46" s="3">
        <v>0.3</v>
      </c>
      <c r="N46" s="3">
        <v>0.2</v>
      </c>
      <c r="O46" s="3">
        <v>0.1</v>
      </c>
    </row>
    <row r="47" spans="11:15" x14ac:dyDescent="0.25">
      <c r="K47" s="3">
        <v>0.1</v>
      </c>
      <c r="L47" s="3">
        <v>0.1</v>
      </c>
      <c r="M47" s="3">
        <v>0.3</v>
      </c>
      <c r="N47" s="3">
        <v>0.2</v>
      </c>
      <c r="O47" s="3">
        <v>0.1</v>
      </c>
    </row>
    <row r="48" spans="11:15" x14ac:dyDescent="0.25">
      <c r="K48" s="3">
        <v>0.1</v>
      </c>
      <c r="L48" s="3">
        <v>0.1</v>
      </c>
      <c r="M48" s="3">
        <v>0.3</v>
      </c>
      <c r="N48" s="3">
        <v>0.2</v>
      </c>
      <c r="O48" s="3">
        <v>0.1</v>
      </c>
    </row>
    <row r="49" spans="11:15" x14ac:dyDescent="0.25">
      <c r="K49" s="3">
        <v>0.1</v>
      </c>
      <c r="L49" s="3">
        <v>0.1</v>
      </c>
      <c r="M49" s="3">
        <v>0.3</v>
      </c>
      <c r="N49" s="3">
        <v>0.2</v>
      </c>
      <c r="O49" s="3">
        <v>0.1</v>
      </c>
    </row>
    <row r="50" spans="11:15" x14ac:dyDescent="0.25">
      <c r="K50" s="3">
        <v>0.1</v>
      </c>
      <c r="L50" s="3">
        <v>0.1</v>
      </c>
      <c r="M50" s="3">
        <v>0.3</v>
      </c>
      <c r="N50" s="3">
        <v>0.2</v>
      </c>
      <c r="O50" s="3">
        <v>0.1</v>
      </c>
    </row>
    <row r="51" spans="11:15" x14ac:dyDescent="0.25">
      <c r="K51" s="3">
        <v>0.1</v>
      </c>
      <c r="L51" s="3">
        <v>0.1</v>
      </c>
      <c r="M51" s="3">
        <v>0.3</v>
      </c>
      <c r="N51" s="3">
        <v>0.2</v>
      </c>
      <c r="O51" s="3">
        <v>0.1</v>
      </c>
    </row>
    <row r="52" spans="11:15" x14ac:dyDescent="0.25">
      <c r="K52" s="3">
        <v>0.1</v>
      </c>
      <c r="L52" s="3">
        <v>0.1</v>
      </c>
      <c r="M52" s="3">
        <v>0.3</v>
      </c>
      <c r="N52" s="3">
        <v>0.2</v>
      </c>
      <c r="O52" s="3">
        <v>0.1</v>
      </c>
    </row>
    <row r="53" spans="11:15" x14ac:dyDescent="0.25">
      <c r="K53" s="3">
        <v>0.1</v>
      </c>
      <c r="L53" s="3">
        <v>0.1</v>
      </c>
      <c r="M53" s="3">
        <v>0.3</v>
      </c>
      <c r="N53" s="3">
        <v>0.2</v>
      </c>
      <c r="O53" s="3">
        <v>0.1</v>
      </c>
    </row>
    <row r="54" spans="11:15" x14ac:dyDescent="0.25">
      <c r="K54" s="3">
        <v>0.1</v>
      </c>
      <c r="L54" s="3">
        <v>0.1</v>
      </c>
      <c r="M54" s="3">
        <v>0.3</v>
      </c>
      <c r="N54" s="3">
        <v>0.2</v>
      </c>
      <c r="O54" s="3">
        <v>0.1</v>
      </c>
    </row>
    <row r="55" spans="11:15" x14ac:dyDescent="0.25">
      <c r="K55" s="3">
        <v>0.1</v>
      </c>
      <c r="L55" s="3">
        <v>0.1</v>
      </c>
      <c r="M55" s="3">
        <v>0.3</v>
      </c>
      <c r="N55" s="3">
        <v>0.2</v>
      </c>
      <c r="O55" s="3">
        <v>0.1</v>
      </c>
    </row>
    <row r="56" spans="11:15" x14ac:dyDescent="0.25">
      <c r="K56" s="3">
        <v>0.1</v>
      </c>
      <c r="L56" s="3">
        <v>0.1</v>
      </c>
      <c r="M56" s="3">
        <v>0.3</v>
      </c>
      <c r="N56" s="3">
        <v>0.2</v>
      </c>
      <c r="O56" s="3">
        <v>0.1</v>
      </c>
    </row>
    <row r="57" spans="11:15" x14ac:dyDescent="0.25">
      <c r="K57" s="3">
        <v>0.1</v>
      </c>
      <c r="L57" s="3">
        <v>0.1</v>
      </c>
      <c r="M57" s="3">
        <v>0.3</v>
      </c>
      <c r="N57" s="3">
        <v>0.2</v>
      </c>
      <c r="O57" s="3">
        <v>0.1</v>
      </c>
    </row>
    <row r="58" spans="11:15" x14ac:dyDescent="0.25">
      <c r="K58" s="3">
        <v>0.1</v>
      </c>
      <c r="L58" s="3">
        <v>0.1</v>
      </c>
      <c r="M58" s="3">
        <v>0.3</v>
      </c>
      <c r="N58" s="3">
        <v>0.2</v>
      </c>
      <c r="O58" s="3">
        <v>0.1</v>
      </c>
    </row>
    <row r="59" spans="11:15" x14ac:dyDescent="0.25">
      <c r="K59" s="3">
        <v>0.1</v>
      </c>
      <c r="L59" s="3">
        <v>0.1</v>
      </c>
      <c r="M59" s="3">
        <v>0.3</v>
      </c>
      <c r="N59" s="3">
        <v>0.2</v>
      </c>
      <c r="O59" s="3">
        <v>0.1</v>
      </c>
    </row>
    <row r="60" spans="11:15" x14ac:dyDescent="0.25">
      <c r="K60" s="3">
        <v>0.1</v>
      </c>
      <c r="L60" s="3">
        <v>0.1</v>
      </c>
      <c r="M60" s="3">
        <v>0.3</v>
      </c>
      <c r="N60" s="3">
        <v>0.2</v>
      </c>
      <c r="O60" s="3">
        <v>0.1</v>
      </c>
    </row>
    <row r="61" spans="11:15" x14ac:dyDescent="0.25">
      <c r="K61" s="3">
        <v>0.1</v>
      </c>
      <c r="L61" s="3">
        <v>0.1</v>
      </c>
      <c r="M61" s="3">
        <v>0.3</v>
      </c>
      <c r="N61" s="3">
        <v>0.2</v>
      </c>
      <c r="O61" s="3">
        <v>0.1</v>
      </c>
    </row>
    <row r="62" spans="11:15" x14ac:dyDescent="0.25">
      <c r="K62" s="3">
        <v>0.1</v>
      </c>
      <c r="L62" s="3">
        <v>0.1</v>
      </c>
      <c r="M62" s="3">
        <v>0.3</v>
      </c>
      <c r="N62" s="3">
        <v>0.2</v>
      </c>
      <c r="O62" s="3">
        <v>0.1</v>
      </c>
    </row>
    <row r="63" spans="11:15" x14ac:dyDescent="0.25">
      <c r="K63" s="3">
        <v>0.1</v>
      </c>
      <c r="L63" s="3">
        <v>0.1</v>
      </c>
      <c r="M63" s="3">
        <v>0.3</v>
      </c>
      <c r="N63" s="3">
        <v>0.2</v>
      </c>
      <c r="O63" s="3">
        <v>0.1</v>
      </c>
    </row>
    <row r="64" spans="11:15" x14ac:dyDescent="0.25">
      <c r="K64" s="3">
        <v>0.1</v>
      </c>
      <c r="L64" s="3">
        <v>0.1</v>
      </c>
      <c r="M64" s="3">
        <v>0.3</v>
      </c>
      <c r="N64" s="3">
        <v>0.2</v>
      </c>
      <c r="O64" s="3">
        <v>0.1</v>
      </c>
    </row>
    <row r="65" spans="11:15" x14ac:dyDescent="0.25">
      <c r="K65" s="3">
        <v>0.1</v>
      </c>
      <c r="L65" s="3">
        <v>0.1</v>
      </c>
      <c r="M65" s="3">
        <v>0.3</v>
      </c>
      <c r="N65" s="3">
        <v>0.2</v>
      </c>
      <c r="O65" s="3">
        <v>0.1</v>
      </c>
    </row>
    <row r="66" spans="11:15" x14ac:dyDescent="0.25">
      <c r="K66" s="3">
        <v>0.1</v>
      </c>
      <c r="L66" s="3">
        <v>0.1</v>
      </c>
      <c r="M66" s="3">
        <v>0.3</v>
      </c>
      <c r="N66" s="3">
        <v>0.2</v>
      </c>
      <c r="O66" s="3">
        <v>0.1</v>
      </c>
    </row>
    <row r="67" spans="11:15" x14ac:dyDescent="0.25">
      <c r="K67" s="3">
        <v>0.1</v>
      </c>
      <c r="L67" s="3">
        <v>0.1</v>
      </c>
      <c r="M67" s="3">
        <v>0.3</v>
      </c>
      <c r="N67" s="3">
        <v>0.2</v>
      </c>
      <c r="O67" s="3">
        <v>0.1</v>
      </c>
    </row>
    <row r="68" spans="11:15" x14ac:dyDescent="0.25">
      <c r="K68" s="3">
        <v>0.1</v>
      </c>
      <c r="L68" s="3">
        <v>0.1</v>
      </c>
      <c r="M68" s="3">
        <v>0.3</v>
      </c>
      <c r="N68" s="3">
        <v>0.2</v>
      </c>
      <c r="O68" s="3">
        <v>0.1</v>
      </c>
    </row>
    <row r="69" spans="11:15" x14ac:dyDescent="0.25">
      <c r="K69" s="3">
        <v>0.1</v>
      </c>
      <c r="L69" s="3">
        <v>0.1</v>
      </c>
      <c r="M69" s="3">
        <v>0.3</v>
      </c>
      <c r="N69" s="3">
        <v>0.2</v>
      </c>
      <c r="O69" s="3">
        <v>0.1</v>
      </c>
    </row>
    <row r="70" spans="11:15" x14ac:dyDescent="0.25">
      <c r="K70" s="3">
        <v>0.1</v>
      </c>
      <c r="L70" s="3">
        <v>0.1</v>
      </c>
      <c r="M70" s="3">
        <v>0.3</v>
      </c>
      <c r="N70" s="3">
        <v>0.2</v>
      </c>
      <c r="O70" s="3">
        <v>0.1</v>
      </c>
    </row>
    <row r="71" spans="11:15" x14ac:dyDescent="0.25">
      <c r="K71" s="3">
        <v>0.1</v>
      </c>
      <c r="L71" s="3">
        <v>0.1</v>
      </c>
      <c r="M71" s="3">
        <v>0.3</v>
      </c>
      <c r="N71" s="3">
        <v>0.2</v>
      </c>
      <c r="O71" s="3">
        <v>0.1</v>
      </c>
    </row>
    <row r="72" spans="11:15" x14ac:dyDescent="0.25">
      <c r="K72" s="3">
        <v>0.1</v>
      </c>
      <c r="L72" s="3">
        <v>0.1</v>
      </c>
      <c r="M72" s="3">
        <v>0.3</v>
      </c>
      <c r="N72" s="3">
        <v>0.2</v>
      </c>
      <c r="O72" s="3">
        <v>0.1</v>
      </c>
    </row>
    <row r="73" spans="11:15" x14ac:dyDescent="0.25">
      <c r="K73" s="3">
        <v>0.1</v>
      </c>
      <c r="L73" s="3">
        <v>0.1</v>
      </c>
      <c r="M73" s="3">
        <v>0.3</v>
      </c>
      <c r="N73" s="3">
        <v>0.2</v>
      </c>
      <c r="O73" s="3">
        <v>0.1</v>
      </c>
    </row>
    <row r="74" spans="11:15" x14ac:dyDescent="0.25">
      <c r="K74" s="3">
        <v>0.1</v>
      </c>
      <c r="L74" s="3">
        <v>0.1</v>
      </c>
      <c r="M74" s="3">
        <v>0.3</v>
      </c>
      <c r="N74" s="3">
        <v>0.2</v>
      </c>
      <c r="O74" s="3">
        <v>0.1</v>
      </c>
    </row>
    <row r="75" spans="11:15" x14ac:dyDescent="0.25">
      <c r="K75" s="3">
        <v>0.1</v>
      </c>
      <c r="L75" s="3">
        <v>0.1</v>
      </c>
      <c r="M75" s="3">
        <v>0.3</v>
      </c>
      <c r="N75" s="3">
        <v>0.2</v>
      </c>
      <c r="O75" s="3">
        <v>0.1</v>
      </c>
    </row>
    <row r="76" spans="11:15" x14ac:dyDescent="0.25">
      <c r="K76" s="3">
        <v>0.1</v>
      </c>
      <c r="L76" s="3">
        <v>0.1</v>
      </c>
      <c r="M76" s="3">
        <v>0.3</v>
      </c>
      <c r="N76" s="3">
        <v>0.2</v>
      </c>
      <c r="O76" s="3">
        <v>0.1</v>
      </c>
    </row>
    <row r="77" spans="11:15" x14ac:dyDescent="0.25">
      <c r="K77" s="3">
        <v>0.1</v>
      </c>
      <c r="L77" s="3">
        <v>0.1</v>
      </c>
      <c r="M77" s="3">
        <v>0.3</v>
      </c>
      <c r="N77" s="3">
        <v>0.2</v>
      </c>
      <c r="O77" s="3">
        <v>0.1</v>
      </c>
    </row>
    <row r="78" spans="11:15" x14ac:dyDescent="0.25">
      <c r="K78" s="3">
        <v>0.1</v>
      </c>
      <c r="L78" s="3">
        <v>0.1</v>
      </c>
      <c r="M78" s="3">
        <v>0.3</v>
      </c>
      <c r="N78" s="3">
        <v>0.2</v>
      </c>
      <c r="O78" s="3">
        <v>0.1</v>
      </c>
    </row>
    <row r="79" spans="11:15" x14ac:dyDescent="0.25">
      <c r="K79" s="3">
        <v>0.1</v>
      </c>
      <c r="L79" s="3">
        <v>0.1</v>
      </c>
      <c r="M79" s="3">
        <v>0.3</v>
      </c>
      <c r="N79" s="3">
        <v>0.2</v>
      </c>
      <c r="O79" s="3">
        <v>0.1</v>
      </c>
    </row>
    <row r="80" spans="11:15" x14ac:dyDescent="0.25">
      <c r="K80" s="3">
        <v>0.1</v>
      </c>
      <c r="L80" s="3">
        <v>0.1</v>
      </c>
      <c r="M80" s="3">
        <v>0.3</v>
      </c>
      <c r="N80" s="3">
        <v>0.2</v>
      </c>
      <c r="O80" s="3">
        <v>0.1</v>
      </c>
    </row>
    <row r="81" spans="11:15" x14ac:dyDescent="0.25">
      <c r="K81" s="3">
        <v>0.1</v>
      </c>
      <c r="L81" s="3">
        <v>0.1</v>
      </c>
      <c r="M81" s="3">
        <v>0.3</v>
      </c>
      <c r="N81" s="3">
        <v>0.2</v>
      </c>
      <c r="O81" s="3">
        <v>0.1</v>
      </c>
    </row>
    <row r="82" spans="11:15" x14ac:dyDescent="0.25">
      <c r="K82" s="3">
        <v>0.1</v>
      </c>
      <c r="L82" s="3">
        <v>0.1</v>
      </c>
      <c r="M82" s="3">
        <v>0.3</v>
      </c>
      <c r="N82" s="3">
        <v>0.2</v>
      </c>
      <c r="O82" s="3">
        <v>0.1</v>
      </c>
    </row>
    <row r="83" spans="11:15" x14ac:dyDescent="0.25">
      <c r="K83" s="3">
        <v>0.1</v>
      </c>
      <c r="L83" s="3">
        <v>0.1</v>
      </c>
      <c r="M83" s="3">
        <v>0.3</v>
      </c>
      <c r="N83" s="3">
        <v>0.2</v>
      </c>
      <c r="O83" s="3">
        <v>0.1</v>
      </c>
    </row>
    <row r="84" spans="11:15" x14ac:dyDescent="0.25">
      <c r="K84" s="3">
        <v>0.1</v>
      </c>
      <c r="L84" s="3">
        <v>0.1</v>
      </c>
      <c r="M84" s="3">
        <v>0.3</v>
      </c>
      <c r="N84" s="3">
        <v>0.2</v>
      </c>
      <c r="O84" s="3">
        <v>0.1</v>
      </c>
    </row>
    <row r="85" spans="11:15" x14ac:dyDescent="0.25">
      <c r="K85" s="3">
        <v>0.1</v>
      </c>
      <c r="L85" s="3">
        <v>0.1</v>
      </c>
      <c r="M85" s="3">
        <v>0.3</v>
      </c>
      <c r="N85" s="3">
        <v>0.2</v>
      </c>
      <c r="O85" s="3">
        <v>0.1</v>
      </c>
    </row>
    <row r="86" spans="11:15" x14ac:dyDescent="0.25">
      <c r="K86" s="3">
        <v>0.1</v>
      </c>
      <c r="L86" s="3">
        <v>0.1</v>
      </c>
      <c r="M86" s="3">
        <v>0.3</v>
      </c>
      <c r="N86" s="3">
        <v>0.2</v>
      </c>
      <c r="O86" s="3">
        <v>0.1</v>
      </c>
    </row>
    <row r="87" spans="11:15" x14ac:dyDescent="0.25">
      <c r="K87" s="3">
        <v>0.1</v>
      </c>
      <c r="L87" s="3">
        <v>0.1</v>
      </c>
      <c r="M87" s="3">
        <v>0.3</v>
      </c>
      <c r="N87" s="3">
        <v>0.2</v>
      </c>
      <c r="O87" s="3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Рис. 1</vt:lpstr>
      <vt:lpstr>Рис. 2</vt:lpstr>
      <vt:lpstr>Рис. 3</vt:lpstr>
      <vt:lpstr>Рис. 4</vt:lpstr>
      <vt:lpstr>Рис. 5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Багузин</dc:creator>
  <cp:lastModifiedBy>Екатерина</cp:lastModifiedBy>
  <dcterms:created xsi:type="dcterms:W3CDTF">2016-10-12T18:13:05Z</dcterms:created>
  <dcterms:modified xsi:type="dcterms:W3CDTF">2023-02-11T05:56:20Z</dcterms:modified>
</cp:coreProperties>
</file>