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definedNames>
    <definedName name="уср">Лист1!$I$25</definedName>
    <definedName name="хср">Лист1!$F$25</definedName>
  </definedNames>
  <calcPr calcId="144525"/>
</workbook>
</file>

<file path=xl/calcChain.xml><?xml version="1.0" encoding="utf-8"?>
<calcChain xmlns="http://schemas.openxmlformats.org/spreadsheetml/2006/main">
  <c r="G29" i="1" l="1"/>
  <c r="I25" i="1"/>
  <c r="J22" i="1" s="1"/>
  <c r="F25" i="1"/>
  <c r="G21" i="1" s="1"/>
  <c r="H21" i="1" s="1"/>
  <c r="J21" i="1" l="1"/>
  <c r="K21" i="1" s="1"/>
  <c r="G16" i="1"/>
  <c r="J20" i="1"/>
  <c r="K20" i="1" s="1"/>
  <c r="G23" i="1"/>
  <c r="H23" i="1" s="1"/>
  <c r="G17" i="1"/>
  <c r="L17" i="1" s="1"/>
  <c r="K22" i="1"/>
  <c r="G22" i="1"/>
  <c r="J19" i="1"/>
  <c r="K19" i="1" s="1"/>
  <c r="G20" i="1"/>
  <c r="J16" i="1"/>
  <c r="J18" i="1"/>
  <c r="K18" i="1" s="1"/>
  <c r="G19" i="1"/>
  <c r="J23" i="1"/>
  <c r="K23" i="1" s="1"/>
  <c r="J17" i="1"/>
  <c r="K17" i="1" s="1"/>
  <c r="G18" i="1"/>
  <c r="H16" i="1"/>
  <c r="L21" i="1" l="1"/>
  <c r="H17" i="1"/>
  <c r="L23" i="1"/>
  <c r="J25" i="1"/>
  <c r="K16" i="1"/>
  <c r="K25" i="1" s="1"/>
  <c r="H20" i="1"/>
  <c r="L20" i="1"/>
  <c r="G25" i="1"/>
  <c r="H19" i="1"/>
  <c r="L19" i="1"/>
  <c r="L22" i="1"/>
  <c r="H22" i="1"/>
  <c r="L16" i="1"/>
  <c r="H18" i="1"/>
  <c r="L18" i="1"/>
  <c r="H25" i="1" l="1"/>
  <c r="L2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0</xdr:rowOff>
    </xdr:from>
    <xdr:to>
      <xdr:col>5</xdr:col>
      <xdr:colOff>123825</xdr:colOff>
      <xdr:row>14</xdr:row>
      <xdr:rowOff>190500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886075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485775</xdr:colOff>
      <xdr:row>14</xdr:row>
      <xdr:rowOff>190500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86075"/>
          <a:ext cx="485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14</xdr:row>
      <xdr:rowOff>0</xdr:rowOff>
    </xdr:from>
    <xdr:to>
      <xdr:col>7</xdr:col>
      <xdr:colOff>552450</xdr:colOff>
      <xdr:row>14</xdr:row>
      <xdr:rowOff>200025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6075"/>
          <a:ext cx="552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123825</xdr:colOff>
      <xdr:row>14</xdr:row>
      <xdr:rowOff>190500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886075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495300</xdr:colOff>
      <xdr:row>14</xdr:row>
      <xdr:rowOff>190500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886075"/>
          <a:ext cx="495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14</xdr:row>
      <xdr:rowOff>0</xdr:rowOff>
    </xdr:from>
    <xdr:to>
      <xdr:col>10</xdr:col>
      <xdr:colOff>561975</xdr:colOff>
      <xdr:row>14</xdr:row>
      <xdr:rowOff>200025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886075"/>
          <a:ext cx="5619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12</xdr:col>
      <xdr:colOff>371475</xdr:colOff>
      <xdr:row>14</xdr:row>
      <xdr:rowOff>190500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886075"/>
          <a:ext cx="981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76200</xdr:colOff>
      <xdr:row>23</xdr:row>
      <xdr:rowOff>190500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772025"/>
          <a:ext cx="76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7</xdr:col>
      <xdr:colOff>66675</xdr:colOff>
      <xdr:row>24</xdr:row>
      <xdr:rowOff>104775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477202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8</xdr:col>
      <xdr:colOff>133350</xdr:colOff>
      <xdr:row>24</xdr:row>
      <xdr:rowOff>104775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72025"/>
          <a:ext cx="7429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85725</xdr:colOff>
      <xdr:row>23</xdr:row>
      <xdr:rowOff>190500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772025"/>
          <a:ext cx="85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66675</xdr:colOff>
      <xdr:row>24</xdr:row>
      <xdr:rowOff>104775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77202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11</xdr:col>
      <xdr:colOff>133350</xdr:colOff>
      <xdr:row>24</xdr:row>
      <xdr:rowOff>104775</xdr:rowOff>
    </xdr:to>
    <xdr:pic>
      <xdr:nvPicPr>
        <xdr:cNvPr id="14" name="Рисунок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4772025"/>
          <a:ext cx="7429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552450</xdr:colOff>
      <xdr:row>24</xdr:row>
      <xdr:rowOff>104775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772025"/>
          <a:ext cx="116205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23</xdr:row>
      <xdr:rowOff>0</xdr:rowOff>
    </xdr:from>
    <xdr:to>
      <xdr:col>8</xdr:col>
      <xdr:colOff>66675</xdr:colOff>
      <xdr:row>24</xdr:row>
      <xdr:rowOff>104775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456247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10</xdr:col>
      <xdr:colOff>66675</xdr:colOff>
      <xdr:row>24</xdr:row>
      <xdr:rowOff>104775</xdr:rowOff>
    </xdr:to>
    <xdr:pic>
      <xdr:nvPicPr>
        <xdr:cNvPr id="17" name="Рисунок 1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456247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23</xdr:row>
      <xdr:rowOff>0</xdr:rowOff>
    </xdr:from>
    <xdr:to>
      <xdr:col>11</xdr:col>
      <xdr:colOff>66675</xdr:colOff>
      <xdr:row>24</xdr:row>
      <xdr:rowOff>104775</xdr:rowOff>
    </xdr:to>
    <xdr:pic>
      <xdr:nvPicPr>
        <xdr:cNvPr id="18" name="Рисунок 17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456247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23</xdr:row>
      <xdr:rowOff>0</xdr:rowOff>
    </xdr:from>
    <xdr:to>
      <xdr:col>12</xdr:col>
      <xdr:colOff>66675</xdr:colOff>
      <xdr:row>24</xdr:row>
      <xdr:rowOff>104775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4562475"/>
          <a:ext cx="67627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295275</xdr:colOff>
      <xdr:row>27</xdr:row>
      <xdr:rowOff>0</xdr:rowOff>
    </xdr:from>
    <xdr:to>
      <xdr:col>5</xdr:col>
      <xdr:colOff>771525</xdr:colOff>
      <xdr:row>29</xdr:row>
      <xdr:rowOff>180975</xdr:rowOff>
    </xdr:to>
    <xdr:pic>
      <xdr:nvPicPr>
        <xdr:cNvPr id="38" name="Рисунок 4" descr="Описание: https://studbooks.net/imag_/43/228219/image009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5362575"/>
          <a:ext cx="23050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L29"/>
  <sheetViews>
    <sheetView tabSelected="1" topLeftCell="A10" zoomScaleNormal="100" workbookViewId="0">
      <selection activeCell="G29" sqref="G29"/>
    </sheetView>
  </sheetViews>
  <sheetFormatPr defaultRowHeight="15" x14ac:dyDescent="0.25"/>
  <cols>
    <col min="6" max="6" width="13.42578125" customWidth="1"/>
    <col min="7" max="7" width="9.140625" customWidth="1"/>
    <col min="12" max="12" width="9.140625" customWidth="1"/>
  </cols>
  <sheetData>
    <row r="14" spans="6:12" ht="15.75" thickBot="1" x14ac:dyDescent="0.3"/>
    <row r="15" spans="6:12" ht="16.5" thickBot="1" x14ac:dyDescent="0.3">
      <c r="F15" s="2"/>
      <c r="G15" s="3"/>
      <c r="H15" s="3"/>
      <c r="I15" s="3"/>
      <c r="J15" s="3"/>
      <c r="K15" s="3"/>
      <c r="L15" s="3"/>
    </row>
    <row r="16" spans="6:12" ht="16.5" thickBot="1" x14ac:dyDescent="0.3">
      <c r="F16" s="1">
        <v>66</v>
      </c>
      <c r="G16" s="4">
        <f>F16-хср</f>
        <v>-8.5</v>
      </c>
      <c r="H16" s="4">
        <f>POWER(G16,2)</f>
        <v>72.25</v>
      </c>
      <c r="I16" s="4">
        <v>70</v>
      </c>
      <c r="J16" s="4">
        <f>I16-уср</f>
        <v>-7.875</v>
      </c>
      <c r="K16" s="4">
        <f>POWER(J16,2)</f>
        <v>62.015625</v>
      </c>
      <c r="L16" s="4">
        <f>G16*J16</f>
        <v>66.9375</v>
      </c>
    </row>
    <row r="17" spans="6:12" ht="16.5" thickBot="1" x14ac:dyDescent="0.3">
      <c r="F17" s="1">
        <v>80</v>
      </c>
      <c r="G17" s="4">
        <f>F17-хср</f>
        <v>5.5</v>
      </c>
      <c r="H17" s="4">
        <f t="shared" ref="H17:H23" si="0">POWER(G17,2)</f>
        <v>30.25</v>
      </c>
      <c r="I17" s="4">
        <v>85</v>
      </c>
      <c r="J17" s="4">
        <f>I17-уср</f>
        <v>7.125</v>
      </c>
      <c r="K17" s="4">
        <f t="shared" ref="K17:K23" si="1">POWER(J17,2)</f>
        <v>50.765625</v>
      </c>
      <c r="L17" s="4">
        <f t="shared" ref="L17:L23" si="2">G17*J17</f>
        <v>39.1875</v>
      </c>
    </row>
    <row r="18" spans="6:12" ht="16.5" thickBot="1" x14ac:dyDescent="0.3">
      <c r="F18" s="1">
        <v>73</v>
      </c>
      <c r="G18" s="4">
        <f>F18-хср</f>
        <v>-1.5</v>
      </c>
      <c r="H18" s="4">
        <f t="shared" si="0"/>
        <v>2.25</v>
      </c>
      <c r="I18" s="4">
        <v>78</v>
      </c>
      <c r="J18" s="4">
        <f>I18-уср</f>
        <v>0.125</v>
      </c>
      <c r="K18" s="4">
        <f t="shared" si="1"/>
        <v>1.5625E-2</v>
      </c>
      <c r="L18" s="4">
        <f t="shared" si="2"/>
        <v>-0.1875</v>
      </c>
    </row>
    <row r="19" spans="6:12" ht="16.5" thickBot="1" x14ac:dyDescent="0.3">
      <c r="F19" s="1">
        <v>74</v>
      </c>
      <c r="G19" s="4">
        <f>F19-хср</f>
        <v>-0.5</v>
      </c>
      <c r="H19" s="4">
        <f t="shared" si="0"/>
        <v>0.25</v>
      </c>
      <c r="I19" s="4">
        <v>78</v>
      </c>
      <c r="J19" s="4">
        <f>I19-уср</f>
        <v>0.125</v>
      </c>
      <c r="K19" s="4">
        <f t="shared" si="1"/>
        <v>1.5625E-2</v>
      </c>
      <c r="L19" s="4">
        <f t="shared" si="2"/>
        <v>-6.25E-2</v>
      </c>
    </row>
    <row r="20" spans="6:12" ht="16.5" thickBot="1" x14ac:dyDescent="0.3">
      <c r="F20" s="1">
        <v>85</v>
      </c>
      <c r="G20" s="4">
        <f>F20-хср</f>
        <v>10.5</v>
      </c>
      <c r="H20" s="4">
        <f t="shared" si="0"/>
        <v>110.25</v>
      </c>
      <c r="I20" s="4">
        <v>90</v>
      </c>
      <c r="J20" s="4">
        <f>I20-уср</f>
        <v>12.125</v>
      </c>
      <c r="K20" s="4">
        <f t="shared" si="1"/>
        <v>147.015625</v>
      </c>
      <c r="L20" s="4">
        <f t="shared" si="2"/>
        <v>127.3125</v>
      </c>
    </row>
    <row r="21" spans="6:12" ht="16.5" thickBot="1" x14ac:dyDescent="0.3">
      <c r="F21" s="1">
        <v>79</v>
      </c>
      <c r="G21" s="4">
        <f>F21-хср</f>
        <v>4.5</v>
      </c>
      <c r="H21" s="4">
        <f t="shared" si="0"/>
        <v>20.25</v>
      </c>
      <c r="I21" s="4">
        <v>84</v>
      </c>
      <c r="J21" s="4">
        <f>I21-уср</f>
        <v>6.125</v>
      </c>
      <c r="K21" s="4">
        <f t="shared" si="1"/>
        <v>37.515625</v>
      </c>
      <c r="L21" s="4">
        <f t="shared" si="2"/>
        <v>27.5625</v>
      </c>
    </row>
    <row r="22" spans="6:12" ht="16.5" thickBot="1" x14ac:dyDescent="0.3">
      <c r="F22" s="1">
        <v>68</v>
      </c>
      <c r="G22" s="4">
        <f>F22-хср</f>
        <v>-6.5</v>
      </c>
      <c r="H22" s="4">
        <f t="shared" si="0"/>
        <v>42.25</v>
      </c>
      <c r="I22" s="4">
        <v>66</v>
      </c>
      <c r="J22" s="4">
        <f>I22-уср</f>
        <v>-11.875</v>
      </c>
      <c r="K22" s="4">
        <f t="shared" si="1"/>
        <v>141.015625</v>
      </c>
      <c r="L22" s="4">
        <f t="shared" si="2"/>
        <v>77.1875</v>
      </c>
    </row>
    <row r="23" spans="6:12" ht="16.5" thickBot="1" x14ac:dyDescent="0.3">
      <c r="F23" s="1">
        <v>71</v>
      </c>
      <c r="G23" s="4">
        <f>F23-хср</f>
        <v>-3.5</v>
      </c>
      <c r="H23" s="4">
        <f t="shared" si="0"/>
        <v>12.25</v>
      </c>
      <c r="I23" s="4">
        <v>72</v>
      </c>
      <c r="J23" s="4">
        <f>I23-уср</f>
        <v>-5.875</v>
      </c>
      <c r="K23" s="4">
        <f t="shared" si="1"/>
        <v>34.515625</v>
      </c>
      <c r="L23" s="4">
        <f t="shared" si="2"/>
        <v>20.5625</v>
      </c>
    </row>
    <row r="24" spans="6:12" ht="16.5" thickBot="1" x14ac:dyDescent="0.3">
      <c r="F24" s="5"/>
      <c r="G24" s="6"/>
      <c r="H24" s="6"/>
      <c r="I24" s="6"/>
      <c r="J24" s="6"/>
      <c r="K24" s="6"/>
      <c r="L24" s="6"/>
    </row>
    <row r="25" spans="6:12" ht="16.5" thickBot="1" x14ac:dyDescent="0.3">
      <c r="F25" s="1">
        <f>AVERAGE(F16:F23)</f>
        <v>74.5</v>
      </c>
      <c r="G25" s="7">
        <f>SUM(G16:G23)</f>
        <v>0</v>
      </c>
      <c r="H25" s="7">
        <f>SUM(H16:H23)</f>
        <v>290</v>
      </c>
      <c r="I25" s="1">
        <f>AVERAGE(I16:I23)</f>
        <v>77.875</v>
      </c>
      <c r="J25" s="7">
        <f>SUM(J16:J23)</f>
        <v>0</v>
      </c>
      <c r="K25" s="7">
        <f>SUM(K16:K23)</f>
        <v>472.875</v>
      </c>
      <c r="L25" s="7">
        <f>SUM(L16:L23)</f>
        <v>358.5</v>
      </c>
    </row>
    <row r="29" spans="6:12" ht="15.75" x14ac:dyDescent="0.25">
      <c r="F29" s="8"/>
      <c r="G29" s="8">
        <f>L25/SQRT(H25*K25)</f>
        <v>0.96809278606411497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уср</vt:lpstr>
      <vt:lpstr>хср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2023-03-04T04:13:50Z</dcterms:created>
  <dcterms:modified xsi:type="dcterms:W3CDTF">2023-03-04T06:42:05Z</dcterms:modified>
</cp:coreProperties>
</file>