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fang_a\Documents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" i="1" l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C117" i="1"/>
  <c r="D117" i="1"/>
  <c r="E117" i="1"/>
  <c r="F117" i="1"/>
  <c r="G117" i="1"/>
  <c r="H117" i="1"/>
  <c r="I117" i="1"/>
  <c r="J117" i="1"/>
  <c r="B117" i="1"/>
  <c r="C62" i="1"/>
  <c r="E63" i="1"/>
  <c r="F63" i="1"/>
  <c r="G64" i="1"/>
  <c r="H64" i="1"/>
  <c r="I64" i="1"/>
  <c r="J64" i="1"/>
  <c r="J65" i="1"/>
  <c r="B66" i="1"/>
  <c r="D67" i="1"/>
  <c r="E67" i="1"/>
  <c r="F67" i="1"/>
  <c r="G67" i="1"/>
  <c r="G68" i="1"/>
  <c r="H68" i="1"/>
  <c r="I68" i="1"/>
  <c r="J68" i="1"/>
  <c r="B60" i="1"/>
  <c r="J50" i="1"/>
  <c r="J61" i="1" s="1"/>
  <c r="J51" i="1"/>
  <c r="J62" i="1" s="1"/>
  <c r="J52" i="1"/>
  <c r="J63" i="1" s="1"/>
  <c r="J53" i="1"/>
  <c r="J54" i="1"/>
  <c r="J55" i="1"/>
  <c r="J66" i="1" s="1"/>
  <c r="J56" i="1"/>
  <c r="J67" i="1" s="1"/>
  <c r="J57" i="1"/>
  <c r="I50" i="1"/>
  <c r="I61" i="1" s="1"/>
  <c r="I51" i="1"/>
  <c r="I62" i="1" s="1"/>
  <c r="I52" i="1"/>
  <c r="I63" i="1" s="1"/>
  <c r="I53" i="1"/>
  <c r="I54" i="1"/>
  <c r="I65" i="1" s="1"/>
  <c r="I55" i="1"/>
  <c r="I66" i="1" s="1"/>
  <c r="I56" i="1"/>
  <c r="I67" i="1" s="1"/>
  <c r="I57" i="1"/>
  <c r="H57" i="1"/>
  <c r="H50" i="1"/>
  <c r="H61" i="1" s="1"/>
  <c r="H51" i="1"/>
  <c r="H62" i="1" s="1"/>
  <c r="H52" i="1"/>
  <c r="H63" i="1" s="1"/>
  <c r="H53" i="1"/>
  <c r="H54" i="1"/>
  <c r="H65" i="1" s="1"/>
  <c r="H55" i="1"/>
  <c r="H66" i="1" s="1"/>
  <c r="H56" i="1"/>
  <c r="H67" i="1" s="1"/>
  <c r="G50" i="1"/>
  <c r="G61" i="1" s="1"/>
  <c r="G51" i="1"/>
  <c r="G62" i="1" s="1"/>
  <c r="G52" i="1"/>
  <c r="G63" i="1" s="1"/>
  <c r="G53" i="1"/>
  <c r="G54" i="1"/>
  <c r="G65" i="1" s="1"/>
  <c r="G55" i="1"/>
  <c r="G66" i="1" s="1"/>
  <c r="G56" i="1"/>
  <c r="G57" i="1"/>
  <c r="F50" i="1"/>
  <c r="F61" i="1" s="1"/>
  <c r="F51" i="1"/>
  <c r="F62" i="1" s="1"/>
  <c r="F52" i="1"/>
  <c r="F53" i="1"/>
  <c r="F64" i="1" s="1"/>
  <c r="F54" i="1"/>
  <c r="F65" i="1" s="1"/>
  <c r="F55" i="1"/>
  <c r="F66" i="1" s="1"/>
  <c r="F56" i="1"/>
  <c r="F57" i="1"/>
  <c r="F68" i="1" s="1"/>
  <c r="E50" i="1"/>
  <c r="E61" i="1" s="1"/>
  <c r="E51" i="1"/>
  <c r="E62" i="1" s="1"/>
  <c r="E52" i="1"/>
  <c r="E53" i="1"/>
  <c r="E64" i="1" s="1"/>
  <c r="E54" i="1"/>
  <c r="E65" i="1" s="1"/>
  <c r="E55" i="1"/>
  <c r="E66" i="1" s="1"/>
  <c r="E56" i="1"/>
  <c r="E57" i="1"/>
  <c r="E68" i="1" s="1"/>
  <c r="D50" i="1"/>
  <c r="D61" i="1" s="1"/>
  <c r="D51" i="1"/>
  <c r="D62" i="1" s="1"/>
  <c r="D52" i="1"/>
  <c r="D63" i="1" s="1"/>
  <c r="D53" i="1"/>
  <c r="D64" i="1" s="1"/>
  <c r="D54" i="1"/>
  <c r="D65" i="1" s="1"/>
  <c r="D55" i="1"/>
  <c r="D66" i="1" s="1"/>
  <c r="D56" i="1"/>
  <c r="D57" i="1"/>
  <c r="D68" i="1" s="1"/>
  <c r="C50" i="1"/>
  <c r="C61" i="1" s="1"/>
  <c r="C51" i="1"/>
  <c r="C52" i="1"/>
  <c r="C63" i="1" s="1"/>
  <c r="C53" i="1"/>
  <c r="C64" i="1" s="1"/>
  <c r="C54" i="1"/>
  <c r="C65" i="1" s="1"/>
  <c r="C55" i="1"/>
  <c r="C66" i="1" s="1"/>
  <c r="C56" i="1"/>
  <c r="C67" i="1" s="1"/>
  <c r="C57" i="1"/>
  <c r="C68" i="1" s="1"/>
  <c r="J49" i="1"/>
  <c r="J60" i="1" s="1"/>
  <c r="I49" i="1"/>
  <c r="I60" i="1" s="1"/>
  <c r="H49" i="1"/>
  <c r="H60" i="1" s="1"/>
  <c r="G49" i="1"/>
  <c r="G60" i="1" s="1"/>
  <c r="F49" i="1"/>
  <c r="F60" i="1" s="1"/>
  <c r="E49" i="1"/>
  <c r="E60" i="1" s="1"/>
  <c r="D49" i="1"/>
  <c r="D60" i="1" s="1"/>
  <c r="C49" i="1"/>
  <c r="C60" i="1" s="1"/>
  <c r="B50" i="1"/>
  <c r="B61" i="1" s="1"/>
  <c r="B51" i="1"/>
  <c r="B62" i="1" s="1"/>
  <c r="B52" i="1"/>
  <c r="B63" i="1" s="1"/>
  <c r="B53" i="1"/>
  <c r="B64" i="1" s="1"/>
  <c r="B54" i="1"/>
  <c r="B65" i="1" s="1"/>
  <c r="B55" i="1"/>
  <c r="B56" i="1"/>
  <c r="B67" i="1" s="1"/>
  <c r="B57" i="1"/>
  <c r="B68" i="1" s="1"/>
  <c r="B49" i="1"/>
  <c r="A13" i="1"/>
  <c r="A101" i="1" l="1"/>
  <c r="A86" i="1"/>
  <c r="J39" i="1"/>
  <c r="J89" i="1" s="1"/>
  <c r="J107" i="1" s="1"/>
  <c r="J140" i="1" s="1"/>
  <c r="J40" i="1"/>
  <c r="J90" i="1" s="1"/>
  <c r="J108" i="1" s="1"/>
  <c r="J141" i="1" s="1"/>
  <c r="J41" i="1"/>
  <c r="J91" i="1" s="1"/>
  <c r="J109" i="1" s="1"/>
  <c r="J142" i="1" s="1"/>
  <c r="J42" i="1"/>
  <c r="J92" i="1" s="1"/>
  <c r="J110" i="1" s="1"/>
  <c r="J143" i="1" s="1"/>
  <c r="J43" i="1"/>
  <c r="J93" i="1" s="1"/>
  <c r="J111" i="1" s="1"/>
  <c r="J144" i="1" s="1"/>
  <c r="J44" i="1"/>
  <c r="J94" i="1" s="1"/>
  <c r="J112" i="1" s="1"/>
  <c r="J145" i="1" s="1"/>
  <c r="J45" i="1"/>
  <c r="J95" i="1" s="1"/>
  <c r="J113" i="1" s="1"/>
  <c r="J146" i="1" s="1"/>
  <c r="J46" i="1"/>
  <c r="J96" i="1" s="1"/>
  <c r="J114" i="1" s="1"/>
  <c r="J147" i="1" s="1"/>
  <c r="I39" i="1"/>
  <c r="I89" i="1" s="1"/>
  <c r="I107" i="1" s="1"/>
  <c r="I140" i="1" s="1"/>
  <c r="I40" i="1"/>
  <c r="I90" i="1" s="1"/>
  <c r="I108" i="1" s="1"/>
  <c r="I141" i="1" s="1"/>
  <c r="I41" i="1"/>
  <c r="I91" i="1" s="1"/>
  <c r="I109" i="1" s="1"/>
  <c r="I142" i="1" s="1"/>
  <c r="I42" i="1"/>
  <c r="I92" i="1" s="1"/>
  <c r="I110" i="1" s="1"/>
  <c r="I143" i="1" s="1"/>
  <c r="I43" i="1"/>
  <c r="I93" i="1" s="1"/>
  <c r="I111" i="1" s="1"/>
  <c r="I144" i="1" s="1"/>
  <c r="I44" i="1"/>
  <c r="I94" i="1" s="1"/>
  <c r="I112" i="1" s="1"/>
  <c r="I145" i="1" s="1"/>
  <c r="I45" i="1"/>
  <c r="I95" i="1" s="1"/>
  <c r="I113" i="1" s="1"/>
  <c r="I146" i="1" s="1"/>
  <c r="I46" i="1"/>
  <c r="I96" i="1" s="1"/>
  <c r="I114" i="1" s="1"/>
  <c r="I147" i="1" s="1"/>
  <c r="H39" i="1"/>
  <c r="H89" i="1" s="1"/>
  <c r="H107" i="1" s="1"/>
  <c r="H140" i="1" s="1"/>
  <c r="H40" i="1"/>
  <c r="H90" i="1" s="1"/>
  <c r="H108" i="1" s="1"/>
  <c r="H141" i="1" s="1"/>
  <c r="H41" i="1"/>
  <c r="H91" i="1" s="1"/>
  <c r="H109" i="1" s="1"/>
  <c r="H142" i="1" s="1"/>
  <c r="H42" i="1"/>
  <c r="H92" i="1" s="1"/>
  <c r="H110" i="1" s="1"/>
  <c r="H143" i="1" s="1"/>
  <c r="H43" i="1"/>
  <c r="H93" i="1" s="1"/>
  <c r="H111" i="1" s="1"/>
  <c r="H144" i="1" s="1"/>
  <c r="H44" i="1"/>
  <c r="H94" i="1" s="1"/>
  <c r="H112" i="1" s="1"/>
  <c r="H145" i="1" s="1"/>
  <c r="H45" i="1"/>
  <c r="H95" i="1" s="1"/>
  <c r="H113" i="1" s="1"/>
  <c r="H146" i="1" s="1"/>
  <c r="H46" i="1"/>
  <c r="H96" i="1" s="1"/>
  <c r="H114" i="1" s="1"/>
  <c r="H147" i="1" s="1"/>
  <c r="G39" i="1"/>
  <c r="G89" i="1" s="1"/>
  <c r="G107" i="1" s="1"/>
  <c r="G140" i="1" s="1"/>
  <c r="G40" i="1"/>
  <c r="G90" i="1" s="1"/>
  <c r="G108" i="1" s="1"/>
  <c r="G141" i="1" s="1"/>
  <c r="G41" i="1"/>
  <c r="G91" i="1" s="1"/>
  <c r="G109" i="1" s="1"/>
  <c r="G142" i="1" s="1"/>
  <c r="G42" i="1"/>
  <c r="G92" i="1" s="1"/>
  <c r="G110" i="1" s="1"/>
  <c r="G143" i="1" s="1"/>
  <c r="G43" i="1"/>
  <c r="G93" i="1" s="1"/>
  <c r="G111" i="1" s="1"/>
  <c r="G144" i="1" s="1"/>
  <c r="G44" i="1"/>
  <c r="G94" i="1" s="1"/>
  <c r="G112" i="1" s="1"/>
  <c r="G145" i="1" s="1"/>
  <c r="G45" i="1"/>
  <c r="G95" i="1" s="1"/>
  <c r="G113" i="1" s="1"/>
  <c r="G146" i="1" s="1"/>
  <c r="G46" i="1"/>
  <c r="G96" i="1" s="1"/>
  <c r="G114" i="1" s="1"/>
  <c r="G147" i="1" s="1"/>
  <c r="F39" i="1"/>
  <c r="F89" i="1" s="1"/>
  <c r="F107" i="1" s="1"/>
  <c r="F140" i="1" s="1"/>
  <c r="F40" i="1"/>
  <c r="F90" i="1" s="1"/>
  <c r="F108" i="1" s="1"/>
  <c r="F141" i="1" s="1"/>
  <c r="F41" i="1"/>
  <c r="F91" i="1" s="1"/>
  <c r="F109" i="1" s="1"/>
  <c r="F142" i="1" s="1"/>
  <c r="F42" i="1"/>
  <c r="F92" i="1" s="1"/>
  <c r="F110" i="1" s="1"/>
  <c r="F143" i="1" s="1"/>
  <c r="F43" i="1"/>
  <c r="F93" i="1" s="1"/>
  <c r="F111" i="1" s="1"/>
  <c r="F144" i="1" s="1"/>
  <c r="F44" i="1"/>
  <c r="F94" i="1" s="1"/>
  <c r="F112" i="1" s="1"/>
  <c r="F145" i="1" s="1"/>
  <c r="F45" i="1"/>
  <c r="F95" i="1" s="1"/>
  <c r="F113" i="1" s="1"/>
  <c r="F146" i="1" s="1"/>
  <c r="F46" i="1"/>
  <c r="F96" i="1" s="1"/>
  <c r="F114" i="1" s="1"/>
  <c r="F147" i="1" s="1"/>
  <c r="E39" i="1"/>
  <c r="E89" i="1" s="1"/>
  <c r="E107" i="1" s="1"/>
  <c r="E140" i="1" s="1"/>
  <c r="E40" i="1"/>
  <c r="E90" i="1" s="1"/>
  <c r="E108" i="1" s="1"/>
  <c r="E141" i="1" s="1"/>
  <c r="E41" i="1"/>
  <c r="E91" i="1" s="1"/>
  <c r="E109" i="1" s="1"/>
  <c r="E142" i="1" s="1"/>
  <c r="E42" i="1"/>
  <c r="E92" i="1" s="1"/>
  <c r="E110" i="1" s="1"/>
  <c r="E143" i="1" s="1"/>
  <c r="E43" i="1"/>
  <c r="E93" i="1" s="1"/>
  <c r="E111" i="1" s="1"/>
  <c r="E144" i="1" s="1"/>
  <c r="E44" i="1"/>
  <c r="E94" i="1" s="1"/>
  <c r="E112" i="1" s="1"/>
  <c r="E145" i="1" s="1"/>
  <c r="E45" i="1"/>
  <c r="E95" i="1" s="1"/>
  <c r="E113" i="1" s="1"/>
  <c r="E146" i="1" s="1"/>
  <c r="E46" i="1"/>
  <c r="E96" i="1" s="1"/>
  <c r="E114" i="1" s="1"/>
  <c r="E147" i="1" s="1"/>
  <c r="D39" i="1"/>
  <c r="D89" i="1" s="1"/>
  <c r="D107" i="1" s="1"/>
  <c r="D140" i="1" s="1"/>
  <c r="D40" i="1"/>
  <c r="D90" i="1" s="1"/>
  <c r="D108" i="1" s="1"/>
  <c r="D141" i="1" s="1"/>
  <c r="D41" i="1"/>
  <c r="D91" i="1" s="1"/>
  <c r="D109" i="1" s="1"/>
  <c r="D142" i="1" s="1"/>
  <c r="D42" i="1"/>
  <c r="D92" i="1" s="1"/>
  <c r="D110" i="1" s="1"/>
  <c r="D143" i="1" s="1"/>
  <c r="D43" i="1"/>
  <c r="D93" i="1" s="1"/>
  <c r="D111" i="1" s="1"/>
  <c r="D144" i="1" s="1"/>
  <c r="D44" i="1"/>
  <c r="D94" i="1" s="1"/>
  <c r="D112" i="1" s="1"/>
  <c r="D145" i="1" s="1"/>
  <c r="D45" i="1"/>
  <c r="D95" i="1" s="1"/>
  <c r="D113" i="1" s="1"/>
  <c r="D146" i="1" s="1"/>
  <c r="D46" i="1"/>
  <c r="D96" i="1" s="1"/>
  <c r="D114" i="1" s="1"/>
  <c r="D147" i="1" s="1"/>
  <c r="J38" i="1"/>
  <c r="J88" i="1" s="1"/>
  <c r="J106" i="1" s="1"/>
  <c r="J139" i="1" s="1"/>
  <c r="I38" i="1"/>
  <c r="I88" i="1" s="1"/>
  <c r="I106" i="1" s="1"/>
  <c r="I139" i="1" s="1"/>
  <c r="H38" i="1"/>
  <c r="H88" i="1" s="1"/>
  <c r="H106" i="1" s="1"/>
  <c r="H139" i="1" s="1"/>
  <c r="G38" i="1"/>
  <c r="G88" i="1" s="1"/>
  <c r="G106" i="1" s="1"/>
  <c r="G139" i="1" s="1"/>
  <c r="F38" i="1"/>
  <c r="F88" i="1" s="1"/>
  <c r="F106" i="1" s="1"/>
  <c r="F139" i="1" s="1"/>
  <c r="E38" i="1"/>
  <c r="E88" i="1" s="1"/>
  <c r="E106" i="1" s="1"/>
  <c r="E139" i="1" s="1"/>
  <c r="D38" i="1"/>
  <c r="D88" i="1" s="1"/>
  <c r="D106" i="1" s="1"/>
  <c r="D139" i="1" s="1"/>
  <c r="C39" i="1"/>
  <c r="C89" i="1" s="1"/>
  <c r="C107" i="1" s="1"/>
  <c r="C140" i="1" s="1"/>
  <c r="C40" i="1"/>
  <c r="C90" i="1" s="1"/>
  <c r="C108" i="1" s="1"/>
  <c r="C141" i="1" s="1"/>
  <c r="C41" i="1"/>
  <c r="C91" i="1" s="1"/>
  <c r="C109" i="1" s="1"/>
  <c r="C142" i="1" s="1"/>
  <c r="C42" i="1"/>
  <c r="C92" i="1" s="1"/>
  <c r="C110" i="1" s="1"/>
  <c r="C143" i="1" s="1"/>
  <c r="C43" i="1"/>
  <c r="C93" i="1" s="1"/>
  <c r="C111" i="1" s="1"/>
  <c r="C144" i="1" s="1"/>
  <c r="C44" i="1"/>
  <c r="C94" i="1" s="1"/>
  <c r="C112" i="1" s="1"/>
  <c r="C145" i="1" s="1"/>
  <c r="C45" i="1"/>
  <c r="C95" i="1" s="1"/>
  <c r="C113" i="1" s="1"/>
  <c r="C146" i="1" s="1"/>
  <c r="C46" i="1"/>
  <c r="C96" i="1" s="1"/>
  <c r="C114" i="1" s="1"/>
  <c r="C38" i="1"/>
  <c r="C88" i="1" s="1"/>
  <c r="C106" i="1" s="1"/>
  <c r="C139" i="1" s="1"/>
  <c r="B39" i="1"/>
  <c r="B89" i="1" s="1"/>
  <c r="B107" i="1" s="1"/>
  <c r="B140" i="1" s="1"/>
  <c r="B40" i="1"/>
  <c r="B90" i="1" s="1"/>
  <c r="B108" i="1" s="1"/>
  <c r="B141" i="1" s="1"/>
  <c r="B41" i="1"/>
  <c r="B91" i="1" s="1"/>
  <c r="B109" i="1" s="1"/>
  <c r="B142" i="1" s="1"/>
  <c r="B42" i="1"/>
  <c r="B92" i="1" s="1"/>
  <c r="B110" i="1" s="1"/>
  <c r="B143" i="1" s="1"/>
  <c r="B43" i="1"/>
  <c r="B93" i="1" s="1"/>
  <c r="B111" i="1" s="1"/>
  <c r="B144" i="1" s="1"/>
  <c r="B44" i="1"/>
  <c r="B94" i="1" s="1"/>
  <c r="B112" i="1" s="1"/>
  <c r="B145" i="1" s="1"/>
  <c r="B45" i="1"/>
  <c r="B95" i="1" s="1"/>
  <c r="B113" i="1" s="1"/>
  <c r="B146" i="1" s="1"/>
  <c r="B46" i="1"/>
  <c r="B96" i="1" s="1"/>
  <c r="B114" i="1" s="1"/>
  <c r="B147" i="1" s="1"/>
  <c r="B38" i="1"/>
  <c r="B88" i="1" s="1"/>
  <c r="B106" i="1" s="1"/>
  <c r="B139" i="1" s="1"/>
  <c r="F8" i="1"/>
  <c r="D11" i="1"/>
  <c r="F11" i="1" s="1"/>
  <c r="D2" i="1"/>
  <c r="E2" i="1" s="1"/>
  <c r="D4" i="1"/>
  <c r="F4" i="1" s="1"/>
  <c r="D5" i="1"/>
  <c r="F5" i="1" s="1"/>
  <c r="D6" i="1"/>
  <c r="E6" i="1" s="1"/>
  <c r="D7" i="1"/>
  <c r="E7" i="1" s="1"/>
  <c r="D8" i="1"/>
  <c r="E8" i="1" s="1"/>
  <c r="D9" i="1"/>
  <c r="F9" i="1" s="1"/>
  <c r="D10" i="1"/>
  <c r="E10" i="1" s="1"/>
  <c r="D3" i="1"/>
  <c r="F3" i="1" s="1"/>
  <c r="C136" i="1" l="1"/>
  <c r="C147" i="1"/>
  <c r="E131" i="1"/>
  <c r="H133" i="1"/>
  <c r="B128" i="1"/>
  <c r="C134" i="1"/>
  <c r="J128" i="1"/>
  <c r="E133" i="1"/>
  <c r="F129" i="1"/>
  <c r="I133" i="1"/>
  <c r="I128" i="1"/>
  <c r="H132" i="1"/>
  <c r="C132" i="1"/>
  <c r="B134" i="1"/>
  <c r="C130" i="1"/>
  <c r="F136" i="1"/>
  <c r="H128" i="1"/>
  <c r="I131" i="1"/>
  <c r="F130" i="1"/>
  <c r="D136" i="1"/>
  <c r="J136" i="1"/>
  <c r="D135" i="1"/>
  <c r="J135" i="1"/>
  <c r="G134" i="1"/>
  <c r="H130" i="1"/>
  <c r="J134" i="1"/>
  <c r="H131" i="1"/>
  <c r="B133" i="1"/>
  <c r="D133" i="1"/>
  <c r="E129" i="1"/>
  <c r="G133" i="1"/>
  <c r="H129" i="1"/>
  <c r="B132" i="1"/>
  <c r="C129" i="1"/>
  <c r="D132" i="1"/>
  <c r="I136" i="1"/>
  <c r="J132" i="1"/>
  <c r="E132" i="1"/>
  <c r="H135" i="1"/>
  <c r="I130" i="1"/>
  <c r="G136" i="1"/>
  <c r="B135" i="1"/>
  <c r="G135" i="1"/>
  <c r="C131" i="1"/>
  <c r="F135" i="1"/>
  <c r="E128" i="1"/>
  <c r="F134" i="1"/>
  <c r="G130" i="1"/>
  <c r="I134" i="1"/>
  <c r="J130" i="1"/>
  <c r="F132" i="1"/>
  <c r="E135" i="1"/>
  <c r="E134" i="1"/>
  <c r="B136" i="1"/>
  <c r="J133" i="1"/>
  <c r="D128" i="1"/>
  <c r="G131" i="1"/>
  <c r="G132" i="1"/>
  <c r="B129" i="1"/>
  <c r="F128" i="1"/>
  <c r="D129" i="1"/>
  <c r="F133" i="1"/>
  <c r="G129" i="1"/>
  <c r="J129" i="1"/>
  <c r="F131" i="1"/>
  <c r="H134" i="1"/>
  <c r="C133" i="1"/>
  <c r="I129" i="1"/>
  <c r="D134" i="1"/>
  <c r="E130" i="1"/>
  <c r="B131" i="1"/>
  <c r="D131" i="1"/>
  <c r="I135" i="1"/>
  <c r="J131" i="1"/>
  <c r="B130" i="1"/>
  <c r="D130" i="1"/>
  <c r="C128" i="1"/>
  <c r="G128" i="1"/>
  <c r="E136" i="1"/>
  <c r="H136" i="1"/>
  <c r="I132" i="1"/>
  <c r="C135" i="1"/>
  <c r="E3" i="1"/>
  <c r="E9" i="1"/>
  <c r="F10" i="1"/>
  <c r="G23" i="1"/>
  <c r="G34" i="1" s="1"/>
  <c r="H21" i="1"/>
  <c r="H32" i="1" s="1"/>
  <c r="H23" i="1"/>
  <c r="H34" i="1" s="1"/>
  <c r="E4" i="1"/>
  <c r="I21" i="1"/>
  <c r="I32" i="1" s="1"/>
  <c r="B24" i="1"/>
  <c r="B35" i="1" s="1"/>
  <c r="B16" i="1"/>
  <c r="B27" i="1" s="1"/>
  <c r="B18" i="1"/>
  <c r="B29" i="1" s="1"/>
  <c r="G16" i="1"/>
  <c r="G27" i="1" s="1"/>
  <c r="B17" i="1"/>
  <c r="B28" i="1" s="1"/>
  <c r="B21" i="1"/>
  <c r="B32" i="1" s="1"/>
  <c r="B22" i="1"/>
  <c r="B33" i="1" s="1"/>
  <c r="B23" i="1"/>
  <c r="B34" i="1" s="1"/>
  <c r="I16" i="1"/>
  <c r="I27" i="1" s="1"/>
  <c r="H16" i="1"/>
  <c r="H27" i="1" s="1"/>
  <c r="D21" i="1"/>
  <c r="D32" i="1" s="1"/>
  <c r="D22" i="1"/>
  <c r="D33" i="1" s="1"/>
  <c r="H18" i="1"/>
  <c r="H29" i="1" s="1"/>
  <c r="D18" i="1"/>
  <c r="D29" i="1" s="1"/>
  <c r="I18" i="1"/>
  <c r="I29" i="1" s="1"/>
  <c r="D23" i="1"/>
  <c r="D34" i="1" s="1"/>
  <c r="G18" i="1"/>
  <c r="G29" i="1" s="1"/>
  <c r="D17" i="1"/>
  <c r="D28" i="1" s="1"/>
  <c r="D24" i="1"/>
  <c r="D35" i="1" s="1"/>
  <c r="D16" i="1"/>
  <c r="D27" i="1" s="1"/>
  <c r="C24" i="1"/>
  <c r="C35" i="1" s="1"/>
  <c r="C16" i="1"/>
  <c r="C27" i="1" s="1"/>
  <c r="C17" i="1"/>
  <c r="C28" i="1" s="1"/>
  <c r="C22" i="1"/>
  <c r="C33" i="1" s="1"/>
  <c r="C18" i="1"/>
  <c r="C29" i="1" s="1"/>
  <c r="C23" i="1"/>
  <c r="C34" i="1" s="1"/>
  <c r="C21" i="1"/>
  <c r="C32" i="1" s="1"/>
  <c r="J23" i="1"/>
  <c r="J34" i="1" s="1"/>
  <c r="J16" i="1"/>
  <c r="J27" i="1" s="1"/>
  <c r="J21" i="1"/>
  <c r="J32" i="1" s="1"/>
  <c r="J24" i="1"/>
  <c r="J35" i="1" s="1"/>
  <c r="J22" i="1"/>
  <c r="J33" i="1" s="1"/>
  <c r="J18" i="1"/>
  <c r="J29" i="1" s="1"/>
  <c r="J17" i="1"/>
  <c r="J28" i="1" s="1"/>
  <c r="F2" i="1"/>
  <c r="E11" i="1"/>
  <c r="E5" i="1"/>
  <c r="I23" i="1"/>
  <c r="I34" i="1" s="1"/>
  <c r="G21" i="1"/>
  <c r="G32" i="1" s="1"/>
  <c r="I22" i="1"/>
  <c r="I33" i="1" s="1"/>
  <c r="H17" i="1"/>
  <c r="H28" i="1" s="1"/>
  <c r="I17" i="1"/>
  <c r="I28" i="1" s="1"/>
  <c r="H24" i="1"/>
  <c r="H35" i="1" s="1"/>
  <c r="G17" i="1"/>
  <c r="G28" i="1" s="1"/>
  <c r="F6" i="1"/>
  <c r="D19" i="1" s="1"/>
  <c r="D30" i="1" s="1"/>
  <c r="G24" i="1"/>
  <c r="G35" i="1" s="1"/>
  <c r="H22" i="1"/>
  <c r="H33" i="1" s="1"/>
  <c r="I24" i="1"/>
  <c r="I35" i="1" s="1"/>
  <c r="G22" i="1"/>
  <c r="G33" i="1" s="1"/>
  <c r="F7" i="1"/>
  <c r="B20" i="1" s="1"/>
  <c r="B31" i="1" s="1"/>
  <c r="H19" i="1" l="1"/>
  <c r="H30" i="1" s="1"/>
  <c r="J20" i="1"/>
  <c r="J31" i="1" s="1"/>
  <c r="E18" i="1"/>
  <c r="E29" i="1" s="1"/>
  <c r="E19" i="1"/>
  <c r="E30" i="1" s="1"/>
  <c r="E20" i="1"/>
  <c r="E31" i="1" s="1"/>
  <c r="E22" i="1"/>
  <c r="E33" i="1" s="1"/>
  <c r="E16" i="1"/>
  <c r="E27" i="1" s="1"/>
  <c r="E21" i="1"/>
  <c r="E32" i="1" s="1"/>
  <c r="E17" i="1"/>
  <c r="E28" i="1" s="1"/>
  <c r="E23" i="1"/>
  <c r="E34" i="1" s="1"/>
  <c r="E24" i="1"/>
  <c r="E35" i="1" s="1"/>
  <c r="I19" i="1"/>
  <c r="I30" i="1" s="1"/>
  <c r="C20" i="1"/>
  <c r="C31" i="1" s="1"/>
  <c r="C19" i="1"/>
  <c r="C30" i="1" s="1"/>
  <c r="J19" i="1"/>
  <c r="J30" i="1" s="1"/>
  <c r="B19" i="1"/>
  <c r="B30" i="1" s="1"/>
  <c r="F19" i="1"/>
  <c r="F30" i="1" s="1"/>
  <c r="G20" i="1"/>
  <c r="G31" i="1" s="1"/>
  <c r="F24" i="1"/>
  <c r="F35" i="1" s="1"/>
  <c r="H20" i="1"/>
  <c r="H31" i="1" s="1"/>
  <c r="F17" i="1"/>
  <c r="F28" i="1" s="1"/>
  <c r="F22" i="1"/>
  <c r="F33" i="1" s="1"/>
  <c r="F20" i="1"/>
  <c r="F31" i="1" s="1"/>
  <c r="F23" i="1"/>
  <c r="F34" i="1" s="1"/>
  <c r="I20" i="1"/>
  <c r="I31" i="1" s="1"/>
  <c r="F21" i="1"/>
  <c r="F32" i="1" s="1"/>
  <c r="F18" i="1"/>
  <c r="F29" i="1" s="1"/>
  <c r="F16" i="1"/>
  <c r="F27" i="1" s="1"/>
  <c r="D20" i="1"/>
  <c r="D31" i="1" s="1"/>
  <c r="G19" i="1"/>
  <c r="G30" i="1" s="1"/>
</calcChain>
</file>

<file path=xl/sharedStrings.xml><?xml version="1.0" encoding="utf-8"?>
<sst xmlns="http://schemas.openxmlformats.org/spreadsheetml/2006/main" count="221" uniqueCount="48">
  <si>
    <t>Sun</t>
    <phoneticPr fontId="1" type="noConversion"/>
  </si>
  <si>
    <t>Venus</t>
    <phoneticPr fontId="1" type="noConversion"/>
  </si>
  <si>
    <t>Earth</t>
    <phoneticPr fontId="1" type="noConversion"/>
  </si>
  <si>
    <t>Mars</t>
    <phoneticPr fontId="1" type="noConversion"/>
  </si>
  <si>
    <t>Jupiter</t>
    <phoneticPr fontId="1" type="noConversion"/>
  </si>
  <si>
    <t>Saturn</t>
    <phoneticPr fontId="1" type="noConversion"/>
  </si>
  <si>
    <t>Uranus</t>
    <phoneticPr fontId="1" type="noConversion"/>
  </si>
  <si>
    <t>Neptune</t>
    <phoneticPr fontId="1" type="noConversion"/>
  </si>
  <si>
    <t>G</t>
    <phoneticPr fontId="1" type="noConversion"/>
  </si>
  <si>
    <t>AU</t>
    <phoneticPr fontId="1" type="noConversion"/>
  </si>
  <si>
    <t>Mass (kg)</t>
    <phoneticPr fontId="1" type="noConversion"/>
  </si>
  <si>
    <t>OrbitSMA (AU)</t>
    <phoneticPr fontId="1" type="noConversion"/>
  </si>
  <si>
    <t>OrbitPeriod (s)</t>
    <phoneticPr fontId="1" type="noConversion"/>
  </si>
  <si>
    <t>Pluto</t>
    <phoneticPr fontId="1" type="noConversion"/>
  </si>
  <si>
    <t>OrbitPeriod (earth day)</t>
    <phoneticPr fontId="1" type="noConversion"/>
  </si>
  <si>
    <t>Mercury</t>
    <phoneticPr fontId="1" type="noConversion"/>
  </si>
  <si>
    <t>Venus</t>
    <phoneticPr fontId="1" type="noConversion"/>
  </si>
  <si>
    <t>Earth</t>
    <phoneticPr fontId="1" type="noConversion"/>
  </si>
  <si>
    <t>Mars</t>
    <phoneticPr fontId="1" type="noConversion"/>
  </si>
  <si>
    <t>Saturn</t>
    <phoneticPr fontId="1" type="noConversion"/>
  </si>
  <si>
    <t>Uranus</t>
    <phoneticPr fontId="1" type="noConversion"/>
  </si>
  <si>
    <t>Neptune</t>
    <phoneticPr fontId="1" type="noConversion"/>
  </si>
  <si>
    <t>Pluto</t>
    <phoneticPr fontId="1" type="noConversion"/>
  </si>
  <si>
    <t>MeanOmega (deg/s)</t>
    <phoneticPr fontId="1" type="noConversion"/>
  </si>
  <si>
    <t>TransferWindow (s^-1)</t>
    <phoneticPr fontId="1" type="noConversion"/>
  </si>
  <si>
    <t>Isp(m/s)</t>
    <phoneticPr fontId="1" type="noConversion"/>
  </si>
  <si>
    <t>PayloadMass(kg)</t>
    <phoneticPr fontId="1" type="noConversion"/>
  </si>
  <si>
    <t>DryMass(kg)</t>
    <phoneticPr fontId="1" type="noConversion"/>
  </si>
  <si>
    <t>PropellantMass(kg)</t>
    <phoneticPr fontId="1" type="noConversion"/>
  </si>
  <si>
    <t>TransferDeltaV (m/s)</t>
    <phoneticPr fontId="1" type="noConversion"/>
  </si>
  <si>
    <t>DryMassPerPayloadMass</t>
    <phoneticPr fontId="1" type="noConversion"/>
  </si>
  <si>
    <t>DryMassPerPropellantMass</t>
    <phoneticPr fontId="1" type="noConversion"/>
  </si>
  <si>
    <t>DeltaV = Isp * ln((PayloadMass * 1.01 + PropellantMass * 1.03)/(PayloadMass * 1.01 + PropellantMass * 0.03))</t>
    <phoneticPr fontId="1" type="noConversion"/>
  </si>
  <si>
    <t>PropellantMass / (PayloadMass * 1.01 + PropellantMass * 0.03) = e^(DeltaV / Isp) - 1</t>
    <phoneticPr fontId="1" type="noConversion"/>
  </si>
  <si>
    <t>PayloadMass * 1.01 / PropellantMass + 0.03 = 1 / (e^(DeltaV / Isp) - 1)</t>
    <phoneticPr fontId="1" type="noConversion"/>
  </si>
  <si>
    <t>PropellantMass = PayloadMass * 1.01 / ( 1 / (e^(DeltaV / Isp) - 1) - 0.03)</t>
    <phoneticPr fontId="1" type="noConversion"/>
  </si>
  <si>
    <t>PayloadPriceDiff ($/kg)</t>
    <phoneticPr fontId="1" type="noConversion"/>
  </si>
  <si>
    <t>Profit</t>
    <phoneticPr fontId="1" type="noConversion"/>
  </si>
  <si>
    <t>PropellantCostPerMass ($/kg)</t>
    <phoneticPr fontId="1" type="noConversion"/>
  </si>
  <si>
    <t>PropellantCost ($)</t>
    <phoneticPr fontId="1" type="noConversion"/>
  </si>
  <si>
    <t>NetIncome ($)</t>
    <phoneticPr fontId="1" type="noConversion"/>
  </si>
  <si>
    <t>TransferWindow (earth day^-1)</t>
    <phoneticPr fontId="1" type="noConversion"/>
  </si>
  <si>
    <t>TransferDeltaT (s)</t>
    <phoneticPr fontId="1" type="noConversion"/>
  </si>
  <si>
    <t>TransferDeltaT (earth day)</t>
    <phoneticPr fontId="1" type="noConversion"/>
  </si>
  <si>
    <t>CrewCount</t>
    <phoneticPr fontId="1" type="noConversion"/>
  </si>
  <si>
    <t>LSCost ($)</t>
    <phoneticPr fontId="1" type="noConversion"/>
  </si>
  <si>
    <t>LifeSupportCost ($/earth day)</t>
    <phoneticPr fontId="1" type="noConversion"/>
  </si>
  <si>
    <t>ZeroNetIncomeCostDiff ($/kg)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</si>
</sst>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topLeftCell="A97" workbookViewId="0">
      <selection activeCell="E130" sqref="E130"/>
    </sheetView>
  </sheetViews>
  <sheetFormatPr defaultRowHeight="14.25"/>
  <cols>
    <col min="1" max="1" width="26.75" customWidth="1"/>
    <col min="2" max="2" width="18.375" customWidth="1"/>
    <col min="3" max="3" width="18.125" customWidth="1"/>
    <col min="4" max="4" width="19.5" customWidth="1"/>
    <col min="5" max="5" width="19.875" customWidth="1"/>
    <col min="6" max="6" width="18.625" customWidth="1"/>
    <col min="7" max="7" width="14.25" customWidth="1"/>
    <col min="8" max="8" width="16.25" customWidth="1"/>
    <col min="9" max="9" width="15.25" customWidth="1"/>
    <col min="10" max="10" width="13.875" customWidth="1"/>
  </cols>
  <sheetData>
    <row r="1" spans="1:10">
      <c r="B1" t="s">
        <v>10</v>
      </c>
      <c r="C1" t="s">
        <v>11</v>
      </c>
      <c r="D1" t="s">
        <v>12</v>
      </c>
      <c r="E1" t="s">
        <v>14</v>
      </c>
      <c r="F1" t="s">
        <v>23</v>
      </c>
      <c r="G1" t="s">
        <v>8</v>
      </c>
      <c r="H1" t="s">
        <v>9</v>
      </c>
    </row>
    <row r="2" spans="1:10">
      <c r="A2" t="s">
        <v>0</v>
      </c>
      <c r="B2" s="1">
        <v>1.9885E+30</v>
      </c>
      <c r="C2">
        <v>0</v>
      </c>
      <c r="D2" s="1">
        <f t="shared" ref="D2:D11" si="0">2*PI()*SQRT((C2*$H$2)^3/$G$2/$B$2)</f>
        <v>0</v>
      </c>
      <c r="E2" s="2">
        <f>D2/24/3600</f>
        <v>0</v>
      </c>
      <c r="F2" s="3" t="e">
        <f>360/D2</f>
        <v>#DIV/0!</v>
      </c>
      <c r="G2" s="1">
        <v>6.6740800000000003E-11</v>
      </c>
      <c r="H2">
        <v>149597870700</v>
      </c>
    </row>
    <row r="3" spans="1:10">
      <c r="A3" t="s">
        <v>15</v>
      </c>
      <c r="B3" s="1">
        <v>3.3011000000000001E+23</v>
      </c>
      <c r="C3">
        <v>0.387098</v>
      </c>
      <c r="D3" s="1">
        <f>2*PI()*SQRT((C3*$H$2)^3/$G$2/$B$2)</f>
        <v>7600477.469284635</v>
      </c>
      <c r="E3" s="2">
        <f t="shared" ref="E3:E11" si="1">D3/24/3600</f>
        <v>87.968489227831412</v>
      </c>
      <c r="F3" s="3">
        <f t="shared" ref="F3:F11" si="2">360/D3</f>
        <v>4.7365445322987529E-5</v>
      </c>
    </row>
    <row r="4" spans="1:10">
      <c r="A4" t="s">
        <v>1</v>
      </c>
      <c r="B4" s="1">
        <v>4.8675000000000003E+24</v>
      </c>
      <c r="C4">
        <v>0.72333199999999997</v>
      </c>
      <c r="D4" s="1">
        <f t="shared" si="0"/>
        <v>19414043.68804979</v>
      </c>
      <c r="E4" s="2">
        <f t="shared" si="1"/>
        <v>224.69957972279849</v>
      </c>
      <c r="F4" s="3">
        <f t="shared" si="2"/>
        <v>1.8543277525516028E-5</v>
      </c>
    </row>
    <row r="5" spans="1:10">
      <c r="A5" t="s">
        <v>2</v>
      </c>
      <c r="B5" s="1">
        <v>5.9723699999999995E+24</v>
      </c>
      <c r="C5">
        <v>1</v>
      </c>
      <c r="D5" s="1">
        <f t="shared" si="0"/>
        <v>31558000.936152905</v>
      </c>
      <c r="E5" s="2">
        <f t="shared" si="1"/>
        <v>365.25464046473274</v>
      </c>
      <c r="F5" s="3">
        <f t="shared" si="2"/>
        <v>1.1407566681056256E-5</v>
      </c>
    </row>
    <row r="6" spans="1:10">
      <c r="A6" t="s">
        <v>3</v>
      </c>
      <c r="B6" s="1">
        <v>6.4171000000000003E+23</v>
      </c>
      <c r="C6">
        <v>1.523679</v>
      </c>
      <c r="D6" s="1">
        <f t="shared" si="0"/>
        <v>59353961.089377776</v>
      </c>
      <c r="E6" s="2">
        <f t="shared" si="1"/>
        <v>686.96714223816878</v>
      </c>
      <c r="F6" s="3">
        <f t="shared" si="2"/>
        <v>6.0653070728994198E-6</v>
      </c>
    </row>
    <row r="7" spans="1:10">
      <c r="A7" t="s">
        <v>4</v>
      </c>
      <c r="B7" s="1">
        <v>1.8982000000000001E+27</v>
      </c>
      <c r="C7">
        <v>5.2043999999999997</v>
      </c>
      <c r="D7" s="1">
        <f t="shared" si="0"/>
        <v>374684292.5114786</v>
      </c>
      <c r="E7" s="2">
        <f t="shared" si="1"/>
        <v>4336.6237559198917</v>
      </c>
      <c r="F7" s="3">
        <f t="shared" si="2"/>
        <v>9.6080889216611951E-7</v>
      </c>
    </row>
    <row r="8" spans="1:10">
      <c r="A8" t="s">
        <v>5</v>
      </c>
      <c r="B8" s="1">
        <v>5.6834000000000003E+26</v>
      </c>
      <c r="C8">
        <v>9.5825999999999993</v>
      </c>
      <c r="D8" s="1">
        <f t="shared" si="0"/>
        <v>936126468.37943316</v>
      </c>
      <c r="E8" s="2">
        <f t="shared" si="1"/>
        <v>10834.797087724921</v>
      </c>
      <c r="F8" s="3">
        <f t="shared" si="2"/>
        <v>3.8456342402454524E-7</v>
      </c>
    </row>
    <row r="9" spans="1:10">
      <c r="A9" t="s">
        <v>6</v>
      </c>
      <c r="B9" s="1">
        <v>8.6810000000000007E+25</v>
      </c>
      <c r="C9">
        <v>19.218399999999999</v>
      </c>
      <c r="D9" s="1">
        <f t="shared" si="0"/>
        <v>2658797900.34339</v>
      </c>
      <c r="E9" s="2">
        <f t="shared" si="1"/>
        <v>30773.123846567014</v>
      </c>
      <c r="F9" s="3">
        <f t="shared" si="2"/>
        <v>1.3539953523865245E-7</v>
      </c>
    </row>
    <row r="10" spans="1:10">
      <c r="A10" t="s">
        <v>7</v>
      </c>
      <c r="B10" s="1">
        <v>1.0241300000000001E+26</v>
      </c>
      <c r="C10">
        <v>30.11</v>
      </c>
      <c r="D10" s="1">
        <f t="shared" si="0"/>
        <v>5214055120.2227697</v>
      </c>
      <c r="E10" s="2">
        <f t="shared" si="1"/>
        <v>60347.860187763537</v>
      </c>
      <c r="F10" s="3">
        <f t="shared" si="2"/>
        <v>6.904414926565238E-8</v>
      </c>
    </row>
    <row r="11" spans="1:10">
      <c r="A11" t="s">
        <v>13</v>
      </c>
      <c r="B11" s="1">
        <v>1.3030000000000001E+22</v>
      </c>
      <c r="C11">
        <v>39.479999999999997</v>
      </c>
      <c r="D11" s="1">
        <f t="shared" si="0"/>
        <v>7828439520.1731424</v>
      </c>
      <c r="E11" s="2">
        <f t="shared" si="1"/>
        <v>90606.938890892852</v>
      </c>
      <c r="F11" s="3">
        <f t="shared" si="2"/>
        <v>4.5986176309124484E-8</v>
      </c>
    </row>
    <row r="13" spans="1:10">
      <c r="A13" t="str">
        <f ca="1">INDIRECT("R"&amp;(ROW()+2)&amp;"C"&amp;COLUMN(),FALSE)</f>
        <v>TransferWindow (s^-1)</v>
      </c>
    </row>
    <row r="15" spans="1:10">
      <c r="A15" t="s">
        <v>24</v>
      </c>
      <c r="B15" t="s">
        <v>15</v>
      </c>
      <c r="C15" t="s">
        <v>16</v>
      </c>
      <c r="D15" t="s">
        <v>17</v>
      </c>
      <c r="E15" t="s">
        <v>18</v>
      </c>
      <c r="F15" t="s">
        <v>4</v>
      </c>
      <c r="G15" t="s">
        <v>19</v>
      </c>
      <c r="H15" t="s">
        <v>20</v>
      </c>
      <c r="I15" t="s">
        <v>21</v>
      </c>
      <c r="J15" t="s">
        <v>22</v>
      </c>
    </row>
    <row r="16" spans="1:10">
      <c r="A16" t="s">
        <v>15</v>
      </c>
      <c r="B16" t="e">
        <f t="shared" ref="B16:B24" si="3">ABS(360/($F$3-$F3))</f>
        <v>#DIV/0!</v>
      </c>
      <c r="C16">
        <f>ABS(360/($F$4-$F3))</f>
        <v>12490385.960197689</v>
      </c>
      <c r="D16">
        <f>ABS(360/($F$5-$F3))</f>
        <v>10011714.083160514</v>
      </c>
      <c r="E16">
        <f>ABS(360/($F$6-$F3))</f>
        <v>8716677.843063442</v>
      </c>
      <c r="F16">
        <f>ABS(360/($F$7-$F3))</f>
        <v>7757845.5018536085</v>
      </c>
      <c r="G16">
        <f>ABS(360/($F$8-$F3))</f>
        <v>7662691.4065643866</v>
      </c>
      <c r="H16">
        <f>ABS(360/($F$9-$F3))</f>
        <v>7622266.5888962848</v>
      </c>
      <c r="I16">
        <f>ABS(360/($F$10-$F3))</f>
        <v>7611572.784950451</v>
      </c>
      <c r="J16">
        <f>ABS(360/($F$11-$F3))</f>
        <v>7607863.7941336287</v>
      </c>
    </row>
    <row r="17" spans="1:10">
      <c r="A17" t="s">
        <v>1</v>
      </c>
      <c r="B17">
        <f>ABS(360/($F$3-$F4))</f>
        <v>12490385.960197689</v>
      </c>
      <c r="C17" t="e">
        <f t="shared" ref="C17:C24" si="4">ABS(360/($F$4-$F4))</f>
        <v>#DIV/0!</v>
      </c>
      <c r="D17">
        <f t="shared" ref="D17:E24" si="5">ABS(360/($F$5-$F4))</f>
        <v>50450474.780589961</v>
      </c>
      <c r="E17">
        <f t="shared" ref="E17:E24" si="6">ABS(360/($F$6-$F4))</f>
        <v>28850845.685766842</v>
      </c>
      <c r="F17">
        <f t="shared" ref="F17:F24" si="7">ABS(360/($F$7-$F4))</f>
        <v>20474940.550564248</v>
      </c>
      <c r="G17">
        <f t="shared" ref="G17:G24" si="8">ABS(360/($F$8-$F4))</f>
        <v>19825192.356017713</v>
      </c>
      <c r="H17">
        <f t="shared" ref="H17:H24" si="9">ABS(360/($F$9-$F4))</f>
        <v>19556844.096323531</v>
      </c>
      <c r="I17">
        <f t="shared" ref="I17:I24" si="10">ABS(360/($F$10-$F4))</f>
        <v>19486600.210582998</v>
      </c>
      <c r="J17">
        <f t="shared" ref="J17:J24" si="11">ABS(360/($F$11-$F4))</f>
        <v>19462309.005336367</v>
      </c>
    </row>
    <row r="18" spans="1:10">
      <c r="A18" t="s">
        <v>2</v>
      </c>
      <c r="B18">
        <f t="shared" si="3"/>
        <v>10011714.083160514</v>
      </c>
      <c r="C18">
        <f t="shared" si="4"/>
        <v>50450474.780589961</v>
      </c>
      <c r="D18" t="e">
        <f t="shared" si="5"/>
        <v>#DIV/0!</v>
      </c>
      <c r="E18">
        <f t="shared" si="6"/>
        <v>67387215.598870099</v>
      </c>
      <c r="F18">
        <f t="shared" si="7"/>
        <v>34460452.446102552</v>
      </c>
      <c r="G18">
        <f t="shared" si="8"/>
        <v>32658976.107110512</v>
      </c>
      <c r="H18">
        <f t="shared" si="9"/>
        <v>31937070.781777173</v>
      </c>
      <c r="I18">
        <f t="shared" si="10"/>
        <v>31750168.418384582</v>
      </c>
      <c r="J18">
        <f t="shared" si="11"/>
        <v>31685732.442733973</v>
      </c>
    </row>
    <row r="19" spans="1:10">
      <c r="A19" t="s">
        <v>3</v>
      </c>
      <c r="B19">
        <f t="shared" si="3"/>
        <v>8716677.843063442</v>
      </c>
      <c r="C19">
        <f t="shared" si="4"/>
        <v>28850845.685766842</v>
      </c>
      <c r="D19">
        <f t="shared" si="5"/>
        <v>67387215.598870099</v>
      </c>
      <c r="E19" t="e">
        <f t="shared" si="6"/>
        <v>#DIV/0!</v>
      </c>
      <c r="F19">
        <f t="shared" si="7"/>
        <v>70526031.600677982</v>
      </c>
      <c r="G19">
        <f t="shared" si="8"/>
        <v>63371984.770216033</v>
      </c>
      <c r="H19">
        <f t="shared" si="9"/>
        <v>60709209.66535221</v>
      </c>
      <c r="I19">
        <f t="shared" si="10"/>
        <v>60037394.054401815</v>
      </c>
      <c r="J19">
        <f t="shared" si="11"/>
        <v>59807411.198815733</v>
      </c>
    </row>
    <row r="20" spans="1:10">
      <c r="A20" t="s">
        <v>4</v>
      </c>
      <c r="B20">
        <f t="shared" si="3"/>
        <v>7757845.5018536085</v>
      </c>
      <c r="C20">
        <f t="shared" si="4"/>
        <v>20474940.550564248</v>
      </c>
      <c r="D20">
        <f t="shared" si="5"/>
        <v>34460452.446102552</v>
      </c>
      <c r="E20">
        <f t="shared" si="6"/>
        <v>70526031.600677982</v>
      </c>
      <c r="F20" t="e">
        <f t="shared" si="7"/>
        <v>#DIV/0!</v>
      </c>
      <c r="G20">
        <f t="shared" si="8"/>
        <v>624733763.47934043</v>
      </c>
      <c r="H20">
        <f t="shared" si="9"/>
        <v>436147224.37855166</v>
      </c>
      <c r="I20">
        <f t="shared" si="10"/>
        <v>403693914.64064735</v>
      </c>
      <c r="J20">
        <f t="shared" si="11"/>
        <v>393518868.47579676</v>
      </c>
    </row>
    <row r="21" spans="1:10">
      <c r="A21" t="s">
        <v>5</v>
      </c>
      <c r="B21">
        <f t="shared" si="3"/>
        <v>7662691.4065643866</v>
      </c>
      <c r="C21">
        <f t="shared" si="4"/>
        <v>19825192.356017713</v>
      </c>
      <c r="D21">
        <f t="shared" si="5"/>
        <v>32658976.107110512</v>
      </c>
      <c r="E21">
        <f t="shared" si="6"/>
        <v>63371984.770216033</v>
      </c>
      <c r="F21">
        <f t="shared" si="7"/>
        <v>624733763.47934043</v>
      </c>
      <c r="G21" t="e">
        <f t="shared" si="8"/>
        <v>#DIV/0!</v>
      </c>
      <c r="H21">
        <f t="shared" si="9"/>
        <v>1444832161.4909012</v>
      </c>
      <c r="I21">
        <f t="shared" si="10"/>
        <v>1140976253.4320529</v>
      </c>
      <c r="J21">
        <f t="shared" si="11"/>
        <v>1063272864.4028242</v>
      </c>
    </row>
    <row r="22" spans="1:10">
      <c r="A22" t="s">
        <v>6</v>
      </c>
      <c r="B22">
        <f t="shared" si="3"/>
        <v>7622266.5888962848</v>
      </c>
      <c r="C22">
        <f t="shared" si="4"/>
        <v>19556844.096323531</v>
      </c>
      <c r="D22">
        <f t="shared" si="5"/>
        <v>31937070.781777173</v>
      </c>
      <c r="E22">
        <f t="shared" si="6"/>
        <v>60709209.66535221</v>
      </c>
      <c r="F22">
        <f t="shared" si="7"/>
        <v>436147224.37855166</v>
      </c>
      <c r="G22">
        <f t="shared" si="8"/>
        <v>1444832161.4909012</v>
      </c>
      <c r="H22" t="e">
        <f t="shared" si="9"/>
        <v>#DIV/0!</v>
      </c>
      <c r="I22">
        <f t="shared" si="10"/>
        <v>5425332016.7029638</v>
      </c>
      <c r="J22">
        <f t="shared" si="11"/>
        <v>4026244001.0081453</v>
      </c>
    </row>
    <row r="23" spans="1:10">
      <c r="A23" t="s">
        <v>7</v>
      </c>
      <c r="B23">
        <f t="shared" si="3"/>
        <v>7611572.784950451</v>
      </c>
      <c r="C23">
        <f t="shared" si="4"/>
        <v>19486600.210582998</v>
      </c>
      <c r="D23">
        <f t="shared" si="5"/>
        <v>31750168.418384582</v>
      </c>
      <c r="E23">
        <f t="shared" si="6"/>
        <v>60037394.054401815</v>
      </c>
      <c r="F23">
        <f t="shared" si="7"/>
        <v>403693914.64064735</v>
      </c>
      <c r="G23">
        <f t="shared" si="8"/>
        <v>1140976253.4320529</v>
      </c>
      <c r="H23">
        <f t="shared" si="9"/>
        <v>5425332016.7029638</v>
      </c>
      <c r="I23" t="e">
        <f t="shared" si="10"/>
        <v>#DIV/0!</v>
      </c>
      <c r="J23">
        <f t="shared" si="11"/>
        <v>15612820809.475412</v>
      </c>
    </row>
    <row r="24" spans="1:10">
      <c r="A24" t="s">
        <v>13</v>
      </c>
      <c r="B24">
        <f t="shared" si="3"/>
        <v>7607863.7941336287</v>
      </c>
      <c r="C24">
        <f t="shared" si="4"/>
        <v>19462309.005336367</v>
      </c>
      <c r="D24">
        <f t="shared" si="5"/>
        <v>31685732.442733973</v>
      </c>
      <c r="E24">
        <f t="shared" si="6"/>
        <v>59807411.198815733</v>
      </c>
      <c r="F24">
        <f t="shared" si="7"/>
        <v>393518868.47579676</v>
      </c>
      <c r="G24">
        <f t="shared" si="8"/>
        <v>1063272864.4028242</v>
      </c>
      <c r="H24">
        <f t="shared" si="9"/>
        <v>4026244001.0081453</v>
      </c>
      <c r="I24">
        <f t="shared" si="10"/>
        <v>15612820809.475412</v>
      </c>
      <c r="J24" t="e">
        <f t="shared" si="11"/>
        <v>#DIV/0!</v>
      </c>
    </row>
    <row r="26" spans="1:10">
      <c r="A26" t="s">
        <v>41</v>
      </c>
      <c r="B26" t="s">
        <v>15</v>
      </c>
      <c r="C26" t="s">
        <v>16</v>
      </c>
      <c r="D26" t="s">
        <v>17</v>
      </c>
      <c r="E26" t="s">
        <v>18</v>
      </c>
      <c r="F26" t="s">
        <v>4</v>
      </c>
      <c r="G26" t="s">
        <v>19</v>
      </c>
      <c r="H26" t="s">
        <v>20</v>
      </c>
      <c r="I26" t="s">
        <v>21</v>
      </c>
      <c r="J26" t="s">
        <v>22</v>
      </c>
    </row>
    <row r="27" spans="1:10">
      <c r="A27" t="s">
        <v>15</v>
      </c>
      <c r="B27" t="e">
        <f>B16/24/3600</f>
        <v>#DIV/0!</v>
      </c>
      <c r="C27">
        <f t="shared" ref="C27:J27" si="12">C16/24/3600</f>
        <v>144.56465231710288</v>
      </c>
      <c r="D27">
        <f t="shared" si="12"/>
        <v>115.8763204069504</v>
      </c>
      <c r="E27">
        <f t="shared" si="12"/>
        <v>100.8874750354565</v>
      </c>
      <c r="F27">
        <f t="shared" si="12"/>
        <v>89.789878493676028</v>
      </c>
      <c r="G27">
        <f t="shared" si="12"/>
        <v>88.688557946347075</v>
      </c>
      <c r="H27">
        <f t="shared" si="12"/>
        <v>88.220678112225514</v>
      </c>
      <c r="I27">
        <f t="shared" si="12"/>
        <v>88.096907233222822</v>
      </c>
      <c r="J27">
        <f t="shared" si="12"/>
        <v>88.053979098768863</v>
      </c>
    </row>
    <row r="28" spans="1:10">
      <c r="A28" t="s">
        <v>1</v>
      </c>
      <c r="B28">
        <f t="shared" ref="B28:J28" si="13">B17/24/3600</f>
        <v>144.56465231710288</v>
      </c>
      <c r="C28" t="e">
        <f t="shared" si="13"/>
        <v>#DIV/0!</v>
      </c>
      <c r="D28">
        <f t="shared" si="13"/>
        <v>583.91753218275414</v>
      </c>
      <c r="E28">
        <f t="shared" si="13"/>
        <v>333.92182506674584</v>
      </c>
      <c r="F28">
        <f t="shared" si="13"/>
        <v>236.97847859449362</v>
      </c>
      <c r="G28">
        <f t="shared" si="13"/>
        <v>229.4582448613161</v>
      </c>
      <c r="H28">
        <f t="shared" si="13"/>
        <v>226.3523622259668</v>
      </c>
      <c r="I28">
        <f t="shared" si="13"/>
        <v>225.53935428915506</v>
      </c>
      <c r="J28">
        <f t="shared" si="13"/>
        <v>225.25820608028201</v>
      </c>
    </row>
    <row r="29" spans="1:10">
      <c r="A29" t="s">
        <v>2</v>
      </c>
      <c r="B29">
        <f t="shared" ref="B29:J29" si="14">B18/24/3600</f>
        <v>115.8763204069504</v>
      </c>
      <c r="C29">
        <f t="shared" si="14"/>
        <v>583.91753218275414</v>
      </c>
      <c r="D29" t="e">
        <f t="shared" si="14"/>
        <v>#DIV/0!</v>
      </c>
      <c r="E29">
        <f t="shared" si="14"/>
        <v>779.94462498692235</v>
      </c>
      <c r="F29">
        <f t="shared" si="14"/>
        <v>398.84782923729807</v>
      </c>
      <c r="G29">
        <f t="shared" si="14"/>
        <v>377.99740864711237</v>
      </c>
      <c r="H29">
        <f t="shared" si="14"/>
        <v>369.64202293723582</v>
      </c>
      <c r="I29">
        <f t="shared" si="14"/>
        <v>367.47880113871042</v>
      </c>
      <c r="J29">
        <f t="shared" si="14"/>
        <v>366.73301438349506</v>
      </c>
    </row>
    <row r="30" spans="1:10">
      <c r="A30" t="s">
        <v>3</v>
      </c>
      <c r="B30">
        <f t="shared" ref="B30:J30" si="15">B19/24/3600</f>
        <v>100.8874750354565</v>
      </c>
      <c r="C30">
        <f t="shared" si="15"/>
        <v>333.92182506674584</v>
      </c>
      <c r="D30">
        <f t="shared" si="15"/>
        <v>779.94462498692235</v>
      </c>
      <c r="E30" t="e">
        <f t="shared" si="15"/>
        <v>#DIV/0!</v>
      </c>
      <c r="F30">
        <f t="shared" si="15"/>
        <v>816.27351389673595</v>
      </c>
      <c r="G30">
        <f t="shared" si="15"/>
        <v>733.4720459515745</v>
      </c>
      <c r="H30">
        <f t="shared" si="15"/>
        <v>702.6528896452802</v>
      </c>
      <c r="I30">
        <f t="shared" si="15"/>
        <v>694.87724600002105</v>
      </c>
      <c r="J30">
        <f t="shared" si="15"/>
        <v>692.21540739370062</v>
      </c>
    </row>
    <row r="31" spans="1:10">
      <c r="A31" t="s">
        <v>4</v>
      </c>
      <c r="B31">
        <f t="shared" ref="B31:J31" si="16">B20/24/3600</f>
        <v>89.789878493676028</v>
      </c>
      <c r="C31">
        <f t="shared" si="16"/>
        <v>236.97847859449362</v>
      </c>
      <c r="D31">
        <f t="shared" si="16"/>
        <v>398.84782923729807</v>
      </c>
      <c r="E31">
        <f t="shared" si="16"/>
        <v>816.27351389673595</v>
      </c>
      <c r="F31" t="e">
        <f t="shared" si="16"/>
        <v>#DIV/0!</v>
      </c>
      <c r="G31">
        <f t="shared" si="16"/>
        <v>7230.7148550849588</v>
      </c>
      <c r="H31">
        <f t="shared" si="16"/>
        <v>5048.0002821591634</v>
      </c>
      <c r="I31">
        <f t="shared" si="16"/>
        <v>4672.3832713037882</v>
      </c>
      <c r="J31">
        <f t="shared" si="16"/>
        <v>4554.6165332846849</v>
      </c>
    </row>
    <row r="32" spans="1:10">
      <c r="A32" t="s">
        <v>5</v>
      </c>
      <c r="B32">
        <f t="shared" ref="B32:J32" si="17">B21/24/3600</f>
        <v>88.688557946347075</v>
      </c>
      <c r="C32">
        <f t="shared" si="17"/>
        <v>229.4582448613161</v>
      </c>
      <c r="D32">
        <f t="shared" si="17"/>
        <v>377.99740864711237</v>
      </c>
      <c r="E32">
        <f t="shared" si="17"/>
        <v>733.4720459515745</v>
      </c>
      <c r="F32">
        <f t="shared" si="17"/>
        <v>7230.7148550849588</v>
      </c>
      <c r="G32" t="e">
        <f t="shared" si="17"/>
        <v>#DIV/0!</v>
      </c>
      <c r="H32">
        <f t="shared" si="17"/>
        <v>16722.594461700246</v>
      </c>
      <c r="I32">
        <f t="shared" si="17"/>
        <v>13205.743673982093</v>
      </c>
      <c r="J32">
        <f t="shared" si="17"/>
        <v>12306.398893551206</v>
      </c>
    </row>
    <row r="33" spans="1:10">
      <c r="A33" t="s">
        <v>6</v>
      </c>
      <c r="B33">
        <f t="shared" ref="B33:J33" si="18">B22/24/3600</f>
        <v>88.220678112225514</v>
      </c>
      <c r="C33">
        <f t="shared" si="18"/>
        <v>226.3523622259668</v>
      </c>
      <c r="D33">
        <f t="shared" si="18"/>
        <v>369.64202293723582</v>
      </c>
      <c r="E33">
        <f t="shared" si="18"/>
        <v>702.6528896452802</v>
      </c>
      <c r="F33">
        <f t="shared" si="18"/>
        <v>5048.0002821591634</v>
      </c>
      <c r="G33">
        <f t="shared" si="18"/>
        <v>16722.594461700246</v>
      </c>
      <c r="H33" t="e">
        <f t="shared" si="18"/>
        <v>#DIV/0!</v>
      </c>
      <c r="I33">
        <f t="shared" si="18"/>
        <v>62793.194637765788</v>
      </c>
      <c r="J33">
        <f t="shared" si="18"/>
        <v>46600.046307964651</v>
      </c>
    </row>
    <row r="34" spans="1:10">
      <c r="A34" t="s">
        <v>7</v>
      </c>
      <c r="B34">
        <f t="shared" ref="B34:J34" si="19">B23/24/3600</f>
        <v>88.096907233222822</v>
      </c>
      <c r="C34">
        <f t="shared" si="19"/>
        <v>225.53935428915506</v>
      </c>
      <c r="D34">
        <f t="shared" si="19"/>
        <v>367.47880113871042</v>
      </c>
      <c r="E34">
        <f t="shared" si="19"/>
        <v>694.87724600002105</v>
      </c>
      <c r="F34">
        <f t="shared" si="19"/>
        <v>4672.3832713037882</v>
      </c>
      <c r="G34">
        <f t="shared" si="19"/>
        <v>13205.743673982093</v>
      </c>
      <c r="H34">
        <f t="shared" si="19"/>
        <v>62793.194637765788</v>
      </c>
      <c r="I34" t="e">
        <f t="shared" si="19"/>
        <v>#DIV/0!</v>
      </c>
      <c r="J34">
        <f t="shared" si="19"/>
        <v>180703.94455411358</v>
      </c>
    </row>
    <row r="35" spans="1:10">
      <c r="A35" t="s">
        <v>13</v>
      </c>
      <c r="B35">
        <f t="shared" ref="B35:J35" si="20">B24/24/3600</f>
        <v>88.053979098768863</v>
      </c>
      <c r="C35">
        <f t="shared" si="20"/>
        <v>225.25820608028201</v>
      </c>
      <c r="D35">
        <f t="shared" si="20"/>
        <v>366.73301438349506</v>
      </c>
      <c r="E35">
        <f t="shared" si="20"/>
        <v>692.21540739370062</v>
      </c>
      <c r="F35">
        <f t="shared" si="20"/>
        <v>4554.6165332846849</v>
      </c>
      <c r="G35">
        <f t="shared" si="20"/>
        <v>12306.398893551206</v>
      </c>
      <c r="H35">
        <f t="shared" si="20"/>
        <v>46600.046307964651</v>
      </c>
      <c r="I35">
        <f t="shared" si="20"/>
        <v>180703.94455411358</v>
      </c>
      <c r="J35" t="e">
        <f t="shared" si="20"/>
        <v>#DIV/0!</v>
      </c>
    </row>
    <row r="37" spans="1:10">
      <c r="A37" t="s">
        <v>29</v>
      </c>
      <c r="B37" t="s">
        <v>15</v>
      </c>
      <c r="C37" t="s">
        <v>16</v>
      </c>
      <c r="D37" t="s">
        <v>17</v>
      </c>
      <c r="E37" t="s">
        <v>18</v>
      </c>
      <c r="F37" t="s">
        <v>4</v>
      </c>
      <c r="G37" t="s">
        <v>19</v>
      </c>
      <c r="H37" t="s">
        <v>20</v>
      </c>
      <c r="I37" t="s">
        <v>21</v>
      </c>
      <c r="J37" t="s">
        <v>22</v>
      </c>
    </row>
    <row r="38" spans="1:10">
      <c r="A38" t="s">
        <v>15</v>
      </c>
      <c r="B38">
        <f>ABS(SQRT($G$2*$B$2/($C$3*$H$2))*(SQRT(2*($C3*$H$2)/($C$3*$H$2+$C3*$H$2))-1))+ABS(SQRT($G$2*$B$2/($C3*$H$2))*(1-SQRT(2*($C$3*$H$2)/($C$3*$H$2+$C3*$H$2))))</f>
        <v>0</v>
      </c>
      <c r="C38">
        <f>ABS(SQRT($G$2*$B$2/($C$4*$H$2))*(SQRT(2*($C3*$H$2)/($C$4*$H$2+$C3*$H$2))-1))+ABS(SQRT($G$2*$B$2/($C3*$H$2))*(1-SQRT(2*($C$4*$H$2)/($C$4*$H$2+$C3*$H$2))))</f>
        <v>12548.095442786693</v>
      </c>
      <c r="D38">
        <f>ABS(SQRT($G$2*$B$2/($C$5*$H$2))*(SQRT(2*($C3*$H$2)/($C$5*$H$2+$C3*$H$2))-1))+ABS(SQRT($G$2*$B$2/($C3*$H$2))*(1-SQRT(2*($C$5*$H$2)/($C$5*$H$2+$C3*$H$2))))</f>
        <v>17144.501896741996</v>
      </c>
      <c r="E38">
        <f>ABS(SQRT($G$2*$B$2/($C$6*$H$2))*(SQRT(2*($C3*$H$2)/($C$6*$H$2+$C3*$H$2))-1))+ABS(SQRT($G$2*$B$2/($C3*$H$2))*(1-SQRT(2*($C$6*$H$2)/($C$6*$H$2+$C3*$H$2))))</f>
        <v>21354.263871805946</v>
      </c>
      <c r="F38">
        <f>ABS(SQRT($G$2*$B$2/($C$7*$H$2))*(SQRT(2*($C3*$H$2)/($C$7*$H$2+$C3*$H$2))-1))+ABS(SQRT($G$2*$B$2/($C3*$H$2))*(1-SQRT(2*($C$7*$H$2)/($C$7*$H$2+$C3*$H$2))))</f>
        <v>25641.735176016751</v>
      </c>
      <c r="G38">
        <f>ABS(SQRT($G$2*$B$2/($C$8*$H$2))*(SQRT(2*($C3*$H$2)/($C$8*$H$2+$C3*$H$2))-1))+ABS(SQRT($G$2*$B$2/($C3*$H$2))*(1-SQRT(2*($C$8*$H$2)/($C$8*$H$2+$C3*$H$2))))</f>
        <v>25442.539898348354</v>
      </c>
      <c r="H38">
        <f>ABS(SQRT($G$2*$B$2/($C$9*$H$2))*(SQRT(2*($C3*$H$2)/($C$9*$H$2+$C3*$H$2))-1))+ABS(SQRT($G$2*$B$2/($C3*$H$2))*(1-SQRT(2*($C$9*$H$2)/($C$9*$H$2+$C3*$H$2))))</f>
        <v>24601.764676874816</v>
      </c>
      <c r="I38">
        <f>ABS(SQRT($G$2*$B$2/($C$10*$H$2))*(SQRT(2*($C3*$H$2)/($C$10*$H$2+$C3*$H$2))-1))+ABS(SQRT($G$2*$B$2/($C3*$H$2))*(1-SQRT(2*($C$10*$H$2)/($C$10*$H$2+$C3*$H$2))))</f>
        <v>23961.528976573656</v>
      </c>
      <c r="J38">
        <f>ABS(SQRT($G$2*$B$2/($C$11*$H$2))*(SQRT(2*($C3*$H$2)/($C$11*$H$2+$C3*$H$2))-1))+ABS(SQRT($G$2*$B$2/($C3*$H$2))*(1-SQRT(2*($C$11*$H$2)/($C$11*$H$2+$C3*$H$2))))</f>
        <v>23579.65435425911</v>
      </c>
    </row>
    <row r="39" spans="1:10">
      <c r="A39" t="s">
        <v>1</v>
      </c>
      <c r="B39">
        <f t="shared" ref="B39:B46" si="21">ABS(SQRT($G$2*$B$2/($C$3*$H$2))*(SQRT(2*($C4*$H$2)/($C$3*$H$2+$C4*$H$2))-1))+ABS(SQRT($G$2*$B$2/($C4*$H$2))*(1-SQRT(2*($C$3*$H$2)/($C$3*$H$2+$C4*$H$2))))</f>
        <v>12548.095442786693</v>
      </c>
      <c r="C39">
        <f t="shared" ref="C39:C46" si="22">ABS(SQRT($G$2*$B$2/($C$4*$H$2))*(SQRT(2*($C4*$H$2)/($C$4*$H$2+$C4*$H$2))-1))+ABS(SQRT($G$2*$B$2/($C4*$H$2))*(1-SQRT(2*($C$4*$H$2)/($C$4*$H$2+$C4*$H$2))))</f>
        <v>0</v>
      </c>
      <c r="D39">
        <f t="shared" ref="D39:D46" si="23">ABS(SQRT($G$2*$B$2/($C$5*$H$2))*(SQRT(2*($C4*$H$2)/($C$5*$H$2+$C4*$H$2))-1))+ABS(SQRT($G$2*$B$2/($C4*$H$2))*(1-SQRT(2*($C$5*$H$2)/($C$5*$H$2+$C4*$H$2))))</f>
        <v>5201.9826428652977</v>
      </c>
      <c r="E39">
        <f t="shared" ref="E39:E46" si="24">ABS(SQRT($G$2*$B$2/($C$6*$H$2))*(SQRT(2*($C4*$H$2)/($C$6*$H$2+$C4*$H$2))-1))+ABS(SQRT($G$2*$B$2/($C4*$H$2))*(1-SQRT(2*($C$6*$H$2)/($C$6*$H$2+$C4*$H$2))))</f>
        <v>10531.20726813548</v>
      </c>
      <c r="F39">
        <f t="shared" ref="F39:F46" si="25">ABS(SQRT($G$2*$B$2/($C$7*$H$2))*(SQRT(2*($C4*$H$2)/($C$7*$H$2+$C4*$H$2))-1))+ABS(SQRT($G$2*$B$2/($C4*$H$2))*(1-SQRT(2*($C$7*$H$2)/($C$7*$H$2+$C4*$H$2))))</f>
        <v>17992.229621812345</v>
      </c>
      <c r="G39">
        <f t="shared" ref="G39:G46" si="26">ABS(SQRT($G$2*$B$2/($C$8*$H$2))*(SQRT(2*($C4*$H$2)/($C$8*$H$2+$C4*$H$2))-1))+ABS(SQRT($G$2*$B$2/($C4*$H$2))*(1-SQRT(2*($C$8*$H$2)/($C$8*$H$2+$C4*$H$2))))</f>
        <v>18753.295442935319</v>
      </c>
      <c r="H39">
        <f t="shared" ref="H39:H46" si="27">ABS(SQRT($G$2*$B$2/($C$9*$H$2))*(SQRT(2*($C4*$H$2)/($C$9*$H$2+$C4*$H$2))-1))+ABS(SQRT($G$2*$B$2/($C4*$H$2))*(1-SQRT(2*($C$9*$H$2)/($C$9*$H$2+$C4*$H$2))))</f>
        <v>18563.826037915336</v>
      </c>
      <c r="I39">
        <f t="shared" ref="I39:I46" si="28">ABS(SQRT($G$2*$B$2/($C$10*$H$2))*(SQRT(2*($C4*$H$2)/($C$10*$H$2+$C4*$H$2))-1))+ABS(SQRT($G$2*$B$2/($C4*$H$2))*(1-SQRT(2*($C$10*$H$2)/($C$10*$H$2+$C4*$H$2))))</f>
        <v>18173.995156469129</v>
      </c>
      <c r="J39">
        <f t="shared" ref="J39:J46" si="29">ABS(SQRT($G$2*$B$2/($C$11*$H$2))*(SQRT(2*($C4*$H$2)/($C$11*$H$2+$C4*$H$2))-1))+ABS(SQRT($G$2*$B$2/($C4*$H$2))*(1-SQRT(2*($C$11*$H$2)/($C$11*$H$2+$C4*$H$2))))</f>
        <v>17899.664501645657</v>
      </c>
    </row>
    <row r="40" spans="1:10">
      <c r="A40" t="s">
        <v>2</v>
      </c>
      <c r="B40">
        <f t="shared" si="21"/>
        <v>17144.501896741996</v>
      </c>
      <c r="C40">
        <f t="shared" si="22"/>
        <v>5201.9826428652977</v>
      </c>
      <c r="D40">
        <f t="shared" si="23"/>
        <v>0</v>
      </c>
      <c r="E40">
        <f t="shared" si="24"/>
        <v>5593.6190629704688</v>
      </c>
      <c r="F40">
        <f t="shared" si="25"/>
        <v>14437.027890103431</v>
      </c>
      <c r="G40">
        <f t="shared" si="26"/>
        <v>15736.655763634115</v>
      </c>
      <c r="H40">
        <f t="shared" si="27"/>
        <v>15939.71996278872</v>
      </c>
      <c r="I40">
        <f t="shared" si="28"/>
        <v>15706.51398839624</v>
      </c>
      <c r="J40">
        <f t="shared" si="29"/>
        <v>15500.41391092248</v>
      </c>
    </row>
    <row r="41" spans="1:10">
      <c r="A41" t="s">
        <v>3</v>
      </c>
      <c r="B41">
        <f t="shared" si="21"/>
        <v>21354.263871805946</v>
      </c>
      <c r="C41">
        <f t="shared" si="22"/>
        <v>10531.20726813548</v>
      </c>
      <c r="D41">
        <f t="shared" si="23"/>
        <v>5593.6190629704688</v>
      </c>
      <c r="E41">
        <f t="shared" si="24"/>
        <v>0</v>
      </c>
      <c r="F41">
        <f t="shared" si="25"/>
        <v>10152.367125210782</v>
      </c>
      <c r="G41">
        <f t="shared" si="26"/>
        <v>12149.438063236976</v>
      </c>
      <c r="H41">
        <f t="shared" si="27"/>
        <v>12907.512323903189</v>
      </c>
      <c r="I41">
        <f t="shared" si="28"/>
        <v>12906.107953643175</v>
      </c>
      <c r="J41">
        <f t="shared" si="29"/>
        <v>12802.790866542346</v>
      </c>
    </row>
    <row r="42" spans="1:10">
      <c r="A42" t="s">
        <v>4</v>
      </c>
      <c r="B42">
        <f t="shared" si="21"/>
        <v>25641.735176016751</v>
      </c>
      <c r="C42">
        <f t="shared" si="22"/>
        <v>17992.229621812345</v>
      </c>
      <c r="D42">
        <f t="shared" si="23"/>
        <v>14437.027890103431</v>
      </c>
      <c r="E42">
        <f t="shared" si="24"/>
        <v>10152.367125210782</v>
      </c>
      <c r="F42">
        <f t="shared" si="25"/>
        <v>0</v>
      </c>
      <c r="G42">
        <f t="shared" si="26"/>
        <v>3356.8291282670125</v>
      </c>
      <c r="H42">
        <f t="shared" si="27"/>
        <v>5681.661950793663</v>
      </c>
      <c r="I42">
        <f t="shared" si="28"/>
        <v>6474.337396547251</v>
      </c>
      <c r="J42">
        <f t="shared" si="29"/>
        <v>6751.902331377345</v>
      </c>
    </row>
    <row r="43" spans="1:10">
      <c r="A43" t="s">
        <v>5</v>
      </c>
      <c r="B43">
        <f t="shared" si="21"/>
        <v>25442.539898348354</v>
      </c>
      <c r="C43">
        <f t="shared" si="22"/>
        <v>18753.295442935319</v>
      </c>
      <c r="D43">
        <f t="shared" si="23"/>
        <v>15736.655763634115</v>
      </c>
      <c r="E43">
        <f t="shared" si="24"/>
        <v>12149.438063236976</v>
      </c>
      <c r="F43">
        <f t="shared" si="25"/>
        <v>3356.8291282670125</v>
      </c>
      <c r="G43">
        <f t="shared" si="26"/>
        <v>0</v>
      </c>
      <c r="H43">
        <f t="shared" si="27"/>
        <v>2745.5009720191738</v>
      </c>
      <c r="I43">
        <f t="shared" si="28"/>
        <v>3885.9128696694452</v>
      </c>
      <c r="J43">
        <f t="shared" si="29"/>
        <v>4362.1118306349717</v>
      </c>
    </row>
    <row r="44" spans="1:10">
      <c r="A44" t="s">
        <v>6</v>
      </c>
      <c r="B44">
        <f t="shared" si="21"/>
        <v>24601.764676874816</v>
      </c>
      <c r="C44">
        <f t="shared" si="22"/>
        <v>18563.826037915336</v>
      </c>
      <c r="D44">
        <f t="shared" si="23"/>
        <v>15939.71996278872</v>
      </c>
      <c r="E44">
        <f t="shared" si="24"/>
        <v>12907.512323903189</v>
      </c>
      <c r="F44">
        <f t="shared" si="25"/>
        <v>5681.661950793663</v>
      </c>
      <c r="G44">
        <f t="shared" si="26"/>
        <v>2745.5009720191738</v>
      </c>
      <c r="H44">
        <f t="shared" si="27"/>
        <v>0</v>
      </c>
      <c r="I44">
        <f t="shared" si="28"/>
        <v>1349.2636500605818</v>
      </c>
      <c r="J44">
        <f t="shared" si="29"/>
        <v>1990.2548246337269</v>
      </c>
    </row>
    <row r="45" spans="1:10">
      <c r="A45" t="s">
        <v>7</v>
      </c>
      <c r="B45">
        <f t="shared" si="21"/>
        <v>23961.528976573656</v>
      </c>
      <c r="C45">
        <f t="shared" si="22"/>
        <v>18173.995156469129</v>
      </c>
      <c r="D45">
        <f t="shared" si="23"/>
        <v>15706.51398839624</v>
      </c>
      <c r="E45">
        <f t="shared" si="24"/>
        <v>12906.107953643175</v>
      </c>
      <c r="F45">
        <f t="shared" si="25"/>
        <v>6474.337396547251</v>
      </c>
      <c r="G45">
        <f t="shared" si="26"/>
        <v>3885.9128696694452</v>
      </c>
      <c r="H45">
        <f t="shared" si="27"/>
        <v>1349.2636500605818</v>
      </c>
      <c r="I45">
        <f t="shared" si="28"/>
        <v>0</v>
      </c>
      <c r="J45">
        <f t="shared" si="29"/>
        <v>684.5572954408882</v>
      </c>
    </row>
    <row r="46" spans="1:10">
      <c r="A46" t="s">
        <v>13</v>
      </c>
      <c r="B46">
        <f t="shared" si="21"/>
        <v>23579.65435425911</v>
      </c>
      <c r="C46">
        <f t="shared" si="22"/>
        <v>17899.664501645657</v>
      </c>
      <c r="D46">
        <f t="shared" si="23"/>
        <v>15500.41391092248</v>
      </c>
      <c r="E46">
        <f t="shared" si="24"/>
        <v>12802.790866542346</v>
      </c>
      <c r="F46">
        <f t="shared" si="25"/>
        <v>6751.902331377345</v>
      </c>
      <c r="G46">
        <f t="shared" si="26"/>
        <v>4362.1118306349717</v>
      </c>
      <c r="H46">
        <f t="shared" si="27"/>
        <v>1990.2548246337269</v>
      </c>
      <c r="I46">
        <f t="shared" si="28"/>
        <v>684.5572954408882</v>
      </c>
      <c r="J46">
        <f t="shared" si="29"/>
        <v>0</v>
      </c>
    </row>
    <row r="48" spans="1:10">
      <c r="A48" t="s">
        <v>42</v>
      </c>
      <c r="B48" t="s">
        <v>15</v>
      </c>
      <c r="C48" t="s">
        <v>16</v>
      </c>
      <c r="D48" t="s">
        <v>17</v>
      </c>
      <c r="E48" t="s">
        <v>18</v>
      </c>
      <c r="F48" t="s">
        <v>4</v>
      </c>
      <c r="G48" t="s">
        <v>19</v>
      </c>
      <c r="H48" t="s">
        <v>20</v>
      </c>
      <c r="I48" t="s">
        <v>21</v>
      </c>
      <c r="J48" t="s">
        <v>22</v>
      </c>
    </row>
    <row r="49" spans="1:10">
      <c r="A49" t="s">
        <v>15</v>
      </c>
      <c r="B49" s="1">
        <f>PI() *SQRT(($C$3*$H$2+$C3*$H$2)^3/8/$B$2/$G$2)</f>
        <v>3800238.7346423175</v>
      </c>
      <c r="C49" s="1">
        <f>PI() *SQRT(($C$4*$H$2+$C3*$H$2)^3/8/$B$2/$G$2)</f>
        <v>6527866.6654020986</v>
      </c>
      <c r="D49" s="1">
        <f>PI() *SQRT(($C$5*$H$2+$C3*$H$2)^3/8/$B$2/$G$2)</f>
        <v>9113710.1833259389</v>
      </c>
      <c r="E49" s="1">
        <f>PI() *SQRT(($C$6*$H$2+$C3*$H$2)^3/8/$B$2/$G$2)</f>
        <v>14734978.385472802</v>
      </c>
      <c r="F49" s="1">
        <f>PI() *SQRT(($C$7*$H$2+$C3*$H$2)^3/8/$B$2/$G$2)</f>
        <v>73760993.283203334</v>
      </c>
      <c r="G49" s="1">
        <f>PI() *SQRT(($C$8*$H$2+$C3*$H$2)^3/8/$B$2/$G$2)</f>
        <v>175613338.84389085</v>
      </c>
      <c r="H49" s="1">
        <f>PI() *SQRT(($C$9*$H$2+$C3*$H$2)^3/8/$B$2/$G$2)</f>
        <v>484285329.38349134</v>
      </c>
      <c r="I49" s="1">
        <f>PI() *SQRT(($C$10*$H$2+$C3*$H$2)^3/8/$B$2/$G$2)</f>
        <v>939555130.86022103</v>
      </c>
      <c r="J49" s="1">
        <f>PI() *SQRT(($C$11*$H$2+$C3*$H$2)^3/8/$B$2/$G$2)</f>
        <v>1404288796.8002455</v>
      </c>
    </row>
    <row r="50" spans="1:10">
      <c r="A50" t="s">
        <v>1</v>
      </c>
      <c r="B50" s="1">
        <f t="shared" ref="B50:B57" si="30">PI() *SQRT(($C$3*$H$2+$C4*$H$2)^3/8/$B$2/$G$2)</f>
        <v>6527866.6654020986</v>
      </c>
      <c r="C50" s="1">
        <f t="shared" ref="C50:C57" si="31">PI() *SQRT(($C$4*$H$2+$C4*$H$2)^3/8/$B$2/$G$2)</f>
        <v>9707021.8440248948</v>
      </c>
      <c r="D50" s="1">
        <f t="shared" ref="D50:D57" si="32">PI() *SQRT(($C$5*$H$2+$C4*$H$2)^3/8/$B$2/$G$2)</f>
        <v>12620830.208783841</v>
      </c>
      <c r="E50" s="1">
        <f t="shared" ref="E50:E57" si="33">PI() *SQRT(($C$6*$H$2+$C4*$H$2)^3/8/$B$2/$G$2)</f>
        <v>18790671.197622295</v>
      </c>
      <c r="F50" s="1">
        <f t="shared" ref="F50:F57" si="34">PI() *SQRT(($C$7*$H$2+$C4*$H$2)^3/8/$B$2/$G$2)</f>
        <v>80513246.007939935</v>
      </c>
      <c r="G50" s="1">
        <f t="shared" ref="G50:G57" si="35">PI() *SQRT(($C$8*$H$2+$C4*$H$2)^3/8/$B$2/$G$2)</f>
        <v>184571824.15825889</v>
      </c>
      <c r="H50" s="1">
        <f t="shared" ref="H50:H56" si="36">PI() *SQRT(($C$9*$H$2+$C4*$H$2)^3/8/$B$2/$G$2)</f>
        <v>496796821.61977977</v>
      </c>
      <c r="I50" s="1">
        <f t="shared" ref="I50:I57" si="37">PI() *SQRT(($C$10*$H$2+$C4*$H$2)^3/8/$B$2/$G$2)</f>
        <v>955135934.16256213</v>
      </c>
      <c r="J50" s="1">
        <f t="shared" ref="J50:J57" si="38">PI() *SQRT(($C$11*$H$2+$C4*$H$2)^3/8/$B$2/$G$2)</f>
        <v>1422091589.9287226</v>
      </c>
    </row>
    <row r="51" spans="1:10">
      <c r="A51" t="s">
        <v>2</v>
      </c>
      <c r="B51" s="1">
        <f t="shared" si="30"/>
        <v>9113710.1833259389</v>
      </c>
      <c r="C51" s="1">
        <f t="shared" si="31"/>
        <v>12620830.208783841</v>
      </c>
      <c r="D51" s="1">
        <f t="shared" si="32"/>
        <v>15779000.468076456</v>
      </c>
      <c r="E51" s="1">
        <f t="shared" si="33"/>
        <v>22365863.31144591</v>
      </c>
      <c r="F51" s="1">
        <f t="shared" si="34"/>
        <v>86215267.359916925</v>
      </c>
      <c r="G51" s="1">
        <f t="shared" si="35"/>
        <v>192053871.85980812</v>
      </c>
      <c r="H51" s="1">
        <f t="shared" si="36"/>
        <v>507171302.97188437</v>
      </c>
      <c r="I51" s="1">
        <f t="shared" si="37"/>
        <v>968020405.62204075</v>
      </c>
      <c r="J51" s="1">
        <f t="shared" si="38"/>
        <v>1436796466.6243665</v>
      </c>
    </row>
    <row r="52" spans="1:10">
      <c r="A52" t="s">
        <v>3</v>
      </c>
      <c r="B52" s="1">
        <f t="shared" si="30"/>
        <v>14734978.385472802</v>
      </c>
      <c r="C52" s="1">
        <f t="shared" si="31"/>
        <v>18790671.197622295</v>
      </c>
      <c r="D52" s="1">
        <f t="shared" si="32"/>
        <v>22365863.31144591</v>
      </c>
      <c r="E52" s="1">
        <f t="shared" si="33"/>
        <v>29676980.544688888</v>
      </c>
      <c r="F52" s="1">
        <f t="shared" si="34"/>
        <v>97357882.351725116</v>
      </c>
      <c r="G52" s="1">
        <f t="shared" si="35"/>
        <v>206484456.20807004</v>
      </c>
      <c r="H52" s="1">
        <f t="shared" si="36"/>
        <v>527002798.70585692</v>
      </c>
      <c r="I52" s="1">
        <f t="shared" si="37"/>
        <v>992565213.94472587</v>
      </c>
      <c r="J52" s="1">
        <f t="shared" si="38"/>
        <v>1464767626.9547253</v>
      </c>
    </row>
    <row r="53" spans="1:10">
      <c r="A53" t="s">
        <v>4</v>
      </c>
      <c r="B53" s="1">
        <f t="shared" si="30"/>
        <v>73760993.283203334</v>
      </c>
      <c r="C53" s="1">
        <f t="shared" si="31"/>
        <v>80513246.007939935</v>
      </c>
      <c r="D53" s="1">
        <f t="shared" si="32"/>
        <v>86215267.359916925</v>
      </c>
      <c r="E53" s="1">
        <f t="shared" si="33"/>
        <v>97357882.351725116</v>
      </c>
      <c r="F53" s="1">
        <f t="shared" si="34"/>
        <v>187342146.2557393</v>
      </c>
      <c r="G53" s="1">
        <f t="shared" si="35"/>
        <v>317215649.67149711</v>
      </c>
      <c r="H53" s="1">
        <f t="shared" si="36"/>
        <v>673329550.88545156</v>
      </c>
      <c r="I53" s="1">
        <f t="shared" si="37"/>
        <v>1170744815.8928881</v>
      </c>
      <c r="J53" s="1">
        <f t="shared" si="38"/>
        <v>1666358310.6250682</v>
      </c>
    </row>
    <row r="54" spans="1:10">
      <c r="A54" t="s">
        <v>5</v>
      </c>
      <c r="B54" s="1">
        <f t="shared" si="30"/>
        <v>175613338.84389085</v>
      </c>
      <c r="C54" s="1">
        <f t="shared" si="31"/>
        <v>184571824.15825889</v>
      </c>
      <c r="D54" s="1">
        <f t="shared" si="32"/>
        <v>192053871.85980812</v>
      </c>
      <c r="E54" s="1">
        <f t="shared" si="33"/>
        <v>206484456.20807004</v>
      </c>
      <c r="F54" s="1">
        <f t="shared" si="34"/>
        <v>317215649.67149711</v>
      </c>
      <c r="G54" s="1">
        <f t="shared" si="35"/>
        <v>468063234.18971658</v>
      </c>
      <c r="H54" s="1">
        <f t="shared" si="36"/>
        <v>862275102.36256778</v>
      </c>
      <c r="I54" s="1">
        <f t="shared" si="37"/>
        <v>1395079050.0871747</v>
      </c>
      <c r="J54" s="1">
        <f t="shared" si="38"/>
        <v>1917168719.6577225</v>
      </c>
    </row>
    <row r="55" spans="1:10">
      <c r="A55" t="s">
        <v>6</v>
      </c>
      <c r="B55" s="1">
        <f t="shared" si="30"/>
        <v>484285329.38349134</v>
      </c>
      <c r="C55" s="1">
        <f t="shared" si="31"/>
        <v>496796821.61977977</v>
      </c>
      <c r="D55" s="1">
        <f t="shared" si="32"/>
        <v>507171302.97188437</v>
      </c>
      <c r="E55" s="1">
        <f t="shared" si="33"/>
        <v>527002798.70585692</v>
      </c>
      <c r="F55" s="1">
        <f t="shared" si="34"/>
        <v>673329550.88545156</v>
      </c>
      <c r="G55" s="1">
        <f t="shared" si="35"/>
        <v>862275102.36256778</v>
      </c>
      <c r="H55" s="1">
        <f t="shared" si="36"/>
        <v>1329398950.171695</v>
      </c>
      <c r="I55" s="1">
        <f t="shared" si="37"/>
        <v>1932769391.032171</v>
      </c>
      <c r="J55" s="1">
        <f t="shared" si="38"/>
        <v>2508845345.8548551</v>
      </c>
    </row>
    <row r="56" spans="1:10">
      <c r="A56" t="s">
        <v>7</v>
      </c>
      <c r="B56" s="1">
        <f t="shared" si="30"/>
        <v>939555130.86022103</v>
      </c>
      <c r="C56" s="1">
        <f t="shared" si="31"/>
        <v>955135934.16256213</v>
      </c>
      <c r="D56" s="1">
        <f t="shared" si="32"/>
        <v>968020405.62204075</v>
      </c>
      <c r="E56" s="1">
        <f t="shared" si="33"/>
        <v>992565213.94472587</v>
      </c>
      <c r="F56" s="1">
        <f t="shared" si="34"/>
        <v>1170744815.8928881</v>
      </c>
      <c r="G56" s="1">
        <f t="shared" si="35"/>
        <v>1395079050.0871747</v>
      </c>
      <c r="H56" s="1">
        <f t="shared" si="36"/>
        <v>1932769391.032171</v>
      </c>
      <c r="I56" s="1">
        <f t="shared" si="37"/>
        <v>2607027560.1113849</v>
      </c>
      <c r="J56" s="1">
        <f t="shared" si="38"/>
        <v>3238580900.4902244</v>
      </c>
    </row>
    <row r="57" spans="1:10">
      <c r="A57" t="s">
        <v>13</v>
      </c>
      <c r="B57" s="1">
        <f t="shared" si="30"/>
        <v>1404288796.8002455</v>
      </c>
      <c r="C57" s="1">
        <f t="shared" si="31"/>
        <v>1422091589.9287226</v>
      </c>
      <c r="D57" s="1">
        <f t="shared" si="32"/>
        <v>1436796466.6243665</v>
      </c>
      <c r="E57" s="1">
        <f t="shared" si="33"/>
        <v>1464767626.9547253</v>
      </c>
      <c r="F57" s="1">
        <f t="shared" si="34"/>
        <v>1666358310.6250682</v>
      </c>
      <c r="G57" s="1">
        <f t="shared" si="35"/>
        <v>1917168719.6577225</v>
      </c>
      <c r="H57" s="1">
        <f>PI() *SQRT(($C$9*$H$2+$C11*$H$2)^3/8/$B$2/$G$2)</f>
        <v>2508845345.8548551</v>
      </c>
      <c r="I57" s="1">
        <f t="shared" si="37"/>
        <v>3238580900.4902244</v>
      </c>
      <c r="J57" s="1">
        <f t="shared" si="38"/>
        <v>3914219760.0865712</v>
      </c>
    </row>
    <row r="59" spans="1:10">
      <c r="A59" t="s">
        <v>43</v>
      </c>
      <c r="B59" t="s">
        <v>15</v>
      </c>
      <c r="C59" t="s">
        <v>16</v>
      </c>
      <c r="D59" t="s">
        <v>17</v>
      </c>
      <c r="E59" t="s">
        <v>18</v>
      </c>
      <c r="F59" t="s">
        <v>4</v>
      </c>
      <c r="G59" t="s">
        <v>19</v>
      </c>
      <c r="H59" t="s">
        <v>20</v>
      </c>
      <c r="I59" t="s">
        <v>21</v>
      </c>
      <c r="J59" t="s">
        <v>22</v>
      </c>
    </row>
    <row r="60" spans="1:10">
      <c r="A60" t="s">
        <v>15</v>
      </c>
      <c r="B60" s="2">
        <f>B49/24/3600</f>
        <v>43.984244613915706</v>
      </c>
      <c r="C60" s="2">
        <f t="shared" ref="C60:J60" si="39">C49/24/3600</f>
        <v>75.554012331042813</v>
      </c>
      <c r="D60" s="2">
        <f t="shared" si="39"/>
        <v>105.48275675145761</v>
      </c>
      <c r="E60" s="2">
        <f t="shared" si="39"/>
        <v>170.54373131334262</v>
      </c>
      <c r="F60" s="2">
        <f t="shared" si="39"/>
        <v>853.71520003707565</v>
      </c>
      <c r="G60" s="2">
        <f t="shared" si="39"/>
        <v>2032.5617921746625</v>
      </c>
      <c r="H60" s="2">
        <f t="shared" si="39"/>
        <v>5605.1542752718906</v>
      </c>
      <c r="I60" s="2">
        <f t="shared" si="39"/>
        <v>10874.480681252558</v>
      </c>
      <c r="J60" s="2">
        <f t="shared" si="39"/>
        <v>16253.342555558398</v>
      </c>
    </row>
    <row r="61" spans="1:10">
      <c r="A61" t="s">
        <v>1</v>
      </c>
      <c r="B61" s="2">
        <f t="shared" ref="B61:J61" si="40">B50/24/3600</f>
        <v>75.554012331042813</v>
      </c>
      <c r="C61" s="2">
        <f t="shared" si="40"/>
        <v>112.34978986139924</v>
      </c>
      <c r="D61" s="2">
        <f t="shared" si="40"/>
        <v>146.07442371277594</v>
      </c>
      <c r="E61" s="2">
        <f t="shared" si="40"/>
        <v>217.48462034285066</v>
      </c>
      <c r="F61" s="2">
        <f t="shared" si="40"/>
        <v>931.86627324004553</v>
      </c>
      <c r="G61" s="2">
        <f t="shared" si="40"/>
        <v>2136.2479647946629</v>
      </c>
      <c r="H61" s="2">
        <f t="shared" si="40"/>
        <v>5749.9632131918952</v>
      </c>
      <c r="I61" s="2">
        <f t="shared" si="40"/>
        <v>11054.814052807433</v>
      </c>
      <c r="J61" s="2">
        <f t="shared" si="40"/>
        <v>16459.39340195281</v>
      </c>
    </row>
    <row r="62" spans="1:10">
      <c r="A62" t="s">
        <v>2</v>
      </c>
      <c r="B62" s="2">
        <f t="shared" ref="B62:J62" si="41">B51/24/3600</f>
        <v>105.48275675145761</v>
      </c>
      <c r="C62" s="2">
        <f t="shared" si="41"/>
        <v>146.07442371277594</v>
      </c>
      <c r="D62" s="2">
        <f t="shared" si="41"/>
        <v>182.6273202323664</v>
      </c>
      <c r="E62" s="2">
        <f t="shared" si="41"/>
        <v>258.86415869729063</v>
      </c>
      <c r="F62" s="2">
        <f t="shared" si="41"/>
        <v>997.86189073977926</v>
      </c>
      <c r="G62" s="2">
        <f t="shared" si="41"/>
        <v>2222.8457391181496</v>
      </c>
      <c r="H62" s="2">
        <f t="shared" si="41"/>
        <v>5870.0382288412538</v>
      </c>
      <c r="I62" s="2">
        <f t="shared" si="41"/>
        <v>11203.939879884731</v>
      </c>
      <c r="J62" s="2">
        <f t="shared" si="41"/>
        <v>16629.588734078316</v>
      </c>
    </row>
    <row r="63" spans="1:10">
      <c r="A63" t="s">
        <v>3</v>
      </c>
      <c r="B63" s="2">
        <f t="shared" ref="B63:J63" si="42">B52/24/3600</f>
        <v>170.54373131334262</v>
      </c>
      <c r="C63" s="2">
        <f t="shared" si="42"/>
        <v>217.48462034285066</v>
      </c>
      <c r="D63" s="2">
        <f t="shared" si="42"/>
        <v>258.86415869729063</v>
      </c>
      <c r="E63" s="2">
        <f t="shared" si="42"/>
        <v>343.48357111908439</v>
      </c>
      <c r="F63" s="2">
        <f t="shared" si="42"/>
        <v>1126.8273420338555</v>
      </c>
      <c r="G63" s="2">
        <f t="shared" si="42"/>
        <v>2389.8663912971069</v>
      </c>
      <c r="H63" s="2">
        <f t="shared" si="42"/>
        <v>6099.569429465937</v>
      </c>
      <c r="I63" s="2">
        <f t="shared" si="42"/>
        <v>11488.023309545439</v>
      </c>
      <c r="J63" s="2">
        <f t="shared" si="42"/>
        <v>16953.32901567969</v>
      </c>
    </row>
    <row r="64" spans="1:10">
      <c r="A64" t="s">
        <v>4</v>
      </c>
      <c r="B64" s="2">
        <f t="shared" ref="B64:J64" si="43">B53/24/3600</f>
        <v>853.71520003707565</v>
      </c>
      <c r="C64" s="2">
        <f t="shared" si="43"/>
        <v>931.86627324004553</v>
      </c>
      <c r="D64" s="2">
        <f t="shared" si="43"/>
        <v>997.86189073977926</v>
      </c>
      <c r="E64" s="2">
        <f t="shared" si="43"/>
        <v>1126.8273420338555</v>
      </c>
      <c r="F64" s="2">
        <f t="shared" si="43"/>
        <v>2168.3118779599458</v>
      </c>
      <c r="G64" s="2">
        <f t="shared" si="43"/>
        <v>3671.477426753439</v>
      </c>
      <c r="H64" s="2">
        <f t="shared" si="43"/>
        <v>7793.1660982112453</v>
      </c>
      <c r="I64" s="2">
        <f t="shared" si="43"/>
        <v>13550.287220982502</v>
      </c>
      <c r="J64" s="2">
        <f t="shared" si="43"/>
        <v>19286.554521123471</v>
      </c>
    </row>
    <row r="65" spans="1:10">
      <c r="A65" t="s">
        <v>5</v>
      </c>
      <c r="B65" s="2">
        <f t="shared" ref="B65:J65" si="44">B54/24/3600</f>
        <v>2032.5617921746625</v>
      </c>
      <c r="C65" s="2">
        <f t="shared" si="44"/>
        <v>2136.2479647946629</v>
      </c>
      <c r="D65" s="2">
        <f t="shared" si="44"/>
        <v>2222.8457391181496</v>
      </c>
      <c r="E65" s="2">
        <f t="shared" si="44"/>
        <v>2389.8663912971069</v>
      </c>
      <c r="F65" s="2">
        <f t="shared" si="44"/>
        <v>3671.477426753439</v>
      </c>
      <c r="G65" s="2">
        <f t="shared" si="44"/>
        <v>5417.3985438624604</v>
      </c>
      <c r="H65" s="2">
        <f t="shared" si="44"/>
        <v>9980.0359069741644</v>
      </c>
      <c r="I65" s="2">
        <f t="shared" si="44"/>
        <v>16146.748264897855</v>
      </c>
      <c r="J65" s="2">
        <f t="shared" si="44"/>
        <v>22189.452773816232</v>
      </c>
    </row>
    <row r="66" spans="1:10">
      <c r="A66" t="s">
        <v>6</v>
      </c>
      <c r="B66" s="2">
        <f t="shared" ref="B66:J66" si="45">B55/24/3600</f>
        <v>5605.1542752718906</v>
      </c>
      <c r="C66" s="2">
        <f t="shared" si="45"/>
        <v>5749.9632131918952</v>
      </c>
      <c r="D66" s="2">
        <f t="shared" si="45"/>
        <v>5870.0382288412538</v>
      </c>
      <c r="E66" s="2">
        <f t="shared" si="45"/>
        <v>6099.569429465937</v>
      </c>
      <c r="F66" s="2">
        <f t="shared" si="45"/>
        <v>7793.1660982112453</v>
      </c>
      <c r="G66" s="2">
        <f t="shared" si="45"/>
        <v>9980.0359069741644</v>
      </c>
      <c r="H66" s="2">
        <f t="shared" si="45"/>
        <v>15386.561923283507</v>
      </c>
      <c r="I66" s="2">
        <f t="shared" si="45"/>
        <v>22370.016099909386</v>
      </c>
      <c r="J66" s="2">
        <f t="shared" si="45"/>
        <v>29037.561873320079</v>
      </c>
    </row>
    <row r="67" spans="1:10">
      <c r="A67" t="s">
        <v>7</v>
      </c>
      <c r="B67" s="2">
        <f t="shared" ref="B67:J67" si="46">B56/24/3600</f>
        <v>10874.480681252558</v>
      </c>
      <c r="C67" s="2">
        <f t="shared" si="46"/>
        <v>11054.814052807433</v>
      </c>
      <c r="D67" s="2">
        <f t="shared" si="46"/>
        <v>11203.939879884731</v>
      </c>
      <c r="E67" s="2">
        <f t="shared" si="46"/>
        <v>11488.023309545439</v>
      </c>
      <c r="F67" s="2">
        <f t="shared" si="46"/>
        <v>13550.287220982502</v>
      </c>
      <c r="G67" s="2">
        <f t="shared" si="46"/>
        <v>16146.748264897855</v>
      </c>
      <c r="H67" s="2">
        <f t="shared" si="46"/>
        <v>22370.016099909386</v>
      </c>
      <c r="I67" s="2">
        <f t="shared" si="46"/>
        <v>30173.930093881769</v>
      </c>
      <c r="J67" s="2">
        <f t="shared" si="46"/>
        <v>37483.575237155375</v>
      </c>
    </row>
    <row r="68" spans="1:10">
      <c r="A68" t="s">
        <v>13</v>
      </c>
      <c r="B68" s="2">
        <f t="shared" ref="B68:J68" si="47">B57/24/3600</f>
        <v>16253.342555558398</v>
      </c>
      <c r="C68" s="2">
        <f t="shared" si="47"/>
        <v>16459.39340195281</v>
      </c>
      <c r="D68" s="2">
        <f t="shared" si="47"/>
        <v>16629.588734078316</v>
      </c>
      <c r="E68" s="2">
        <f t="shared" si="47"/>
        <v>16953.32901567969</v>
      </c>
      <c r="F68" s="2">
        <f t="shared" si="47"/>
        <v>19286.554521123471</v>
      </c>
      <c r="G68" s="2">
        <f t="shared" si="47"/>
        <v>22189.452773816232</v>
      </c>
      <c r="H68" s="2">
        <f t="shared" si="47"/>
        <v>29037.561873320079</v>
      </c>
      <c r="I68" s="2">
        <f t="shared" si="47"/>
        <v>37483.575237155375</v>
      </c>
      <c r="J68" s="2">
        <f t="shared" si="47"/>
        <v>45303.469445446426</v>
      </c>
    </row>
    <row r="70" spans="1:10">
      <c r="A70" t="s">
        <v>46</v>
      </c>
      <c r="B70">
        <v>20</v>
      </c>
    </row>
    <row r="71" spans="1:10">
      <c r="A71" t="s">
        <v>44</v>
      </c>
      <c r="B71">
        <v>20</v>
      </c>
    </row>
    <row r="73" spans="1:10">
      <c r="A73" t="s">
        <v>30</v>
      </c>
      <c r="B73">
        <v>0.01</v>
      </c>
    </row>
    <row r="74" spans="1:10">
      <c r="A74" t="s">
        <v>31</v>
      </c>
      <c r="B74">
        <v>8.0000000000000002E-3</v>
      </c>
    </row>
    <row r="76" spans="1:10">
      <c r="A76" t="s">
        <v>32</v>
      </c>
    </row>
    <row r="77" spans="1:10">
      <c r="A77" t="s">
        <v>33</v>
      </c>
    </row>
    <row r="78" spans="1:10">
      <c r="A78" t="s">
        <v>34</v>
      </c>
    </row>
    <row r="79" spans="1:10">
      <c r="A79" t="s">
        <v>35</v>
      </c>
    </row>
    <row r="81" spans="1:10">
      <c r="A81" t="s">
        <v>25</v>
      </c>
    </row>
    <row r="82" spans="1:10">
      <c r="A82">
        <v>7200</v>
      </c>
    </row>
    <row r="83" spans="1:10">
      <c r="A83" t="s">
        <v>26</v>
      </c>
    </row>
    <row r="84" spans="1:10">
      <c r="A84">
        <v>50000</v>
      </c>
    </row>
    <row r="85" spans="1:10">
      <c r="A85" t="s">
        <v>27</v>
      </c>
    </row>
    <row r="86" spans="1:10">
      <c r="A86" t="e">
        <f>A84*0.01+A88*0.03</f>
        <v>#VALUE!</v>
      </c>
    </row>
    <row r="87" spans="1:10">
      <c r="A87" t="s">
        <v>28</v>
      </c>
      <c r="B87" t="s">
        <v>15</v>
      </c>
      <c r="C87" t="s">
        <v>16</v>
      </c>
      <c r="D87" t="s">
        <v>17</v>
      </c>
      <c r="E87" t="s">
        <v>18</v>
      </c>
      <c r="F87" t="s">
        <v>4</v>
      </c>
      <c r="G87" t="s">
        <v>19</v>
      </c>
      <c r="H87" t="s">
        <v>20</v>
      </c>
      <c r="I87" t="s">
        <v>21</v>
      </c>
      <c r="J87" t="s">
        <v>22</v>
      </c>
    </row>
    <row r="88" spans="1:10">
      <c r="A88" t="s">
        <v>15</v>
      </c>
      <c r="B88" t="e">
        <f>$A$84 * (1+$B$73) / ( 1 / (EXP(B38 / $A$82) - 1) - $B$74)</f>
        <v>#DIV/0!</v>
      </c>
      <c r="C88">
        <f>$A$84 * (1+$B$73) / ( 1 / (EXP(C38 / $A$82) - 1) - $B$74)</f>
        <v>247346.46896072372</v>
      </c>
      <c r="D88">
        <f>$A$84 * (1+$B$73) / ( 1 / (EXP(D38 / $A$82) - 1) - $B$74)</f>
        <v>538051.58533345419</v>
      </c>
      <c r="E88">
        <f>$A$84 * (1+$B$73) / ( 1 / (EXP(E38 / $A$82) - 1) - $B$74)</f>
        <v>1090391.6731337465</v>
      </c>
      <c r="F88">
        <f>$A$84 * (1+$B$73) / ( 1 / (EXP(F38 / $A$82) - 1) - $B$74)</f>
        <v>2378646.8734586448</v>
      </c>
      <c r="G88">
        <f>$A$84 * (1+$B$73) / ( 1 / (EXP(G38 / $A$82) - 1) - $B$74)</f>
        <v>2287634.7382267094</v>
      </c>
      <c r="H88">
        <f>$A$84 * (1+$B$73) / ( 1 / (EXP(H38 / $A$82) - 1) - $B$74)</f>
        <v>1947785.5811512677</v>
      </c>
      <c r="I88">
        <f>$A$84 * (1+$B$73) / ( 1 / (EXP(I38 / $A$82) - 1) - $B$74)</f>
        <v>1729495.116710223</v>
      </c>
      <c r="J88">
        <f>$A$84 * (1+$B$73) / ( 1 / (EXP(J38 / $A$82) - 1) - $B$74)</f>
        <v>1613152.90395498</v>
      </c>
    </row>
    <row r="89" spans="1:10">
      <c r="A89" t="s">
        <v>1</v>
      </c>
      <c r="B89">
        <f>$A$84 * (1+$B$73) / ( 1 / (EXP(B39 / $A$82) - 1) - $B$74)</f>
        <v>247346.46896072372</v>
      </c>
      <c r="C89" t="e">
        <f>$A$84 * (1+$B$73) / ( 1 / (EXP(C39 / $A$82) - 1) - $B$74)</f>
        <v>#DIV/0!</v>
      </c>
      <c r="D89">
        <f>$A$84 * (1+$B$73) / ( 1 / (EXP(D39 / $A$82) - 1) - $B$74)</f>
        <v>53965.767472904154</v>
      </c>
      <c r="E89">
        <f>$A$84 * (1+$B$73) / ( 1 / (EXP(E39 / $A$82) - 1) - $B$74)</f>
        <v>172099.2816381779</v>
      </c>
      <c r="F89">
        <f>$A$84 * (1+$B$73) / ( 1 / (EXP(F39 / $A$82) - 1) - $B$74)</f>
        <v>619398.60607401293</v>
      </c>
      <c r="G89">
        <f>$A$84 * (1+$B$73) / ( 1 / (EXP(G39 / $A$82) - 1) - $B$74)</f>
        <v>703019.20098253549</v>
      </c>
      <c r="H89">
        <f>$A$84 * (1+$B$73) / ( 1 / (EXP(H39 / $A$82) - 1) - $B$74)</f>
        <v>681175.17348077009</v>
      </c>
      <c r="I89">
        <f>$A$84 * (1+$B$73) / ( 1 / (EXP(I39 / $A$82) - 1) - $B$74)</f>
        <v>638397.20927423215</v>
      </c>
      <c r="J89">
        <f>$A$84 * (1+$B$73) / ( 1 / (EXP(J39 / $A$82) - 1) - $B$74)</f>
        <v>609945.07659356785</v>
      </c>
    </row>
    <row r="90" spans="1:10">
      <c r="A90" t="s">
        <v>2</v>
      </c>
      <c r="B90">
        <f>$A$84 * (1+$B$73) / ( 1 / (EXP(B40 / $A$82) - 1) - $B$74)</f>
        <v>538051.58533345419</v>
      </c>
      <c r="C90">
        <f>$A$84 * (1+$B$73) / ( 1 / (EXP(C40 / $A$82) - 1) - $B$74)</f>
        <v>53965.767472904154</v>
      </c>
      <c r="D90" t="e">
        <f>$A$84 * (1+$B$73) / ( 1 / (EXP(D40 / $A$82) - 1) - $B$74)</f>
        <v>#DIV/0!</v>
      </c>
      <c r="E90">
        <f>$A$84 * (1+$B$73) / ( 1 / (EXP(E40 / $A$82) - 1) - $B$74)</f>
        <v>59885.217399664092</v>
      </c>
      <c r="F90">
        <f>$A$84 * (1+$B$73) / ( 1 / (EXP(F40 / $A$82) - 1) - $B$74)</f>
        <v>342164.43247450946</v>
      </c>
      <c r="G90">
        <f>$A$84 * (1+$B$73) / ( 1 / (EXP(G40 / $A$82) - 1) - $B$74)</f>
        <v>425657.46059352753</v>
      </c>
      <c r="H90">
        <f>$A$84 * (1+$B$73) / ( 1 / (EXP(H40 / $A$82) - 1) - $B$74)</f>
        <v>440332.17041074706</v>
      </c>
      <c r="I90">
        <f>$A$84 * (1+$B$73) / ( 1 / (EXP(I40 / $A$82) - 1) - $B$74)</f>
        <v>423519.621772215</v>
      </c>
      <c r="J90">
        <f>$A$84 * (1+$B$73) / ( 1 / (EXP(J40 / $A$82) - 1) - $B$74)</f>
        <v>409174.30282323126</v>
      </c>
    </row>
    <row r="91" spans="1:10">
      <c r="A91" t="s">
        <v>3</v>
      </c>
      <c r="B91">
        <f>$A$84 * (1+$B$73) / ( 1 / (EXP(B41 / $A$82) - 1) - $B$74)</f>
        <v>1090391.6731337465</v>
      </c>
      <c r="C91">
        <f>$A$84 * (1+$B$73) / ( 1 / (EXP(C41 / $A$82) - 1) - $B$74)</f>
        <v>172099.2816381779</v>
      </c>
      <c r="D91">
        <f>$A$84 * (1+$B$73) / ( 1 / (EXP(D41 / $A$82) - 1) - $B$74)</f>
        <v>59885.217399664092</v>
      </c>
      <c r="E91" t="e">
        <f>$A$84 * (1+$B$73) / ( 1 / (EXP(E41 / $A$82) - 1) - $B$74)</f>
        <v>#DIV/0!</v>
      </c>
      <c r="F91">
        <f>$A$84 * (1+$B$73) / ( 1 / (EXP(F41 / $A$82) - 1) - $B$74)</f>
        <v>160327.49729596975</v>
      </c>
      <c r="G91">
        <f>$A$84 * (1+$B$73) / ( 1 / (EXP(G41 / $A$82) - 1) - $B$74)</f>
        <v>230606.66594038581</v>
      </c>
      <c r="H91">
        <f>$A$84 * (1+$B$73) / ( 1 / (EXP(H41 / $A$82) - 1) - $B$74)</f>
        <v>263333.52332451061</v>
      </c>
      <c r="I91">
        <f>$A$84 * (1+$B$73) / ( 1 / (EXP(I41 / $A$82) - 1) - $B$74)</f>
        <v>263269.33488319488</v>
      </c>
      <c r="J91">
        <f>$A$84 * (1+$B$73) / ( 1 / (EXP(J41 / $A$82) - 1) - $B$74)</f>
        <v>258584.66483865233</v>
      </c>
    </row>
    <row r="92" spans="1:10">
      <c r="A92" t="s">
        <v>4</v>
      </c>
      <c r="B92">
        <f>$A$84 * (1+$B$73) / ( 1 / (EXP(B42 / $A$82) - 1) - $B$74)</f>
        <v>2378646.8734586448</v>
      </c>
      <c r="C92">
        <f>$A$84 * (1+$B$73) / ( 1 / (EXP(C42 / $A$82) - 1) - $B$74)</f>
        <v>619398.60607401293</v>
      </c>
      <c r="D92">
        <f>$A$84 * (1+$B$73) / ( 1 / (EXP(D42 / $A$82) - 1) - $B$74)</f>
        <v>342164.43247450946</v>
      </c>
      <c r="E92">
        <f>$A$84 * (1+$B$73) / ( 1 / (EXP(E42 / $A$82) - 1) - $B$74)</f>
        <v>160327.49729596975</v>
      </c>
      <c r="F92" t="e">
        <f>$A$84 * (1+$B$73) / ( 1 / (EXP(F42 / $A$82) - 1) - $B$74)</f>
        <v>#DIV/0!</v>
      </c>
      <c r="G92">
        <f>$A$84 * (1+$B$73) / ( 1 / (EXP(G42 / $A$82) - 1) - $B$74)</f>
        <v>30138.575621783679</v>
      </c>
      <c r="H92">
        <f>$A$84 * (1+$B$73) / ( 1 / (EXP(H42 / $A$82) - 1) - $B$74)</f>
        <v>61262.445900102692</v>
      </c>
      <c r="I92">
        <f>$A$84 * (1+$B$73) / ( 1 / (EXP(I42 / $A$82) - 1) - $B$74)</f>
        <v>74480.855525358595</v>
      </c>
      <c r="J92">
        <f>$A$84 * (1+$B$73) / ( 1 / (EXP(J42 / $A$82) - 1) - $B$74)</f>
        <v>79478.589855372949</v>
      </c>
    </row>
    <row r="93" spans="1:10">
      <c r="A93" t="s">
        <v>5</v>
      </c>
      <c r="B93">
        <f>$A$84 * (1+$B$73) / ( 1 / (EXP(B43 / $A$82) - 1) - $B$74)</f>
        <v>2287634.7382267094</v>
      </c>
      <c r="C93">
        <f>$A$84 * (1+$B$73) / ( 1 / (EXP(C43 / $A$82) - 1) - $B$74)</f>
        <v>703019.20098253549</v>
      </c>
      <c r="D93">
        <f>$A$84 * (1+$B$73) / ( 1 / (EXP(D43 / $A$82) - 1) - $B$74)</f>
        <v>425657.46059352753</v>
      </c>
      <c r="E93">
        <f>$A$84 * (1+$B$73) / ( 1 / (EXP(E43 / $A$82) - 1) - $B$74)</f>
        <v>230606.66594038581</v>
      </c>
      <c r="F93">
        <f>$A$84 * (1+$B$73) / ( 1 / (EXP(F43 / $A$82) - 1) - $B$74)</f>
        <v>30138.575621783679</v>
      </c>
      <c r="G93" t="e">
        <f>$A$84 * (1+$B$73) / ( 1 / (EXP(G43 / $A$82) - 1) - $B$74)</f>
        <v>#DIV/0!</v>
      </c>
      <c r="H93">
        <f>$A$84 * (1+$B$73) / ( 1 / (EXP(H43 / $A$82) - 1) - $B$74)</f>
        <v>23530.265828788499</v>
      </c>
      <c r="I93">
        <f>$A$84 * (1+$B$73) / ( 1 / (EXP(I43 / $A$82) - 1) - $B$74)</f>
        <v>36341.249803354687</v>
      </c>
      <c r="J93">
        <f>$A$84 * (1+$B$73) / ( 1 / (EXP(J43 / $A$82) - 1) - $B$74)</f>
        <v>42338.852309897244</v>
      </c>
    </row>
    <row r="94" spans="1:10">
      <c r="A94" t="s">
        <v>6</v>
      </c>
      <c r="B94">
        <f>$A$84 * (1+$B$73) / ( 1 / (EXP(B44 / $A$82) - 1) - $B$74)</f>
        <v>1947785.5811512677</v>
      </c>
      <c r="C94">
        <f>$A$84 * (1+$B$73) / ( 1 / (EXP(C44 / $A$82) - 1) - $B$74)</f>
        <v>681175.17348077009</v>
      </c>
      <c r="D94">
        <f>$A$84 * (1+$B$73) / ( 1 / (EXP(D44 / $A$82) - 1) - $B$74)</f>
        <v>440332.17041074706</v>
      </c>
      <c r="E94">
        <f>$A$84 * (1+$B$73) / ( 1 / (EXP(E44 / $A$82) - 1) - $B$74)</f>
        <v>263333.52332451061</v>
      </c>
      <c r="F94">
        <f>$A$84 * (1+$B$73) / ( 1 / (EXP(F44 / $A$82) - 1) - $B$74)</f>
        <v>61262.445900102692</v>
      </c>
      <c r="G94">
        <f>$A$84 * (1+$B$73) / ( 1 / (EXP(G44 / $A$82) - 1) - $B$74)</f>
        <v>23530.265828788499</v>
      </c>
      <c r="H94" t="e">
        <f>$A$84 * (1+$B$73) / ( 1 / (EXP(H44 / $A$82) - 1) - $B$74)</f>
        <v>#DIV/0!</v>
      </c>
      <c r="I94">
        <f>$A$84 * (1+$B$73) / ( 1 / (EXP(I44 / $A$82) - 1) - $B$74)</f>
        <v>10425.5884102243</v>
      </c>
      <c r="J94">
        <f>$A$84 * (1+$B$73) / ( 1 / (EXP(J44 / $A$82) - 1) - $B$74)</f>
        <v>16120.622966109609</v>
      </c>
    </row>
    <row r="95" spans="1:10">
      <c r="A95" t="s">
        <v>7</v>
      </c>
      <c r="B95">
        <f>$A$84 * (1+$B$73) / ( 1 / (EXP(B45 / $A$82) - 1) - $B$74)</f>
        <v>1729495.116710223</v>
      </c>
      <c r="C95">
        <f>$A$84 * (1+$B$73) / ( 1 / (EXP(C45 / $A$82) - 1) - $B$74)</f>
        <v>638397.20927423215</v>
      </c>
      <c r="D95">
        <f>$A$84 * (1+$B$73) / ( 1 / (EXP(D45 / $A$82) - 1) - $B$74)</f>
        <v>423519.621772215</v>
      </c>
      <c r="E95">
        <f>$A$84 * (1+$B$73) / ( 1 / (EXP(E45 / $A$82) - 1) - $B$74)</f>
        <v>263269.33488319488</v>
      </c>
      <c r="F95">
        <f>$A$84 * (1+$B$73) / ( 1 / (EXP(F45 / $A$82) - 1) - $B$74)</f>
        <v>74480.855525358595</v>
      </c>
      <c r="G95">
        <f>$A$84 * (1+$B$73) / ( 1 / (EXP(G45 / $A$82) - 1) - $B$74)</f>
        <v>36341.249803354687</v>
      </c>
      <c r="H95">
        <f>$A$84 * (1+$B$73) / ( 1 / (EXP(H45 / $A$82) - 1) - $B$74)</f>
        <v>10425.5884102243</v>
      </c>
      <c r="I95" t="e">
        <f>$A$84 * (1+$B$73) / ( 1 / (EXP(I45 / $A$82) - 1) - $B$74)</f>
        <v>#DIV/0!</v>
      </c>
      <c r="J95">
        <f>$A$84 * (1+$B$73) / ( 1 / (EXP(J45 / $A$82) - 1) - $B$74)</f>
        <v>5041.093255296073</v>
      </c>
    </row>
    <row r="96" spans="1:10">
      <c r="A96" t="s">
        <v>13</v>
      </c>
      <c r="B96">
        <f>$A$84 * (1+$B$73) / ( 1 / (EXP(B46 / $A$82) - 1) - $B$74)</f>
        <v>1613152.90395498</v>
      </c>
      <c r="C96">
        <f>$A$84 * (1+$B$73) / ( 1 / (EXP(C46 / $A$82) - 1) - $B$74)</f>
        <v>609945.07659356785</v>
      </c>
      <c r="D96">
        <f>$A$84 * (1+$B$73) / ( 1 / (EXP(D46 / $A$82) - 1) - $B$74)</f>
        <v>409174.30282323126</v>
      </c>
      <c r="E96">
        <f>$A$84 * (1+$B$73) / ( 1 / (EXP(E46 / $A$82) - 1) - $B$74)</f>
        <v>258584.66483865233</v>
      </c>
      <c r="F96">
        <f>$A$84 * (1+$B$73) / ( 1 / (EXP(F46 / $A$82) - 1) - $B$74)</f>
        <v>79478.589855372949</v>
      </c>
      <c r="G96">
        <f>$A$84 * (1+$B$73) / ( 1 / (EXP(G46 / $A$82) - 1) - $B$74)</f>
        <v>42338.852309897244</v>
      </c>
      <c r="H96">
        <f>$A$84 * (1+$B$73) / ( 1 / (EXP(H46 / $A$82) - 1) - $B$74)</f>
        <v>16120.622966109609</v>
      </c>
      <c r="I96">
        <f>$A$84 * (1+$B$73) / ( 1 / (EXP(I46 / $A$82) - 1) - $B$74)</f>
        <v>5041.093255296073</v>
      </c>
      <c r="J96" t="e">
        <f>$A$84 * (1+$B$73) / ( 1 / (EXP(J46 / $A$82) - 1) - $B$74)</f>
        <v>#DIV/0!</v>
      </c>
    </row>
    <row r="98" spans="1:10">
      <c r="A98" t="s">
        <v>36</v>
      </c>
    </row>
    <row r="99" spans="1:10">
      <c r="A99">
        <v>15</v>
      </c>
    </row>
    <row r="100" spans="1:10">
      <c r="A100" t="s">
        <v>37</v>
      </c>
    </row>
    <row r="101" spans="1:10">
      <c r="A101">
        <f>A99*A84</f>
        <v>750000</v>
      </c>
    </row>
    <row r="102" spans="1:10">
      <c r="A102" t="s">
        <v>38</v>
      </c>
    </row>
    <row r="103" spans="1:10">
      <c r="A103">
        <v>3</v>
      </c>
    </row>
    <row r="105" spans="1:10">
      <c r="A105" t="s">
        <v>39</v>
      </c>
      <c r="B105" t="s">
        <v>15</v>
      </c>
      <c r="C105" t="s">
        <v>16</v>
      </c>
      <c r="D105" t="s">
        <v>17</v>
      </c>
      <c r="E105" t="s">
        <v>18</v>
      </c>
      <c r="F105" t="s">
        <v>4</v>
      </c>
      <c r="G105" t="s">
        <v>19</v>
      </c>
      <c r="H105" t="s">
        <v>20</v>
      </c>
      <c r="I105" t="s">
        <v>21</v>
      </c>
      <c r="J105" t="s">
        <v>22</v>
      </c>
    </row>
    <row r="106" spans="1:10">
      <c r="A106" t="s">
        <v>15</v>
      </c>
      <c r="B106" t="e">
        <f>B88*$A$103</f>
        <v>#DIV/0!</v>
      </c>
      <c r="C106">
        <f>C88*$A$103</f>
        <v>742039.40688217117</v>
      </c>
      <c r="D106">
        <f>D88*$A$103</f>
        <v>1614154.7560003626</v>
      </c>
      <c r="E106">
        <f>E88*$A$103</f>
        <v>3271175.0194012392</v>
      </c>
      <c r="F106">
        <f>F88*$A$103</f>
        <v>7135940.620375935</v>
      </c>
      <c r="G106">
        <f>G88*$A$103</f>
        <v>6862904.2146801278</v>
      </c>
      <c r="H106">
        <f>H88*$A$103</f>
        <v>5843356.7434538035</v>
      </c>
      <c r="I106">
        <f>I88*$A$103</f>
        <v>5188485.3501306688</v>
      </c>
      <c r="J106">
        <f>J88*$A$103</f>
        <v>4839458.7118649399</v>
      </c>
    </row>
    <row r="107" spans="1:10">
      <c r="A107" t="s">
        <v>1</v>
      </c>
      <c r="B107">
        <f>B89*$A$103</f>
        <v>742039.40688217117</v>
      </c>
      <c r="C107" t="e">
        <f>C89*$A$103</f>
        <v>#DIV/0!</v>
      </c>
      <c r="D107">
        <f>D89*$A$103</f>
        <v>161897.30241871247</v>
      </c>
      <c r="E107">
        <f>E89*$A$103</f>
        <v>516297.84491453366</v>
      </c>
      <c r="F107">
        <f>F89*$A$103</f>
        <v>1858195.8182220389</v>
      </c>
      <c r="G107">
        <f>G89*$A$103</f>
        <v>2109057.6029476067</v>
      </c>
      <c r="H107">
        <f>H89*$A$103</f>
        <v>2043525.5204423103</v>
      </c>
      <c r="I107">
        <f>I89*$A$103</f>
        <v>1915191.6278226965</v>
      </c>
      <c r="J107">
        <f>J89*$A$103</f>
        <v>1829835.2297807036</v>
      </c>
    </row>
    <row r="108" spans="1:10">
      <c r="A108" t="s">
        <v>2</v>
      </c>
      <c r="B108">
        <f>B90*$A$103</f>
        <v>1614154.7560003626</v>
      </c>
      <c r="C108">
        <f>C90*$A$103</f>
        <v>161897.30241871247</v>
      </c>
      <c r="D108" t="e">
        <f>D90*$A$103</f>
        <v>#DIV/0!</v>
      </c>
      <c r="E108">
        <f>E90*$A$103</f>
        <v>179655.65219899226</v>
      </c>
      <c r="F108">
        <f>F90*$A$103</f>
        <v>1026493.2974235284</v>
      </c>
      <c r="G108">
        <f>G90*$A$103</f>
        <v>1276972.3817805825</v>
      </c>
      <c r="H108">
        <f>H90*$A$103</f>
        <v>1320996.5112322411</v>
      </c>
      <c r="I108">
        <f>I90*$A$103</f>
        <v>1270558.865316645</v>
      </c>
      <c r="J108">
        <f>J90*$A$103</f>
        <v>1227522.9084696937</v>
      </c>
    </row>
    <row r="109" spans="1:10">
      <c r="A109" t="s">
        <v>3</v>
      </c>
      <c r="B109">
        <f>B91*$A$103</f>
        <v>3271175.0194012392</v>
      </c>
      <c r="C109">
        <f>C91*$A$103</f>
        <v>516297.84491453366</v>
      </c>
      <c r="D109">
        <f>D91*$A$103</f>
        <v>179655.65219899226</v>
      </c>
      <c r="E109" t="e">
        <f>E91*$A$103</f>
        <v>#DIV/0!</v>
      </c>
      <c r="F109">
        <f>F91*$A$103</f>
        <v>480982.49188790924</v>
      </c>
      <c r="G109">
        <f>G91*$A$103</f>
        <v>691819.99782115745</v>
      </c>
      <c r="H109">
        <f>H91*$A$103</f>
        <v>790000.56997353188</v>
      </c>
      <c r="I109">
        <f>I91*$A$103</f>
        <v>789808.00464958465</v>
      </c>
      <c r="J109">
        <f>J91*$A$103</f>
        <v>775753.99451595696</v>
      </c>
    </row>
    <row r="110" spans="1:10">
      <c r="A110" t="s">
        <v>4</v>
      </c>
      <c r="B110">
        <f>B92*$A$103</f>
        <v>7135940.620375935</v>
      </c>
      <c r="C110">
        <f>C92*$A$103</f>
        <v>1858195.8182220389</v>
      </c>
      <c r="D110">
        <f>D92*$A$103</f>
        <v>1026493.2974235284</v>
      </c>
      <c r="E110">
        <f>E92*$A$103</f>
        <v>480982.49188790924</v>
      </c>
      <c r="F110" t="e">
        <f>F92*$A$103</f>
        <v>#DIV/0!</v>
      </c>
      <c r="G110">
        <f>G92*$A$103</f>
        <v>90415.72686535104</v>
      </c>
      <c r="H110">
        <f>H92*$A$103</f>
        <v>183787.33770030807</v>
      </c>
      <c r="I110">
        <f>I92*$A$103</f>
        <v>223442.5665760758</v>
      </c>
      <c r="J110">
        <f>J92*$A$103</f>
        <v>238435.76956611883</v>
      </c>
    </row>
    <row r="111" spans="1:10">
      <c r="A111" t="s">
        <v>5</v>
      </c>
      <c r="B111">
        <f>B93*$A$103</f>
        <v>6862904.2146801278</v>
      </c>
      <c r="C111">
        <f>C93*$A$103</f>
        <v>2109057.6029476067</v>
      </c>
      <c r="D111">
        <f>D93*$A$103</f>
        <v>1276972.3817805825</v>
      </c>
      <c r="E111">
        <f>E93*$A$103</f>
        <v>691819.99782115745</v>
      </c>
      <c r="F111">
        <f>F93*$A$103</f>
        <v>90415.72686535104</v>
      </c>
      <c r="G111" t="e">
        <f>G93*$A$103</f>
        <v>#DIV/0!</v>
      </c>
      <c r="H111">
        <f>H93*$A$103</f>
        <v>70590.797486365496</v>
      </c>
      <c r="I111">
        <f>I93*$A$103</f>
        <v>109023.74941006406</v>
      </c>
      <c r="J111">
        <f>J93*$A$103</f>
        <v>127016.55692969172</v>
      </c>
    </row>
    <row r="112" spans="1:10">
      <c r="A112" t="s">
        <v>6</v>
      </c>
      <c r="B112">
        <f>B94*$A$103</f>
        <v>5843356.7434538035</v>
      </c>
      <c r="C112">
        <f>C94*$A$103</f>
        <v>2043525.5204423103</v>
      </c>
      <c r="D112">
        <f>D94*$A$103</f>
        <v>1320996.5112322411</v>
      </c>
      <c r="E112">
        <f>E94*$A$103</f>
        <v>790000.56997353188</v>
      </c>
      <c r="F112">
        <f>F94*$A$103</f>
        <v>183787.33770030807</v>
      </c>
      <c r="G112">
        <f>G94*$A$103</f>
        <v>70590.797486365496</v>
      </c>
      <c r="H112" t="e">
        <f>H94*$A$103</f>
        <v>#DIV/0!</v>
      </c>
      <c r="I112">
        <f>I94*$A$103</f>
        <v>31276.7652306729</v>
      </c>
      <c r="J112">
        <f>J94*$A$103</f>
        <v>48361.86889832883</v>
      </c>
    </row>
    <row r="113" spans="1:10">
      <c r="A113" t="s">
        <v>7</v>
      </c>
      <c r="B113">
        <f>B95*$A$103</f>
        <v>5188485.3501306688</v>
      </c>
      <c r="C113">
        <f>C95*$A$103</f>
        <v>1915191.6278226965</v>
      </c>
      <c r="D113">
        <f>D95*$A$103</f>
        <v>1270558.865316645</v>
      </c>
      <c r="E113">
        <f>E95*$A$103</f>
        <v>789808.00464958465</v>
      </c>
      <c r="F113">
        <f>F95*$A$103</f>
        <v>223442.5665760758</v>
      </c>
      <c r="G113">
        <f>G95*$A$103</f>
        <v>109023.74941006406</v>
      </c>
      <c r="H113">
        <f>H95*$A$103</f>
        <v>31276.7652306729</v>
      </c>
      <c r="I113" t="e">
        <f>I95*$A$103</f>
        <v>#DIV/0!</v>
      </c>
      <c r="J113">
        <f>J95*$A$103</f>
        <v>15123.279765888219</v>
      </c>
    </row>
    <row r="114" spans="1:10">
      <c r="A114" t="s">
        <v>13</v>
      </c>
      <c r="B114">
        <f>B96*$A$103</f>
        <v>4839458.7118649399</v>
      </c>
      <c r="C114">
        <f>C96*$A$103</f>
        <v>1829835.2297807036</v>
      </c>
      <c r="D114">
        <f>D96*$A$103</f>
        <v>1227522.9084696937</v>
      </c>
      <c r="E114">
        <f>E96*$A$103</f>
        <v>775753.99451595696</v>
      </c>
      <c r="F114">
        <f>F96*$A$103</f>
        <v>238435.76956611883</v>
      </c>
      <c r="G114">
        <f>G96*$A$103</f>
        <v>127016.55692969172</v>
      </c>
      <c r="H114">
        <f>H96*$A$103</f>
        <v>48361.86889832883</v>
      </c>
      <c r="I114">
        <f>I96*$A$103</f>
        <v>15123.279765888219</v>
      </c>
      <c r="J114" t="e">
        <f>J96*$A$103</f>
        <v>#DIV/0!</v>
      </c>
    </row>
    <row r="116" spans="1:10">
      <c r="A116" t="s">
        <v>45</v>
      </c>
      <c r="B116" t="s">
        <v>15</v>
      </c>
      <c r="C116" t="s">
        <v>16</v>
      </c>
      <c r="D116" t="s">
        <v>17</v>
      </c>
      <c r="E116" t="s">
        <v>18</v>
      </c>
      <c r="F116" t="s">
        <v>4</v>
      </c>
      <c r="G116" t="s">
        <v>19</v>
      </c>
      <c r="H116" t="s">
        <v>20</v>
      </c>
      <c r="I116" t="s">
        <v>21</v>
      </c>
      <c r="J116" t="s">
        <v>22</v>
      </c>
    </row>
    <row r="117" spans="1:10">
      <c r="A117" t="s">
        <v>15</v>
      </c>
      <c r="B117">
        <f>$B$70*$B$71*B60</f>
        <v>17593.697845566283</v>
      </c>
      <c r="C117">
        <f t="shared" ref="C117:J117" si="48">$B$70*$B$71*C60</f>
        <v>30221.604932417125</v>
      </c>
      <c r="D117">
        <f t="shared" si="48"/>
        <v>42193.102700583047</v>
      </c>
      <c r="E117">
        <f t="shared" si="48"/>
        <v>68217.492525337046</v>
      </c>
      <c r="F117">
        <f t="shared" si="48"/>
        <v>341486.08001483028</v>
      </c>
      <c r="G117">
        <f t="shared" si="48"/>
        <v>813024.71686986496</v>
      </c>
      <c r="H117">
        <f t="shared" si="48"/>
        <v>2242061.7101087561</v>
      </c>
      <c r="I117">
        <f t="shared" si="48"/>
        <v>4349792.2725010235</v>
      </c>
      <c r="J117">
        <f t="shared" si="48"/>
        <v>6501337.022223359</v>
      </c>
    </row>
    <row r="118" spans="1:10">
      <c r="A118" t="s">
        <v>1</v>
      </c>
      <c r="B118">
        <f t="shared" ref="B118:J118" si="49">$B$70*$B$71*B61</f>
        <v>30221.604932417125</v>
      </c>
      <c r="C118">
        <f t="shared" si="49"/>
        <v>44939.915944559696</v>
      </c>
      <c r="D118">
        <f t="shared" si="49"/>
        <v>58429.769485110373</v>
      </c>
      <c r="E118">
        <f t="shared" si="49"/>
        <v>86993.848137140259</v>
      </c>
      <c r="F118">
        <f t="shared" si="49"/>
        <v>372746.50929601822</v>
      </c>
      <c r="G118">
        <f t="shared" si="49"/>
        <v>854499.18591786514</v>
      </c>
      <c r="H118">
        <f t="shared" si="49"/>
        <v>2299985.285276758</v>
      </c>
      <c r="I118">
        <f t="shared" si="49"/>
        <v>4421925.621122973</v>
      </c>
      <c r="J118">
        <f t="shared" si="49"/>
        <v>6583757.3607811239</v>
      </c>
    </row>
    <row r="119" spans="1:10">
      <c r="A119" t="s">
        <v>2</v>
      </c>
      <c r="B119">
        <f t="shared" ref="B119:J119" si="50">$B$70*$B$71*B62</f>
        <v>42193.102700583047</v>
      </c>
      <c r="C119">
        <f t="shared" si="50"/>
        <v>58429.769485110373</v>
      </c>
      <c r="D119">
        <f t="shared" si="50"/>
        <v>73050.92809294656</v>
      </c>
      <c r="E119">
        <f t="shared" si="50"/>
        <v>103545.66347891625</v>
      </c>
      <c r="F119">
        <f t="shared" si="50"/>
        <v>399144.75629591168</v>
      </c>
      <c r="G119">
        <f t="shared" si="50"/>
        <v>889138.2956472598</v>
      </c>
      <c r="H119">
        <f t="shared" si="50"/>
        <v>2348015.2915365016</v>
      </c>
      <c r="I119">
        <f t="shared" si="50"/>
        <v>4481575.9519538926</v>
      </c>
      <c r="J119">
        <f t="shared" si="50"/>
        <v>6651835.4936313266</v>
      </c>
    </row>
    <row r="120" spans="1:10">
      <c r="A120" t="s">
        <v>3</v>
      </c>
      <c r="B120">
        <f t="shared" ref="B120:J120" si="51">$B$70*$B$71*B63</f>
        <v>68217.492525337046</v>
      </c>
      <c r="C120">
        <f t="shared" si="51"/>
        <v>86993.848137140259</v>
      </c>
      <c r="D120">
        <f t="shared" si="51"/>
        <v>103545.66347891625</v>
      </c>
      <c r="E120">
        <f t="shared" si="51"/>
        <v>137393.42844763375</v>
      </c>
      <c r="F120">
        <f t="shared" si="51"/>
        <v>450730.93681354221</v>
      </c>
      <c r="G120">
        <f t="shared" si="51"/>
        <v>955946.55651884282</v>
      </c>
      <c r="H120">
        <f t="shared" si="51"/>
        <v>2439827.771786375</v>
      </c>
      <c r="I120">
        <f t="shared" si="51"/>
        <v>4595209.3238181751</v>
      </c>
      <c r="J120">
        <f t="shared" si="51"/>
        <v>6781331.606271876</v>
      </c>
    </row>
    <row r="121" spans="1:10">
      <c r="A121" t="s">
        <v>4</v>
      </c>
      <c r="B121">
        <f t="shared" ref="B121:J121" si="52">$B$70*$B$71*B64</f>
        <v>341486.08001483028</v>
      </c>
      <c r="C121">
        <f t="shared" si="52"/>
        <v>372746.50929601822</v>
      </c>
      <c r="D121">
        <f t="shared" si="52"/>
        <v>399144.75629591168</v>
      </c>
      <c r="E121">
        <f t="shared" si="52"/>
        <v>450730.93681354221</v>
      </c>
      <c r="F121">
        <f t="shared" si="52"/>
        <v>867324.75118397828</v>
      </c>
      <c r="G121">
        <f t="shared" si="52"/>
        <v>1468590.9707013755</v>
      </c>
      <c r="H121">
        <f t="shared" si="52"/>
        <v>3117266.4392844983</v>
      </c>
      <c r="I121">
        <f t="shared" si="52"/>
        <v>5420114.8883930007</v>
      </c>
      <c r="J121">
        <f t="shared" si="52"/>
        <v>7714621.8084493885</v>
      </c>
    </row>
    <row r="122" spans="1:10">
      <c r="A122" t="s">
        <v>5</v>
      </c>
      <c r="B122">
        <f t="shared" ref="B122:J122" si="53">$B$70*$B$71*B65</f>
        <v>813024.71686986496</v>
      </c>
      <c r="C122">
        <f t="shared" si="53"/>
        <v>854499.18591786514</v>
      </c>
      <c r="D122">
        <f t="shared" si="53"/>
        <v>889138.2956472598</v>
      </c>
      <c r="E122">
        <f t="shared" si="53"/>
        <v>955946.55651884282</v>
      </c>
      <c r="F122">
        <f t="shared" si="53"/>
        <v>1468590.9707013755</v>
      </c>
      <c r="G122">
        <f t="shared" si="53"/>
        <v>2166959.4175449843</v>
      </c>
      <c r="H122">
        <f t="shared" si="53"/>
        <v>3992014.3627896658</v>
      </c>
      <c r="I122">
        <f t="shared" si="53"/>
        <v>6458699.3059591418</v>
      </c>
      <c r="J122">
        <f t="shared" si="53"/>
        <v>8875781.1095264927</v>
      </c>
    </row>
    <row r="123" spans="1:10">
      <c r="A123" t="s">
        <v>6</v>
      </c>
      <c r="B123">
        <f t="shared" ref="B123:J123" si="54">$B$70*$B$71*B66</f>
        <v>2242061.7101087561</v>
      </c>
      <c r="C123">
        <f t="shared" si="54"/>
        <v>2299985.285276758</v>
      </c>
      <c r="D123">
        <f t="shared" si="54"/>
        <v>2348015.2915365016</v>
      </c>
      <c r="E123">
        <f t="shared" si="54"/>
        <v>2439827.771786375</v>
      </c>
      <c r="F123">
        <f t="shared" si="54"/>
        <v>3117266.4392844983</v>
      </c>
      <c r="G123">
        <f t="shared" si="54"/>
        <v>3992014.3627896658</v>
      </c>
      <c r="H123">
        <f t="shared" si="54"/>
        <v>6154624.7693134025</v>
      </c>
      <c r="I123">
        <f t="shared" si="54"/>
        <v>8948006.4399637543</v>
      </c>
      <c r="J123">
        <f t="shared" si="54"/>
        <v>11615024.749328032</v>
      </c>
    </row>
    <row r="124" spans="1:10">
      <c r="A124" t="s">
        <v>7</v>
      </c>
      <c r="B124">
        <f t="shared" ref="B124:J124" si="55">$B$70*$B$71*B67</f>
        <v>4349792.2725010235</v>
      </c>
      <c r="C124">
        <f t="shared" si="55"/>
        <v>4421925.621122973</v>
      </c>
      <c r="D124">
        <f t="shared" si="55"/>
        <v>4481575.9519538926</v>
      </c>
      <c r="E124">
        <f t="shared" si="55"/>
        <v>4595209.3238181751</v>
      </c>
      <c r="F124">
        <f t="shared" si="55"/>
        <v>5420114.8883930007</v>
      </c>
      <c r="G124">
        <f t="shared" si="55"/>
        <v>6458699.3059591418</v>
      </c>
      <c r="H124">
        <f t="shared" si="55"/>
        <v>8948006.4399637543</v>
      </c>
      <c r="I124">
        <f t="shared" si="55"/>
        <v>12069572.037552707</v>
      </c>
      <c r="J124">
        <f t="shared" si="55"/>
        <v>14993430.09486215</v>
      </c>
    </row>
    <row r="125" spans="1:10">
      <c r="A125" t="s">
        <v>13</v>
      </c>
      <c r="B125">
        <f t="shared" ref="B125:J125" si="56">$B$70*$B$71*B68</f>
        <v>6501337.022223359</v>
      </c>
      <c r="C125">
        <f t="shared" si="56"/>
        <v>6583757.3607811239</v>
      </c>
      <c r="D125">
        <f t="shared" si="56"/>
        <v>6651835.4936313266</v>
      </c>
      <c r="E125">
        <f t="shared" si="56"/>
        <v>6781331.606271876</v>
      </c>
      <c r="F125">
        <f t="shared" si="56"/>
        <v>7714621.8084493885</v>
      </c>
      <c r="G125">
        <f t="shared" si="56"/>
        <v>8875781.1095264927</v>
      </c>
      <c r="H125">
        <f t="shared" si="56"/>
        <v>11615024.749328032</v>
      </c>
      <c r="I125">
        <f t="shared" si="56"/>
        <v>14993430.09486215</v>
      </c>
      <c r="J125">
        <f t="shared" si="56"/>
        <v>18121387.778178569</v>
      </c>
    </row>
    <row r="127" spans="1:10">
      <c r="A127" t="s">
        <v>40</v>
      </c>
      <c r="B127" t="s">
        <v>15</v>
      </c>
      <c r="C127" t="s">
        <v>16</v>
      </c>
      <c r="D127" t="s">
        <v>17</v>
      </c>
      <c r="E127" t="s">
        <v>18</v>
      </c>
      <c r="F127" t="s">
        <v>4</v>
      </c>
      <c r="G127" t="s">
        <v>19</v>
      </c>
      <c r="H127" t="s">
        <v>20</v>
      </c>
      <c r="I127" t="s">
        <v>21</v>
      </c>
      <c r="J127" t="s">
        <v>22</v>
      </c>
    </row>
    <row r="128" spans="1:10">
      <c r="A128" t="s">
        <v>15</v>
      </c>
      <c r="B128" t="e">
        <f>$A$101-B106-B117</f>
        <v>#DIV/0!</v>
      </c>
      <c r="C128">
        <f t="shared" ref="C128:J128" si="57">$A$101-C106-C117</f>
        <v>-22261.011814588295</v>
      </c>
      <c r="D128">
        <f t="shared" si="57"/>
        <v>-906347.85870094562</v>
      </c>
      <c r="E128">
        <f t="shared" si="57"/>
        <v>-2589392.5119265765</v>
      </c>
      <c r="F128">
        <f t="shared" si="57"/>
        <v>-6727426.7003907654</v>
      </c>
      <c r="G128">
        <f t="shared" si="57"/>
        <v>-6925928.9315499924</v>
      </c>
      <c r="H128">
        <f t="shared" si="57"/>
        <v>-7335418.4535625596</v>
      </c>
      <c r="I128">
        <f t="shared" si="57"/>
        <v>-8788277.6226316914</v>
      </c>
      <c r="J128">
        <f t="shared" si="57"/>
        <v>-10590795.734088298</v>
      </c>
    </row>
    <row r="129" spans="1:10">
      <c r="A129" t="s">
        <v>1</v>
      </c>
      <c r="B129">
        <f t="shared" ref="B129:J129" si="58">$A$101-B107-B118</f>
        <v>-22261.011814588295</v>
      </c>
      <c r="C129" t="e">
        <f t="shared" si="58"/>
        <v>#DIV/0!</v>
      </c>
      <c r="D129">
        <f t="shared" si="58"/>
        <v>529672.92809617706</v>
      </c>
      <c r="E129">
        <f t="shared" si="58"/>
        <v>146708.30694832606</v>
      </c>
      <c r="F129">
        <f t="shared" si="58"/>
        <v>-1480942.3275180571</v>
      </c>
      <c r="G129">
        <f t="shared" si="58"/>
        <v>-2213556.7888654717</v>
      </c>
      <c r="H129">
        <f t="shared" si="58"/>
        <v>-3593510.8057190683</v>
      </c>
      <c r="I129">
        <f t="shared" si="58"/>
        <v>-5587117.2489456693</v>
      </c>
      <c r="J129">
        <f t="shared" si="58"/>
        <v>-7663592.5905618276</v>
      </c>
    </row>
    <row r="130" spans="1:10">
      <c r="A130" t="s">
        <v>2</v>
      </c>
      <c r="B130">
        <f t="shared" ref="B130:J130" si="59">$A$101-B108-B119</f>
        <v>-906347.85870094562</v>
      </c>
      <c r="C130">
        <f t="shared" si="59"/>
        <v>529672.92809617706</v>
      </c>
      <c r="D130" t="e">
        <f t="shared" si="59"/>
        <v>#DIV/0!</v>
      </c>
      <c r="E130">
        <f t="shared" si="59"/>
        <v>466798.68432209152</v>
      </c>
      <c r="F130">
        <f t="shared" si="59"/>
        <v>-675638.05371944001</v>
      </c>
      <c r="G130">
        <f t="shared" si="59"/>
        <v>-1416110.6774278423</v>
      </c>
      <c r="H130">
        <f t="shared" si="59"/>
        <v>-2919011.8027687427</v>
      </c>
      <c r="I130">
        <f t="shared" si="59"/>
        <v>-5002134.8172705378</v>
      </c>
      <c r="J130">
        <f t="shared" si="59"/>
        <v>-7129358.4021010203</v>
      </c>
    </row>
    <row r="131" spans="1:10">
      <c r="A131" t="s">
        <v>3</v>
      </c>
      <c r="B131">
        <f t="shared" ref="B131:J131" si="60">$A$101-B109-B120</f>
        <v>-2589392.5119265765</v>
      </c>
      <c r="C131">
        <f t="shared" si="60"/>
        <v>146708.30694832606</v>
      </c>
      <c r="D131">
        <f t="shared" si="60"/>
        <v>466798.68432209152</v>
      </c>
      <c r="E131" t="e">
        <f t="shared" si="60"/>
        <v>#DIV/0!</v>
      </c>
      <c r="F131">
        <f t="shared" si="60"/>
        <v>-181713.42870145146</v>
      </c>
      <c r="G131">
        <f t="shared" si="60"/>
        <v>-897766.55434000026</v>
      </c>
      <c r="H131">
        <f t="shared" si="60"/>
        <v>-2479828.3417599071</v>
      </c>
      <c r="I131">
        <f t="shared" si="60"/>
        <v>-4635017.3284677602</v>
      </c>
      <c r="J131">
        <f t="shared" si="60"/>
        <v>-6807085.6007878333</v>
      </c>
    </row>
    <row r="132" spans="1:10">
      <c r="A132" t="s">
        <v>4</v>
      </c>
      <c r="B132">
        <f t="shared" ref="B132:J132" si="61">$A$101-B110-B121</f>
        <v>-6727426.7003907654</v>
      </c>
      <c r="C132">
        <f t="shared" si="61"/>
        <v>-1480942.3275180571</v>
      </c>
      <c r="D132">
        <f t="shared" si="61"/>
        <v>-675638.05371944001</v>
      </c>
      <c r="E132">
        <f t="shared" si="61"/>
        <v>-181713.42870145146</v>
      </c>
      <c r="F132" t="e">
        <f t="shared" si="61"/>
        <v>#DIV/0!</v>
      </c>
      <c r="G132">
        <f t="shared" si="61"/>
        <v>-809006.69756672659</v>
      </c>
      <c r="H132">
        <f t="shared" si="61"/>
        <v>-2551053.7769848062</v>
      </c>
      <c r="I132">
        <f t="shared" si="61"/>
        <v>-4893557.4549690764</v>
      </c>
      <c r="J132">
        <f t="shared" si="61"/>
        <v>-7203057.5780155072</v>
      </c>
    </row>
    <row r="133" spans="1:10">
      <c r="A133" t="s">
        <v>5</v>
      </c>
      <c r="B133">
        <f t="shared" ref="B133:J133" si="62">$A$101-B111-B122</f>
        <v>-6925928.9315499924</v>
      </c>
      <c r="C133">
        <f t="shared" si="62"/>
        <v>-2213556.7888654717</v>
      </c>
      <c r="D133">
        <f t="shared" si="62"/>
        <v>-1416110.6774278423</v>
      </c>
      <c r="E133">
        <f t="shared" si="62"/>
        <v>-897766.55434000026</v>
      </c>
      <c r="F133">
        <f t="shared" si="62"/>
        <v>-809006.69756672659</v>
      </c>
      <c r="G133" t="e">
        <f t="shared" si="62"/>
        <v>#DIV/0!</v>
      </c>
      <c r="H133">
        <f t="shared" si="62"/>
        <v>-3312605.1602760311</v>
      </c>
      <c r="I133">
        <f t="shared" si="62"/>
        <v>-5817723.0553692058</v>
      </c>
      <c r="J133">
        <f t="shared" si="62"/>
        <v>-8252797.6664561843</v>
      </c>
    </row>
    <row r="134" spans="1:10">
      <c r="A134" t="s">
        <v>6</v>
      </c>
      <c r="B134">
        <f t="shared" ref="B134:J134" si="63">$A$101-B112-B123</f>
        <v>-7335418.4535625596</v>
      </c>
      <c r="C134">
        <f t="shared" si="63"/>
        <v>-3593510.8057190683</v>
      </c>
      <c r="D134">
        <f t="shared" si="63"/>
        <v>-2919011.8027687427</v>
      </c>
      <c r="E134">
        <f t="shared" si="63"/>
        <v>-2479828.3417599071</v>
      </c>
      <c r="F134">
        <f t="shared" si="63"/>
        <v>-2551053.7769848062</v>
      </c>
      <c r="G134">
        <f t="shared" si="63"/>
        <v>-3312605.1602760311</v>
      </c>
      <c r="H134" t="e">
        <f t="shared" si="63"/>
        <v>#DIV/0!</v>
      </c>
      <c r="I134">
        <f t="shared" si="63"/>
        <v>-8229283.2051944267</v>
      </c>
      <c r="J134">
        <f t="shared" si="63"/>
        <v>-10913386.618226361</v>
      </c>
    </row>
    <row r="135" spans="1:10">
      <c r="A135" t="s">
        <v>7</v>
      </c>
      <c r="B135">
        <f t="shared" ref="B135:J135" si="64">$A$101-B113-B124</f>
        <v>-8788277.6226316914</v>
      </c>
      <c r="C135">
        <f t="shared" si="64"/>
        <v>-5587117.2489456693</v>
      </c>
      <c r="D135">
        <f t="shared" si="64"/>
        <v>-5002134.8172705378</v>
      </c>
      <c r="E135">
        <f t="shared" si="64"/>
        <v>-4635017.3284677602</v>
      </c>
      <c r="F135">
        <f t="shared" si="64"/>
        <v>-4893557.4549690764</v>
      </c>
      <c r="G135">
        <f t="shared" si="64"/>
        <v>-5817723.0553692058</v>
      </c>
      <c r="H135">
        <f t="shared" si="64"/>
        <v>-8229283.2051944267</v>
      </c>
      <c r="I135" t="e">
        <f t="shared" si="64"/>
        <v>#DIV/0!</v>
      </c>
      <c r="J135">
        <f t="shared" si="64"/>
        <v>-14258553.374628039</v>
      </c>
    </row>
    <row r="136" spans="1:10">
      <c r="A136" t="s">
        <v>13</v>
      </c>
      <c r="B136">
        <f t="shared" ref="B136:J136" si="65">$A$101-B114-B125</f>
        <v>-10590795.734088298</v>
      </c>
      <c r="C136">
        <f t="shared" si="65"/>
        <v>-7663592.5905618276</v>
      </c>
      <c r="D136">
        <f t="shared" si="65"/>
        <v>-7129358.4021010203</v>
      </c>
      <c r="E136">
        <f t="shared" si="65"/>
        <v>-6807085.6007878333</v>
      </c>
      <c r="F136">
        <f t="shared" si="65"/>
        <v>-7203057.5780155072</v>
      </c>
      <c r="G136">
        <f t="shared" si="65"/>
        <v>-8252797.6664561843</v>
      </c>
      <c r="H136">
        <f t="shared" si="65"/>
        <v>-10913386.618226361</v>
      </c>
      <c r="I136">
        <f t="shared" si="65"/>
        <v>-14258553.374628039</v>
      </c>
      <c r="J136" t="e">
        <f t="shared" si="65"/>
        <v>#DIV/0!</v>
      </c>
    </row>
    <row r="138" spans="1:10">
      <c r="A138" t="s">
        <v>47</v>
      </c>
      <c r="B138" t="s">
        <v>15</v>
      </c>
      <c r="C138" t="s">
        <v>16</v>
      </c>
      <c r="D138" t="s">
        <v>17</v>
      </c>
      <c r="E138" t="s">
        <v>18</v>
      </c>
      <c r="F138" t="s">
        <v>4</v>
      </c>
      <c r="G138" t="s">
        <v>19</v>
      </c>
      <c r="H138" t="s">
        <v>20</v>
      </c>
      <c r="I138" t="s">
        <v>21</v>
      </c>
      <c r="J138" t="s">
        <v>22</v>
      </c>
    </row>
    <row r="139" spans="1:10">
      <c r="A139" t="s">
        <v>15</v>
      </c>
      <c r="B139" t="e">
        <f>(B106+B117)/$A$84</f>
        <v>#DIV/0!</v>
      </c>
      <c r="C139">
        <f t="shared" ref="C139:J139" si="66">(C106+C117)/$A$84</f>
        <v>15.445220236291767</v>
      </c>
      <c r="D139">
        <f t="shared" si="66"/>
        <v>33.126957174018912</v>
      </c>
      <c r="E139">
        <f t="shared" si="66"/>
        <v>66.787850238531533</v>
      </c>
      <c r="F139">
        <f t="shared" si="66"/>
        <v>149.54853400781531</v>
      </c>
      <c r="G139">
        <f t="shared" si="66"/>
        <v>153.51857863099985</v>
      </c>
      <c r="H139">
        <f t="shared" si="66"/>
        <v>161.70836907125118</v>
      </c>
      <c r="I139">
        <f t="shared" si="66"/>
        <v>190.76555245263384</v>
      </c>
      <c r="J139">
        <f t="shared" si="66"/>
        <v>226.81591468176595</v>
      </c>
    </row>
    <row r="140" spans="1:10">
      <c r="A140" t="s">
        <v>1</v>
      </c>
      <c r="B140">
        <f t="shared" ref="B140:J140" si="67">(B107+B118)/$A$84</f>
        <v>15.445220236291767</v>
      </c>
      <c r="C140" t="e">
        <f t="shared" si="67"/>
        <v>#DIV/0!</v>
      </c>
      <c r="D140">
        <f t="shared" si="67"/>
        <v>4.4065414380764567</v>
      </c>
      <c r="E140">
        <f t="shared" si="67"/>
        <v>12.065833861033479</v>
      </c>
      <c r="F140">
        <f t="shared" si="67"/>
        <v>44.618846550361141</v>
      </c>
      <c r="G140">
        <f t="shared" si="67"/>
        <v>59.271135777309432</v>
      </c>
      <c r="H140">
        <f t="shared" si="67"/>
        <v>86.870216114381364</v>
      </c>
      <c r="I140">
        <f t="shared" si="67"/>
        <v>126.74234497891338</v>
      </c>
      <c r="J140">
        <f t="shared" si="67"/>
        <v>168.27185181123656</v>
      </c>
    </row>
    <row r="141" spans="1:10">
      <c r="A141" t="s">
        <v>2</v>
      </c>
      <c r="B141">
        <f t="shared" ref="B141:J141" si="68">(B108+B119)/$A$84</f>
        <v>33.126957174018912</v>
      </c>
      <c r="C141">
        <f t="shared" si="68"/>
        <v>4.4065414380764567</v>
      </c>
      <c r="D141" t="e">
        <f t="shared" si="68"/>
        <v>#DIV/0!</v>
      </c>
      <c r="E141">
        <f t="shared" si="68"/>
        <v>5.6640263135581694</v>
      </c>
      <c r="F141">
        <f t="shared" si="68"/>
        <v>28.512761074388798</v>
      </c>
      <c r="G141">
        <f t="shared" si="68"/>
        <v>43.322213548556846</v>
      </c>
      <c r="H141">
        <f t="shared" si="68"/>
        <v>73.380236055374851</v>
      </c>
      <c r="I141">
        <f t="shared" si="68"/>
        <v>115.04269634541076</v>
      </c>
      <c r="J141">
        <f t="shared" si="68"/>
        <v>157.58716804202041</v>
      </c>
    </row>
    <row r="142" spans="1:10">
      <c r="A142" t="s">
        <v>3</v>
      </c>
      <c r="B142">
        <f t="shared" ref="B142:J142" si="69">(B109+B120)/$A$84</f>
        <v>66.787850238531533</v>
      </c>
      <c r="C142">
        <f t="shared" si="69"/>
        <v>12.065833861033479</v>
      </c>
      <c r="D142">
        <f t="shared" si="69"/>
        <v>5.6640263135581694</v>
      </c>
      <c r="E142" t="e">
        <f t="shared" si="69"/>
        <v>#DIV/0!</v>
      </c>
      <c r="F142">
        <f t="shared" si="69"/>
        <v>18.634268574029029</v>
      </c>
      <c r="G142">
        <f t="shared" si="69"/>
        <v>32.955331086800008</v>
      </c>
      <c r="H142">
        <f t="shared" si="69"/>
        <v>64.596566835198146</v>
      </c>
      <c r="I142">
        <f t="shared" si="69"/>
        <v>107.7003465693552</v>
      </c>
      <c r="J142">
        <f t="shared" si="69"/>
        <v>151.14171201575667</v>
      </c>
    </row>
    <row r="143" spans="1:10">
      <c r="A143" t="s">
        <v>4</v>
      </c>
      <c r="B143">
        <f t="shared" ref="B143:J143" si="70">(B110+B121)/$A$84</f>
        <v>149.54853400781531</v>
      </c>
      <c r="C143">
        <f t="shared" si="70"/>
        <v>44.618846550361141</v>
      </c>
      <c r="D143">
        <f t="shared" si="70"/>
        <v>28.512761074388798</v>
      </c>
      <c r="E143">
        <f t="shared" si="70"/>
        <v>18.634268574029029</v>
      </c>
      <c r="F143" t="e">
        <f t="shared" si="70"/>
        <v>#DIV/0!</v>
      </c>
      <c r="G143">
        <f t="shared" si="70"/>
        <v>31.180133951334529</v>
      </c>
      <c r="H143">
        <f t="shared" si="70"/>
        <v>66.021075539696128</v>
      </c>
      <c r="I143">
        <f t="shared" si="70"/>
        <v>112.87114909938153</v>
      </c>
      <c r="J143">
        <f t="shared" si="70"/>
        <v>159.06115156031015</v>
      </c>
    </row>
    <row r="144" spans="1:10">
      <c r="A144" t="s">
        <v>5</v>
      </c>
      <c r="B144">
        <f t="shared" ref="B144:J144" si="71">(B111+B122)/$A$84</f>
        <v>153.51857863099985</v>
      </c>
      <c r="C144">
        <f t="shared" si="71"/>
        <v>59.271135777309432</v>
      </c>
      <c r="D144">
        <f t="shared" si="71"/>
        <v>43.322213548556846</v>
      </c>
      <c r="E144">
        <f t="shared" si="71"/>
        <v>32.955331086800008</v>
      </c>
      <c r="F144">
        <f t="shared" si="71"/>
        <v>31.180133951334529</v>
      </c>
      <c r="G144" t="e">
        <f t="shared" si="71"/>
        <v>#DIV/0!</v>
      </c>
      <c r="H144">
        <f t="shared" si="71"/>
        <v>81.252103205520626</v>
      </c>
      <c r="I144">
        <f t="shared" si="71"/>
        <v>131.35446110738411</v>
      </c>
      <c r="J144">
        <f t="shared" si="71"/>
        <v>180.0559533291237</v>
      </c>
    </row>
    <row r="145" spans="1:10">
      <c r="A145" t="s">
        <v>6</v>
      </c>
      <c r="B145">
        <f t="shared" ref="B145:J145" si="72">(B112+B123)/$A$84</f>
        <v>161.70836907125118</v>
      </c>
      <c r="C145">
        <f t="shared" si="72"/>
        <v>86.870216114381364</v>
      </c>
      <c r="D145">
        <f t="shared" si="72"/>
        <v>73.380236055374851</v>
      </c>
      <c r="E145">
        <f t="shared" si="72"/>
        <v>64.596566835198146</v>
      </c>
      <c r="F145">
        <f t="shared" si="72"/>
        <v>66.021075539696128</v>
      </c>
      <c r="G145">
        <f t="shared" si="72"/>
        <v>81.252103205520626</v>
      </c>
      <c r="H145" t="e">
        <f t="shared" si="72"/>
        <v>#DIV/0!</v>
      </c>
      <c r="I145">
        <f t="shared" si="72"/>
        <v>179.58566410388855</v>
      </c>
      <c r="J145">
        <f t="shared" si="72"/>
        <v>233.26773236452721</v>
      </c>
    </row>
    <row r="146" spans="1:10">
      <c r="A146" t="s">
        <v>7</v>
      </c>
      <c r="B146">
        <f t="shared" ref="B146:J146" si="73">(B113+B124)/$A$84</f>
        <v>190.76555245263384</v>
      </c>
      <c r="C146">
        <f t="shared" si="73"/>
        <v>126.74234497891338</v>
      </c>
      <c r="D146">
        <f t="shared" si="73"/>
        <v>115.04269634541076</v>
      </c>
      <c r="E146">
        <f t="shared" si="73"/>
        <v>107.7003465693552</v>
      </c>
      <c r="F146">
        <f t="shared" si="73"/>
        <v>112.87114909938153</v>
      </c>
      <c r="G146">
        <f t="shared" si="73"/>
        <v>131.35446110738411</v>
      </c>
      <c r="H146">
        <f t="shared" si="73"/>
        <v>179.58566410388855</v>
      </c>
      <c r="I146" t="e">
        <f t="shared" si="73"/>
        <v>#DIV/0!</v>
      </c>
      <c r="J146">
        <f t="shared" si="73"/>
        <v>300.17106749256078</v>
      </c>
    </row>
    <row r="147" spans="1:10">
      <c r="A147" t="s">
        <v>13</v>
      </c>
      <c r="B147">
        <f t="shared" ref="B147:J147" si="74">(B114+B125)/$A$84</f>
        <v>226.81591468176595</v>
      </c>
      <c r="C147">
        <f t="shared" si="74"/>
        <v>168.27185181123656</v>
      </c>
      <c r="D147">
        <f t="shared" si="74"/>
        <v>157.58716804202041</v>
      </c>
      <c r="E147">
        <f t="shared" si="74"/>
        <v>151.14171201575667</v>
      </c>
      <c r="F147">
        <f t="shared" si="74"/>
        <v>159.06115156031015</v>
      </c>
      <c r="G147">
        <f t="shared" si="74"/>
        <v>180.0559533291237</v>
      </c>
      <c r="H147">
        <f t="shared" si="74"/>
        <v>233.26773236452721</v>
      </c>
      <c r="I147">
        <f t="shared" si="74"/>
        <v>300.17106749256078</v>
      </c>
      <c r="J147" t="e">
        <f t="shared" si="74"/>
        <v>#DIV/0!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HoneyFox</dc:creator>
  <dcterms:created xsi:type="dcterms:W3CDTF">2019-06-26T09:01:51Z</dcterms:created>
  <dcterms:modified xsi:type="dcterms:W3CDTF">2019-06-27T09:27:36Z</dcterms:modified>
</cp:coreProperties>
</file>