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ferences" sheetId="1" r:id="rId1"/>
    <sheet name="Joins" sheetId="2" r:id="rId2"/>
  </sheets>
  <definedNames>
    <definedName name="ParentAttribute" localSheetId="1">Joins!$D$1</definedName>
    <definedName name="ParentRole" localSheetId="0">References!$I$1</definedName>
    <definedName name="ParentTable" localSheetId="0">References!$F$1</definedName>
    <definedName name="ParentTableColumn" localSheetId="1">Joins!$D$1</definedName>
  </definedNames>
  <calcPr calcId="162913"/>
</workbook>
</file>

<file path=xl/calcChain.xml><?xml version="1.0" encoding="utf-8"?>
<calcChain xmlns="http://schemas.openxmlformats.org/spreadsheetml/2006/main">
  <c r="N2" i="1" l="1"/>
  <c r="M2" i="1" s="1"/>
  <c r="N3" i="1"/>
  <c r="M3" i="1" s="1"/>
  <c r="N4" i="1"/>
  <c r="N5" i="1"/>
  <c r="N6" i="1"/>
  <c r="N7" i="1"/>
  <c r="N8" i="1"/>
  <c r="N9" i="1"/>
  <c r="M9" i="1" s="1"/>
  <c r="N10" i="1"/>
  <c r="L10" i="1" s="1"/>
  <c r="N11" i="1"/>
  <c r="M5" i="1" l="1"/>
  <c r="L8" i="1"/>
  <c r="L4" i="1"/>
  <c r="D4" i="1" s="1"/>
  <c r="M11" i="1"/>
  <c r="L7" i="1"/>
  <c r="M10" i="1"/>
  <c r="M6" i="1"/>
  <c r="L6" i="1"/>
  <c r="M8" i="1"/>
  <c r="M4" i="1"/>
  <c r="L5" i="1"/>
  <c r="D5" i="1" s="1"/>
  <c r="M7" i="1"/>
  <c r="L11" i="1"/>
  <c r="D11" i="1" s="1"/>
  <c r="L3" i="1"/>
  <c r="D3" i="1" s="1"/>
  <c r="L2" i="1"/>
  <c r="D2" i="1" s="1"/>
  <c r="L9" i="1"/>
  <c r="D9" i="1" s="1"/>
  <c r="D7" i="1"/>
  <c r="D6" i="1"/>
  <c r="D10" i="1"/>
  <c r="D8" i="1"/>
  <c r="K4" i="1" l="1"/>
  <c r="K8" i="1"/>
  <c r="K5" i="1"/>
  <c r="K6" i="1"/>
  <c r="K3" i="1"/>
  <c r="K7" i="1"/>
  <c r="K9" i="1"/>
  <c r="K10" i="1"/>
  <c r="K11" i="1"/>
  <c r="K2" i="1"/>
</calcChain>
</file>

<file path=xl/sharedStrings.xml><?xml version="1.0" encoding="utf-8"?>
<sst xmlns="http://schemas.openxmlformats.org/spreadsheetml/2006/main" count="115" uniqueCount="67">
  <si>
    <t>CRUD</t>
    <phoneticPr fontId="1" type="noConversion"/>
  </si>
  <si>
    <t>Parent</t>
    <phoneticPr fontId="1" type="noConversion"/>
  </si>
  <si>
    <t>Name</t>
    <phoneticPr fontId="1" type="noConversion"/>
  </si>
  <si>
    <t>Code</t>
    <phoneticPr fontId="1" type="noConversion"/>
  </si>
  <si>
    <t>Comment</t>
    <phoneticPr fontId="1" type="noConversion"/>
  </si>
  <si>
    <t>Order</t>
    <phoneticPr fontId="1" type="noConversion"/>
  </si>
  <si>
    <t>Relationship
Name</t>
    <phoneticPr fontId="1" type="noConversion"/>
  </si>
  <si>
    <t>Col1</t>
    <phoneticPr fontId="1" type="noConversion"/>
  </si>
  <si>
    <t>PARTY</t>
  </si>
  <si>
    <t>ParentTable</t>
  </si>
  <si>
    <t>ChildTable</t>
  </si>
  <si>
    <t>ParentTableColumn</t>
  </si>
  <si>
    <t>ChildTableColumn</t>
  </si>
  <si>
    <t>Cardinality</t>
  </si>
  <si>
    <t>1..n</t>
    <phoneticPr fontId="1" type="noConversion"/>
  </si>
  <si>
    <t>INDIVIDUAL</t>
  </si>
  <si>
    <t>PARTY_RELATED</t>
    <phoneticPr fontId="1" type="noConversion"/>
  </si>
  <si>
    <t>PARTY_RELATED</t>
    <phoneticPr fontId="1" type="noConversion"/>
  </si>
  <si>
    <t>Party_Id</t>
  </si>
  <si>
    <t>Relates_Party_Id</t>
    <phoneticPr fontId="1" type="noConversion"/>
  </si>
  <si>
    <t>Related_Party_Id</t>
    <phoneticPr fontId="1" type="noConversion"/>
  </si>
  <si>
    <t>ParentRole</t>
  </si>
  <si>
    <t>ChildRole</t>
  </si>
  <si>
    <t>1..n</t>
    <phoneticPr fontId="1" type="noConversion"/>
  </si>
  <si>
    <t>INDIVIDUAL</t>
    <phoneticPr fontId="1" type="noConversion"/>
  </si>
  <si>
    <t>Party_Id</t>
    <phoneticPr fontId="1" type="noConversion"/>
  </si>
  <si>
    <t>Individual_Party_Id</t>
  </si>
  <si>
    <t>INDIVIDUAL_NAME_HIST</t>
  </si>
  <si>
    <t>Reference
Code</t>
    <phoneticPr fontId="1" type="noConversion"/>
  </si>
  <si>
    <t>1,1</t>
    <phoneticPr fontId="1" type="noConversion"/>
  </si>
  <si>
    <t>01.当事人域</t>
    <phoneticPr fontId="1" type="noConversion"/>
  </si>
  <si>
    <t>外键_当事人关系-当事人-1</t>
    <phoneticPr fontId="1" type="noConversion"/>
  </si>
  <si>
    <t>外键_当事人关系-当事人-2</t>
    <phoneticPr fontId="1" type="noConversion"/>
  </si>
  <si>
    <t>外键_个人-当事人</t>
    <phoneticPr fontId="1" type="noConversion"/>
  </si>
  <si>
    <t>外键_个人名称历史-个人</t>
    <phoneticPr fontId="1" type="noConversion"/>
  </si>
  <si>
    <t>Col2</t>
    <phoneticPr fontId="1" type="noConversion"/>
  </si>
  <si>
    <t>Col3</t>
    <phoneticPr fontId="1" type="noConversion"/>
  </si>
  <si>
    <t>Col4</t>
    <phoneticPr fontId="1" type="noConversion"/>
  </si>
  <si>
    <t>AGREEMENT_PARTY</t>
  </si>
  <si>
    <t>AGREEMENT</t>
  </si>
  <si>
    <t>AGREEMENT_TO_APPLICATION</t>
  </si>
  <si>
    <t>APPLICATION</t>
  </si>
  <si>
    <t>PARTY_APPLICATION</t>
  </si>
  <si>
    <t>FK_PARTY_RELATED-PARTY-1</t>
  </si>
  <si>
    <t>FK_PARTY_RELATED-PARTY-2</t>
  </si>
  <si>
    <t>FK_INDIVIDUAL-PARTY</t>
  </si>
  <si>
    <t>FK_INDIVIDUAL_NAME_HIST-INDIVIDUAL</t>
  </si>
  <si>
    <t>FK_AGREEMENT_PARTY-PARTY</t>
  </si>
  <si>
    <t>FK_AGREEMENT_PARTY-AGREEMENT</t>
  </si>
  <si>
    <t>FK_AGREEMENT_TO_APPLICATION-AGREEMENT</t>
  </si>
  <si>
    <t>FK_AGREEMENT_TO_APPLICATION-APPLICATION</t>
  </si>
  <si>
    <t>FK_PARTY_APPLICATION-PARTY</t>
  </si>
  <si>
    <t>FK_PARTY_APPLICATION-APPLICATION</t>
  </si>
  <si>
    <t>Account_Num</t>
  </si>
  <si>
    <t>Account_Modifier_Num</t>
  </si>
  <si>
    <t>Application_Id</t>
  </si>
  <si>
    <t>01.当事人域</t>
  </si>
  <si>
    <t>01.当事人域</t>
    <phoneticPr fontId="1" type="noConversion"/>
  </si>
  <si>
    <t>01.当事人域</t>
    <phoneticPr fontId="1" type="noConversion"/>
  </si>
  <si>
    <t>04.协议域</t>
  </si>
  <si>
    <t>外键_协议当事人-当事人</t>
  </si>
  <si>
    <t>外键_协议当事人-协议</t>
  </si>
  <si>
    <t>外键_协议对应申请-协议</t>
  </si>
  <si>
    <t>外键_协议对应申请-申请</t>
  </si>
  <si>
    <t>外键_当事人申请-当事人</t>
  </si>
  <si>
    <t>外键_当事人申请-申请</t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</si>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</sst>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华文细黑"/>
      <family val="3"/>
      <charset val="134"/>
    </font>
    <font>
      <sz val="12"/>
      <color theme="1"/>
      <name val="华文细黑"/>
      <family val="3"/>
      <charset val="134"/>
    </font>
    <font>
      <sz val="12"/>
      <color rgb="FF000000"/>
      <name val="华文细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0" fontId="2" fillId="0" borderId="0" xfId="0" applyNumberFormat="1" applyFont="1"/>
    <xf numFmtId="0" fontId="4" fillId="0" borderId="0" xfId="0" applyFont="1"/>
  </cellXfs>
  <cellStyles count="1">
    <cellStyle name="常规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alignment horizontal="center" vertical="center" textRotation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N11" totalsRowShown="0" headerRowDxfId="22" dataDxfId="21">
  <tableColumns count="14">
    <tableColumn id="1" name="CRUD" dataDxfId="0"/>
    <tableColumn id="11" name="Parent" dataDxfId="20"/>
    <tableColumn id="2" name="Name" dataDxfId="19"/>
    <tableColumn id="3" name="Code" dataDxfId="18">
      <calculatedColumnFormula>CONCATENATE("FK_",表1[[#This Row],[ChildTable]],"-",表1[[#This Row],[ParentTable]],IF(表1[[#This Row],[Col2]]=1,"",CONCATENATE("-",表1[[#This Row],[Col3]])))</calculatedColumnFormula>
    </tableColumn>
    <tableColumn id="4" name="Comment" dataDxfId="17"/>
    <tableColumn id="5" name="ParentTable" dataDxfId="16"/>
    <tableColumn id="6" name="ChildTable" dataDxfId="15"/>
    <tableColumn id="7" name="Cardinality" dataDxfId="14"/>
    <tableColumn id="14" name="ParentRole" dataDxfId="13"/>
    <tableColumn id="13" name="ChildRole" dataDxfId="12"/>
    <tableColumn id="10" name="Col1" dataDxfId="11">
      <calculatedColumnFormula>MATCH(表1[[#This Row],[Code]],Joins!C:C,0)</calculatedColumnFormula>
    </tableColumn>
    <tableColumn id="8" name="Col2" dataDxfId="10">
      <calculatedColumnFormula>COUNTIF(表1[[#All],[Col4]],表1[[#This Row],[Col4]])</calculatedColumnFormula>
    </tableColumn>
    <tableColumn id="9" name="Col3" dataDxfId="9">
      <calculatedColumnFormula>COUNTIF($N$2:N2,表1[[#This Row],[Col4]])</calculatedColumnFormula>
    </tableColumn>
    <tableColumn id="12" name="Col4" dataDxfId="8">
      <calculatedColumnFormula>CONCATENATE(表1[[#This Row],[ChildTable]],"-",表1[[#This Row],[ParentTable]])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E13" totalsRowShown="0" headerRowDxfId="7" dataDxfId="6">
  <tableColumns count="5">
    <tableColumn id="1" name="Order" dataDxfId="5"/>
    <tableColumn id="11" name="Relationship_x000a_Name" dataDxfId="4"/>
    <tableColumn id="2" name="Reference_x000a_Code" dataDxfId="3"/>
    <tableColumn id="3" name="ParentTableColumn" dataDxfId="2"/>
    <tableColumn id="4" name="ChildTableColum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showGridLines="0" tabSelected="1" zoomScaleNormal="100" workbookViewId="0">
      <selection activeCell="A2" sqref="A2:A11"/>
    </sheetView>
  </sheetViews>
  <sheetFormatPr defaultColWidth="9" defaultRowHeight="18" x14ac:dyDescent="0.3"/>
  <cols>
    <col min="1" max="2" width="16" style="1" customWidth="1"/>
    <col min="3" max="3" width="26" style="1" customWidth="1"/>
    <col min="4" max="4" width="29" style="1" bestFit="1" customWidth="1"/>
    <col min="5" max="5" width="19.625" style="1" customWidth="1"/>
    <col min="6" max="6" width="16.5" style="1" bestFit="1" customWidth="1"/>
    <col min="7" max="7" width="25" style="1" customWidth="1"/>
    <col min="8" max="8" width="15" bestFit="1" customWidth="1"/>
    <col min="9" max="9" width="14.875" bestFit="1" customWidth="1"/>
    <col min="10" max="10" width="15.875" style="1" customWidth="1"/>
    <col min="11" max="11" width="7.5" style="1" bestFit="1" customWidth="1"/>
    <col min="12" max="12" width="9" style="1"/>
    <col min="13" max="13" width="5.625" style="1" customWidth="1"/>
    <col min="14" max="14" width="24.25" style="1" customWidth="1"/>
    <col min="17" max="16384" width="9" style="1"/>
  </cols>
  <sheetData>
    <row r="1" spans="1:16" x14ac:dyDescent="0.3">
      <c r="A1" s="2" t="s">
        <v>0</v>
      </c>
      <c r="B1" s="10" t="s">
        <v>1</v>
      </c>
      <c r="C1" s="10" t="s">
        <v>2</v>
      </c>
      <c r="D1" s="10" t="s">
        <v>3</v>
      </c>
      <c r="E1" s="2" t="s">
        <v>4</v>
      </c>
      <c r="F1" s="2" t="s">
        <v>9</v>
      </c>
      <c r="G1" s="2" t="s">
        <v>10</v>
      </c>
      <c r="H1" s="2" t="s">
        <v>13</v>
      </c>
      <c r="I1" s="2" t="s">
        <v>21</v>
      </c>
      <c r="J1" s="2" t="s">
        <v>22</v>
      </c>
      <c r="K1" s="9" t="s">
        <v>7</v>
      </c>
      <c r="L1" s="10" t="s">
        <v>35</v>
      </c>
      <c r="M1" s="10" t="s">
        <v>36</v>
      </c>
      <c r="N1" s="10" t="s">
        <v>37</v>
      </c>
      <c r="O1" s="1"/>
      <c r="P1" s="1"/>
    </row>
    <row r="2" spans="1:16" x14ac:dyDescent="0.3">
      <c r="A2" s="1" t="s">
        <v>66</v>
      </c>
      <c r="B2" s="1" t="s">
        <v>57</v>
      </c>
      <c r="C2" s="1" t="s">
        <v>31</v>
      </c>
      <c r="D2" s="11" t="str">
        <f>CONCATENATE("FK_",表1[[#This Row],[ChildTable]],"-",表1[[#This Row],[ParentTable]],IF(表1[[#This Row],[Col2]]=1,"",CONCATENATE("-",表1[[#This Row],[Col3]])))</f>
        <v>FK_PARTY_RELATED-PARTY-1</v>
      </c>
      <c r="F2" s="1" t="s">
        <v>8</v>
      </c>
      <c r="G2" s="1" t="s">
        <v>16</v>
      </c>
      <c r="H2" s="1" t="s">
        <v>14</v>
      </c>
      <c r="I2" s="1"/>
      <c r="K2" s="8">
        <f>MATCH(表1[[#This Row],[Code]],Joins!C:C,0)</f>
        <v>2</v>
      </c>
      <c r="L2" s="1">
        <f>COUNTIF(表1[[#All],[Col4]],表1[[#This Row],[Col4]])</f>
        <v>2</v>
      </c>
      <c r="M2" s="1">
        <f>COUNTIF($N$2:N2,表1[[#This Row],[Col4]])</f>
        <v>1</v>
      </c>
      <c r="N2" s="8" t="str">
        <f>CONCATENATE(表1[[#This Row],[ChildTable]],"-",表1[[#This Row],[ParentTable]])</f>
        <v>PARTY_RELATED-PARTY</v>
      </c>
      <c r="O2" s="1"/>
      <c r="P2" s="1"/>
    </row>
    <row r="3" spans="1:16" x14ac:dyDescent="0.3">
      <c r="A3" s="1" t="s">
        <v>66</v>
      </c>
      <c r="B3" s="1" t="s">
        <v>30</v>
      </c>
      <c r="C3" s="1" t="s">
        <v>32</v>
      </c>
      <c r="D3" s="11" t="str">
        <f>CONCATENATE("FK_",表1[[#This Row],[ChildTable]],"-",表1[[#This Row],[ParentTable]],IF(表1[[#This Row],[Col2]]=1,"",CONCATENATE("-",表1[[#This Row],[Col3]])))</f>
        <v>FK_PARTY_RELATED-PARTY-2</v>
      </c>
      <c r="F3" s="1" t="s">
        <v>8</v>
      </c>
      <c r="G3" s="1" t="s">
        <v>17</v>
      </c>
      <c r="H3" s="1" t="s">
        <v>14</v>
      </c>
      <c r="I3" s="1"/>
      <c r="K3" s="8">
        <f>MATCH(表1[[#This Row],[Code]],Joins!C:C,0)</f>
        <v>3</v>
      </c>
      <c r="L3" s="1">
        <f>COUNTIF(表1[[#All],[Col4]],表1[[#This Row],[Col4]])</f>
        <v>2</v>
      </c>
      <c r="M3" s="1">
        <f>COUNTIF($N$2:N3,表1[[#This Row],[Col4]])</f>
        <v>2</v>
      </c>
      <c r="N3" s="8" t="str">
        <f>CONCATENATE(表1[[#This Row],[ChildTable]],"-",表1[[#This Row],[ParentTable]])</f>
        <v>PARTY_RELATED-PARTY</v>
      </c>
      <c r="O3" s="1"/>
      <c r="P3" s="1"/>
    </row>
    <row r="4" spans="1:16" x14ac:dyDescent="0.3">
      <c r="A4" s="1" t="s">
        <v>66</v>
      </c>
      <c r="B4" s="1" t="s">
        <v>30</v>
      </c>
      <c r="C4" s="11" t="s">
        <v>33</v>
      </c>
      <c r="D4" s="11" t="str">
        <f>CONCATENATE("FK_",表1[[#This Row],[ChildTable]],"-",表1[[#This Row],[ParentTable]],IF(表1[[#This Row],[Col2]]=1,"",CONCATENATE("-",表1[[#This Row],[Col3]])))</f>
        <v>FK_INDIVIDUAL-PARTY</v>
      </c>
      <c r="F4" s="1" t="s">
        <v>8</v>
      </c>
      <c r="G4" s="1" t="s">
        <v>24</v>
      </c>
      <c r="H4" s="1" t="s">
        <v>29</v>
      </c>
      <c r="I4" s="1"/>
      <c r="K4" s="8">
        <f>MATCH(表1[[#This Row],[Code]],Joins!C:C,0)</f>
        <v>4</v>
      </c>
      <c r="L4" s="1">
        <f>COUNTIF(表1[[#All],[Col4]],表1[[#This Row],[Col4]])</f>
        <v>1</v>
      </c>
      <c r="M4" s="1">
        <f>COUNTIF($N$2:N4,表1[[#This Row],[Col4]])</f>
        <v>1</v>
      </c>
      <c r="N4" s="11" t="str">
        <f>CONCATENATE(表1[[#This Row],[ChildTable]],"-",表1[[#This Row],[ParentTable]])</f>
        <v>INDIVIDUAL-PARTY</v>
      </c>
      <c r="O4" s="1"/>
      <c r="P4" s="1"/>
    </row>
    <row r="5" spans="1:16" x14ac:dyDescent="0.3">
      <c r="A5" s="1" t="s">
        <v>66</v>
      </c>
      <c r="B5" s="1" t="s">
        <v>58</v>
      </c>
      <c r="C5" s="11" t="s">
        <v>34</v>
      </c>
      <c r="D5" s="11" t="str">
        <f>CONCATENATE("FK_",表1[[#This Row],[ChildTable]],"-",表1[[#This Row],[ParentTable]],IF(表1[[#This Row],[Col2]]=1,"",CONCATENATE("-",表1[[#This Row],[Col3]])))</f>
        <v>FK_INDIVIDUAL_NAME_HIST-INDIVIDUAL</v>
      </c>
      <c r="F5" s="1" t="s">
        <v>15</v>
      </c>
      <c r="G5" s="1" t="s">
        <v>27</v>
      </c>
      <c r="H5" s="1" t="s">
        <v>23</v>
      </c>
      <c r="I5" s="1"/>
      <c r="K5" s="8">
        <f>MATCH(表1[[#This Row],[Code]],Joins!C:C,0)</f>
        <v>5</v>
      </c>
      <c r="L5" s="1">
        <f>COUNTIF(表1[[#All],[Col4]],表1[[#This Row],[Col4]])</f>
        <v>1</v>
      </c>
      <c r="M5" s="1">
        <f>COUNTIF($N$2:N5,表1[[#This Row],[Col4]])</f>
        <v>1</v>
      </c>
      <c r="N5" s="11" t="str">
        <f>CONCATENATE(表1[[#This Row],[ChildTable]],"-",表1[[#This Row],[ParentTable]])</f>
        <v>INDIVIDUAL_NAME_HIST-INDIVIDUAL</v>
      </c>
      <c r="O5" s="1"/>
      <c r="P5" s="1"/>
    </row>
    <row r="6" spans="1:16" x14ac:dyDescent="0.3">
      <c r="A6" s="1" t="s">
        <v>66</v>
      </c>
      <c r="B6" s="1" t="s">
        <v>59</v>
      </c>
      <c r="C6" s="11" t="s">
        <v>60</v>
      </c>
      <c r="D6" s="11" t="str">
        <f>CONCATENATE("FK_",表1[[#This Row],[ChildTable]],"-",表1[[#This Row],[ParentTable]],IF(表1[[#This Row],[Col2]]=1,"",CONCATENATE("-",表1[[#This Row],[Col3]])))</f>
        <v>FK_AGREEMENT_PARTY-PARTY</v>
      </c>
      <c r="F6" s="1" t="s">
        <v>8</v>
      </c>
      <c r="G6" s="1" t="s">
        <v>38</v>
      </c>
      <c r="H6" s="1" t="s">
        <v>14</v>
      </c>
      <c r="I6" s="1"/>
      <c r="K6" s="8">
        <f>MATCH(表1[[#This Row],[Code]],Joins!C:C,0)</f>
        <v>6</v>
      </c>
      <c r="L6" s="1">
        <f>COUNTIF(表1[[#All],[Col4]],表1[[#This Row],[Col4]])</f>
        <v>1</v>
      </c>
      <c r="M6" s="1">
        <f>COUNTIF($N$2:N6,表1[[#This Row],[Col4]])</f>
        <v>1</v>
      </c>
      <c r="N6" s="11" t="str">
        <f>CONCATENATE(表1[[#This Row],[ChildTable]],"-",表1[[#This Row],[ParentTable]])</f>
        <v>AGREEMENT_PARTY-PARTY</v>
      </c>
    </row>
    <row r="7" spans="1:16" x14ac:dyDescent="0.3">
      <c r="A7" s="1" t="s">
        <v>66</v>
      </c>
      <c r="B7" s="1" t="s">
        <v>59</v>
      </c>
      <c r="C7" s="11" t="s">
        <v>61</v>
      </c>
      <c r="D7" s="11" t="str">
        <f>CONCATENATE("FK_",表1[[#This Row],[ChildTable]],"-",表1[[#This Row],[ParentTable]],IF(表1[[#This Row],[Col2]]=1,"",CONCATENATE("-",表1[[#This Row],[Col3]])))</f>
        <v>FK_AGREEMENT_PARTY-AGREEMENT</v>
      </c>
      <c r="F7" s="12" t="s">
        <v>39</v>
      </c>
      <c r="G7" s="1" t="s">
        <v>38</v>
      </c>
      <c r="H7" s="1" t="s">
        <v>14</v>
      </c>
      <c r="I7" s="1"/>
      <c r="K7" s="8">
        <f>MATCH(表1[[#This Row],[Code]],Joins!C:C,0)</f>
        <v>7</v>
      </c>
      <c r="L7" s="1">
        <f>COUNTIF(表1[[#All],[Col4]],表1[[#This Row],[Col4]])</f>
        <v>1</v>
      </c>
      <c r="M7" s="1">
        <f>COUNTIF($N$2:N7,表1[[#This Row],[Col4]])</f>
        <v>1</v>
      </c>
      <c r="N7" s="11" t="str">
        <f>CONCATENATE(表1[[#This Row],[ChildTable]],"-",表1[[#This Row],[ParentTable]])</f>
        <v>AGREEMENT_PARTY-AGREEMENT</v>
      </c>
    </row>
    <row r="8" spans="1:16" x14ac:dyDescent="0.3">
      <c r="A8" s="1" t="s">
        <v>66</v>
      </c>
      <c r="B8" s="1" t="s">
        <v>59</v>
      </c>
      <c r="C8" s="11" t="s">
        <v>62</v>
      </c>
      <c r="D8" s="11" t="str">
        <f>CONCATENATE("FK_",表1[[#This Row],[ChildTable]],"-",表1[[#This Row],[ParentTable]],IF(表1[[#This Row],[Col2]]=1,"",CONCATENATE("-",表1[[#This Row],[Col3]])))</f>
        <v>FK_AGREEMENT_TO_APPLICATION-AGREEMENT</v>
      </c>
      <c r="F8" s="12" t="s">
        <v>39</v>
      </c>
      <c r="G8" s="1" t="s">
        <v>40</v>
      </c>
      <c r="H8" s="1" t="s">
        <v>14</v>
      </c>
      <c r="I8" s="1"/>
      <c r="K8" s="8">
        <f>MATCH(表1[[#This Row],[Code]],Joins!C:C,0)</f>
        <v>9</v>
      </c>
      <c r="L8" s="1">
        <f>COUNTIF(表1[[#All],[Col4]],表1[[#This Row],[Col4]])</f>
        <v>1</v>
      </c>
      <c r="M8" s="1">
        <f>COUNTIF($N$2:N8,表1[[#This Row],[Col4]])</f>
        <v>1</v>
      </c>
      <c r="N8" s="11" t="str">
        <f>CONCATENATE(表1[[#This Row],[ChildTable]],"-",表1[[#This Row],[ParentTable]])</f>
        <v>AGREEMENT_TO_APPLICATION-AGREEMENT</v>
      </c>
    </row>
    <row r="9" spans="1:16" x14ac:dyDescent="0.3">
      <c r="A9" s="1" t="s">
        <v>66</v>
      </c>
      <c r="B9" s="1" t="s">
        <v>59</v>
      </c>
      <c r="C9" s="11" t="s">
        <v>63</v>
      </c>
      <c r="D9" s="11" t="str">
        <f>CONCATENATE("FK_",表1[[#This Row],[ChildTable]],"-",表1[[#This Row],[ParentTable]],IF(表1[[#This Row],[Col2]]=1,"",CONCATENATE("-",表1[[#This Row],[Col3]])))</f>
        <v>FK_AGREEMENT_TO_APPLICATION-APPLICATION</v>
      </c>
      <c r="F9" s="12" t="s">
        <v>41</v>
      </c>
      <c r="G9" s="1" t="s">
        <v>40</v>
      </c>
      <c r="H9" s="1" t="s">
        <v>14</v>
      </c>
      <c r="I9" s="1"/>
      <c r="K9" s="8">
        <f>MATCH(表1[[#This Row],[Code]],Joins!C:C,0)</f>
        <v>11</v>
      </c>
      <c r="L9" s="1">
        <f>COUNTIF(表1[[#All],[Col4]],表1[[#This Row],[Col4]])</f>
        <v>1</v>
      </c>
      <c r="M9" s="1">
        <f>COUNTIF($N$2:N9,表1[[#This Row],[Col4]])</f>
        <v>1</v>
      </c>
      <c r="N9" s="11" t="str">
        <f>CONCATENATE(表1[[#This Row],[ChildTable]],"-",表1[[#This Row],[ParentTable]])</f>
        <v>AGREEMENT_TO_APPLICATION-APPLICATION</v>
      </c>
    </row>
    <row r="10" spans="1:16" x14ac:dyDescent="0.3">
      <c r="A10" s="1" t="s">
        <v>66</v>
      </c>
      <c r="B10" s="1" t="s">
        <v>56</v>
      </c>
      <c r="C10" s="11" t="s">
        <v>64</v>
      </c>
      <c r="D10" s="11" t="str">
        <f>CONCATENATE("FK_",表1[[#This Row],[ChildTable]],"-",表1[[#This Row],[ParentTable]],IF(表1[[#This Row],[Col2]]=1,"",CONCATENATE("-",表1[[#This Row],[Col3]])))</f>
        <v>FK_PARTY_APPLICATION-PARTY</v>
      </c>
      <c r="F10" s="1" t="s">
        <v>8</v>
      </c>
      <c r="G10" s="1" t="s">
        <v>42</v>
      </c>
      <c r="H10" s="1" t="s">
        <v>14</v>
      </c>
      <c r="I10" s="1"/>
      <c r="K10" s="8">
        <f>MATCH(表1[[#This Row],[Code]],Joins!C:C,0)</f>
        <v>12</v>
      </c>
      <c r="L10" s="1">
        <f>COUNTIF(表1[[#All],[Col4]],表1[[#This Row],[Col4]])</f>
        <v>1</v>
      </c>
      <c r="M10" s="1">
        <f>COUNTIF($N$2:N10,表1[[#This Row],[Col4]])</f>
        <v>1</v>
      </c>
      <c r="N10" s="11" t="str">
        <f>CONCATENATE(表1[[#This Row],[ChildTable]],"-",表1[[#This Row],[ParentTable]])</f>
        <v>PARTY_APPLICATION-PARTY</v>
      </c>
    </row>
    <row r="11" spans="1:16" x14ac:dyDescent="0.3">
      <c r="A11" s="1" t="s">
        <v>66</v>
      </c>
      <c r="B11" s="1" t="s">
        <v>56</v>
      </c>
      <c r="C11" s="11" t="s">
        <v>65</v>
      </c>
      <c r="D11" s="11" t="str">
        <f>CONCATENATE("FK_",表1[[#This Row],[ChildTable]],"-",表1[[#This Row],[ParentTable]],IF(表1[[#This Row],[Col2]]=1,"",CONCATENATE("-",表1[[#This Row],[Col3]])))</f>
        <v>FK_PARTY_APPLICATION-APPLICATION</v>
      </c>
      <c r="F11" s="12" t="s">
        <v>41</v>
      </c>
      <c r="G11" s="1" t="s">
        <v>42</v>
      </c>
      <c r="H11" s="1" t="s">
        <v>14</v>
      </c>
      <c r="I11" s="1"/>
      <c r="K11" s="8">
        <f>MATCH(表1[[#This Row],[Code]],Joins!C:C,0)</f>
        <v>13</v>
      </c>
      <c r="L11" s="1">
        <f>COUNTIF(表1[[#All],[Col4]],表1[[#This Row],[Col4]])</f>
        <v>1</v>
      </c>
      <c r="M11" s="1">
        <f>COUNTIF($N$2:N11,表1[[#This Row],[Col4]])</f>
        <v>1</v>
      </c>
      <c r="N11" s="11" t="str">
        <f>CONCATENATE(表1[[#This Row],[ChildTable]],"-",表1[[#This Row],[ParentTable]])</f>
        <v>PARTY_APPLICATION-APPLICATION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>
      <selection activeCell="D13" sqref="D13:E13"/>
    </sheetView>
  </sheetViews>
  <sheetFormatPr defaultColWidth="9" defaultRowHeight="18" x14ac:dyDescent="0.3"/>
  <cols>
    <col min="1" max="1" width="16" style="1" customWidth="1"/>
    <col min="2" max="2" width="16.5" style="1" bestFit="1" customWidth="1"/>
    <col min="3" max="3" width="42.875" style="1" bestFit="1" customWidth="1"/>
    <col min="4" max="4" width="26.5" style="1" bestFit="1" customWidth="1"/>
    <col min="5" max="5" width="34.375" style="1" customWidth="1"/>
    <col min="6" max="16384" width="9" style="1"/>
  </cols>
  <sheetData>
    <row r="1" spans="1:5" s="5" customFormat="1" ht="36" x14ac:dyDescent="0.15">
      <c r="A1" s="6" t="s">
        <v>5</v>
      </c>
      <c r="B1" s="7" t="s">
        <v>6</v>
      </c>
      <c r="C1" s="4" t="s">
        <v>28</v>
      </c>
      <c r="D1" s="3" t="s">
        <v>11</v>
      </c>
      <c r="E1" s="3" t="s">
        <v>12</v>
      </c>
    </row>
    <row r="2" spans="1:5" x14ac:dyDescent="0.3">
      <c r="C2" s="11" t="s">
        <v>43</v>
      </c>
      <c r="D2" s="1" t="s">
        <v>25</v>
      </c>
      <c r="E2" s="1" t="s">
        <v>19</v>
      </c>
    </row>
    <row r="3" spans="1:5" x14ac:dyDescent="0.3">
      <c r="A3" s="8"/>
      <c r="B3" s="8"/>
      <c r="C3" s="11" t="s">
        <v>44</v>
      </c>
      <c r="D3" s="1" t="s">
        <v>18</v>
      </c>
      <c r="E3" s="1" t="s">
        <v>20</v>
      </c>
    </row>
    <row r="4" spans="1:5" x14ac:dyDescent="0.3">
      <c r="C4" s="11" t="s">
        <v>45</v>
      </c>
      <c r="D4" s="1" t="s">
        <v>18</v>
      </c>
      <c r="E4" s="1" t="s">
        <v>26</v>
      </c>
    </row>
    <row r="5" spans="1:5" x14ac:dyDescent="0.3">
      <c r="C5" s="11" t="s">
        <v>46</v>
      </c>
      <c r="D5" s="1" t="s">
        <v>26</v>
      </c>
      <c r="E5" s="1" t="s">
        <v>26</v>
      </c>
    </row>
    <row r="6" spans="1:5" x14ac:dyDescent="0.3">
      <c r="C6" s="11" t="s">
        <v>47</v>
      </c>
      <c r="D6" s="1" t="s">
        <v>25</v>
      </c>
      <c r="E6" s="1" t="s">
        <v>25</v>
      </c>
    </row>
    <row r="7" spans="1:5" x14ac:dyDescent="0.3">
      <c r="C7" s="11" t="s">
        <v>48</v>
      </c>
      <c r="D7" s="1" t="s">
        <v>53</v>
      </c>
      <c r="E7" s="1" t="s">
        <v>53</v>
      </c>
    </row>
    <row r="8" spans="1:5" x14ac:dyDescent="0.3">
      <c r="C8" s="11" t="s">
        <v>48</v>
      </c>
      <c r="D8" s="1" t="s">
        <v>54</v>
      </c>
      <c r="E8" s="1" t="s">
        <v>54</v>
      </c>
    </row>
    <row r="9" spans="1:5" x14ac:dyDescent="0.3">
      <c r="C9" s="11" t="s">
        <v>49</v>
      </c>
      <c r="D9" s="1" t="s">
        <v>53</v>
      </c>
      <c r="E9" s="1" t="s">
        <v>53</v>
      </c>
    </row>
    <row r="10" spans="1:5" x14ac:dyDescent="0.3">
      <c r="C10" s="11" t="s">
        <v>49</v>
      </c>
      <c r="D10" s="1" t="s">
        <v>54</v>
      </c>
      <c r="E10" s="1" t="s">
        <v>54</v>
      </c>
    </row>
    <row r="11" spans="1:5" x14ac:dyDescent="0.3">
      <c r="C11" s="11" t="s">
        <v>50</v>
      </c>
      <c r="D11" s="1" t="s">
        <v>55</v>
      </c>
      <c r="E11" s="1" t="s">
        <v>55</v>
      </c>
    </row>
    <row r="12" spans="1:5" x14ac:dyDescent="0.3">
      <c r="C12" s="11" t="s">
        <v>51</v>
      </c>
      <c r="D12" s="1" t="s">
        <v>25</v>
      </c>
      <c r="E12" s="1" t="s">
        <v>25</v>
      </c>
    </row>
    <row r="13" spans="1:5" x14ac:dyDescent="0.3">
      <c r="C13" s="11" t="s">
        <v>52</v>
      </c>
      <c r="D13" s="1" t="s">
        <v>55</v>
      </c>
      <c r="E13" s="1" t="s">
        <v>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References</vt:lpstr>
      <vt:lpstr>Joins</vt:lpstr>
      <vt:lpstr>Joins!ParentAttribute</vt:lpstr>
      <vt:lpstr>References!ParentRole</vt:lpstr>
      <vt:lpstr>References!ParentTable</vt:lpstr>
      <vt:lpstr>Joins!ParentTableColumn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2017-06-09T08:25:34Z</dcterms:modified>
</cp:coreProperties>
</file>