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\RUP_FPT\Test report - Test Evidence\"/>
    </mc:Choice>
  </mc:AlternateContent>
  <bookViews>
    <workbookView minimized="1" xWindow="0" yWindow="0" windowWidth="20490" windowHeight="7650"/>
  </bookViews>
  <sheets>
    <sheet name="Cover" sheetId="5" r:id="rId1"/>
    <sheet name="Test case List" sheetId="6" r:id="rId2"/>
    <sheet name="Test Report" sheetId="4" r:id="rId3"/>
    <sheet name="DN" sheetId="7" r:id="rId4"/>
    <sheet name="XDSPT" sheetId="8" r:id="rId5"/>
  </sheets>
  <definedNames>
    <definedName name="_xlnm._FilterDatabase" localSheetId="3" hidden="1">DN!$A$8:$H$22</definedName>
    <definedName name="ACTION" localSheetId="3">#REF!</definedName>
    <definedName name="ACTION" localSheetId="4">#REF!</definedName>
    <definedName name="ACTION">#REF!</definedName>
    <definedName name="_xlnm.Print_Area" localSheetId="3">DN!$A$1:$H$25</definedName>
  </definedNames>
  <calcPr calcId="162913"/>
</workbook>
</file>

<file path=xl/calcChain.xml><?xml version="1.0" encoding="utf-8"?>
<calcChain xmlns="http://schemas.openxmlformats.org/spreadsheetml/2006/main">
  <c r="C3" i="4" l="1"/>
  <c r="C12" i="4"/>
  <c r="E6" i="8"/>
  <c r="H12" i="4" s="1"/>
  <c r="D6" i="8"/>
  <c r="G12" i="4" s="1"/>
  <c r="B6" i="8"/>
  <c r="E12" i="4" s="1"/>
  <c r="A6" i="8"/>
  <c r="D12" i="4" s="1"/>
  <c r="C6" i="8" l="1"/>
  <c r="F12" i="4" s="1"/>
  <c r="C11" i="4" l="1"/>
  <c r="D4" i="6"/>
  <c r="D3" i="6"/>
  <c r="A25" i="7"/>
  <c r="A23" i="7"/>
  <c r="A21" i="7"/>
  <c r="A20" i="7"/>
  <c r="A19" i="7"/>
  <c r="A18" i="7"/>
  <c r="A17" i="7"/>
  <c r="A16" i="7"/>
  <c r="A15" i="7"/>
  <c r="A13" i="7"/>
  <c r="A12" i="7"/>
  <c r="A11" i="7"/>
  <c r="A10" i="7"/>
  <c r="E6" i="7" s="1"/>
  <c r="C6" i="7" s="1"/>
  <c r="F11" i="4" s="1"/>
  <c r="F13" i="4" s="1"/>
  <c r="D6" i="7"/>
  <c r="G11" i="4" s="1"/>
  <c r="G13" i="4" s="1"/>
  <c r="B6" i="7"/>
  <c r="E11" i="4" s="1"/>
  <c r="A6" i="7"/>
  <c r="D11" i="4" s="1"/>
  <c r="D13" i="4" s="1"/>
  <c r="C6" i="5"/>
  <c r="C5" i="4"/>
  <c r="H11" i="4" l="1"/>
  <c r="H13" i="4" s="1"/>
  <c r="E13" i="4"/>
  <c r="E16" i="4"/>
  <c r="E15" i="4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<sst xmlns="http://schemas.openxmlformats.org/spreadsheetml/2006/main" count="292" uniqueCount="176">
  <si>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</si>
  <si>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</si>
  <si>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</si>
  <si>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</si>
  <si>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</si>
  <si>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</si>
  <si>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</si>
  <si>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24/04/2016</t>
  </si>
  <si>
    <t>Notes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</si>
  <si>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</si>
  <si>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</si>
  <si>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</si>
  <si>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</si>
  <si>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</si>
  <si>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</si>
  <si>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</si>
  <si>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</si>
  <si>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</si>
  <si>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</si>
  <si>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</si>
  <si>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TEST CASE</t>
  </si>
  <si>
    <t>18/4/2016</t>
  </si>
  <si>
    <t>Version</t>
  </si>
  <si>
    <t>3.0</t>
  </si>
  <si>
    <t>Record of change</t>
  </si>
  <si>
    <t>Effective Date</t>
  </si>
  <si>
    <t>Change Item</t>
  </si>
  <si>
    <t>*A,D,M</t>
  </si>
  <si>
    <t>Change description</t>
  </si>
  <si>
    <t>Reference</t>
  </si>
  <si>
    <t>18/03/2016</t>
  </si>
  <si>
    <t>1.0</t>
  </si>
  <si>
    <t>Bản đầu tiên</t>
  </si>
  <si>
    <t>A</t>
  </si>
  <si>
    <t>-</t>
  </si>
  <si>
    <t>19/03/2016</t>
  </si>
  <si>
    <t>Thêm các module DN, QLCBD, TMMBD, STTMBD, XDSD</t>
  </si>
  <si>
    <t>20/03/2016</t>
  </si>
  <si>
    <t>Thêm các module TDMVMBD, STTMD, QLTL, QLG, XDSPT, XCTPT, TDT, GHDT</t>
  </si>
  <si>
    <t>DN</t>
  </si>
  <si>
    <t>M</t>
  </si>
  <si>
    <t>QLCBD</t>
  </si>
  <si>
    <t>XDSNV, SMNV, DMK, TMMNV</t>
  </si>
  <si>
    <t>XDSPT, XCTPT, TDT, GHDT.</t>
  </si>
  <si>
    <t>TEST CASE LIST</t>
  </si>
  <si>
    <t>Test Environment Setup Description</t>
  </si>
  <si>
    <t>1, Server: tomcat 8.0
2, Browser: google chrome 49</t>
  </si>
  <si>
    <t>Function Name</t>
  </si>
  <si>
    <t>Sheet Name</t>
  </si>
  <si>
    <t>Description</t>
  </si>
  <si>
    <t>Pre-Condition</t>
  </si>
  <si>
    <t>Đăng nhập</t>
  </si>
  <si>
    <t>Kiểm tra chức năng đăng nhâp, đăng xuất</t>
  </si>
  <si>
    <t>XDSPT</t>
  </si>
  <si>
    <t>Module Code</t>
  </si>
  <si>
    <t>Test requirement</t>
  </si>
  <si>
    <t>Mô tả cho các ca sử dụng: Đăng nhập, Đăng xuất.</t>
  </si>
  <si>
    <t>Tester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</si>
  <si>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</si>
  <si>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</si>
  <si>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</si>
  <si>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</si>
  <si>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</si>
  <si>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</si>
  <si>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</si>
  <si>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</si>
  <si>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</si>
  <si>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</si>
  <si>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Kiểm tra giao diện - Đăng Nhập</t>
  </si>
  <si>
    <t xml:space="preserve">[Tài khoản] text input
</t>
  </si>
  <si>
    <t>- Status = enabled
- Default = blank</t>
  </si>
  <si>
    <t>23/04/2016</t>
  </si>
  <si>
    <t>[Mật khẩu] password input</t>
  </si>
  <si>
    <t>- Status = enabled
- Default = blank
- Khi gõ các kí tự hiển thị dấu *</t>
  </si>
  <si>
    <t>[Đăng nhập] submit button</t>
  </si>
  <si>
    <t>- Status = enabled</t>
  </si>
  <si>
    <t>[Xóa] reset button</t>
  </si>
  <si>
    <t>Kiểm tra chức năng - Đăng nhập</t>
  </si>
  <si>
    <t>Đăng nhập khi không có input</t>
  </si>
  <si>
    <t>Tại trang chủ:
1, Không nhập gì ở [Tài khoản] và [Mật khẩu]
2, Nhấn [Đăng nhập]</t>
  </si>
  <si>
    <r>
      <t>2, Báo lỗi "</t>
    </r>
    <r>
      <rPr>
        <i/>
        <sz val="10"/>
        <color rgb="FFFF0000"/>
        <rFont val="Tahoma"/>
        <family val="2"/>
      </rPr>
      <t>Đăng nhập thất bại</t>
    </r>
    <r>
      <rPr>
        <sz val="10"/>
        <rFont val="Tahoma"/>
        <family val="2"/>
      </rPr>
      <t>", kèm theo hiển thị màn hình Đăng nhập.</t>
    </r>
  </si>
  <si>
    <t>Đăng nhập khi input chỉ toàn các kí tự trống</t>
  </si>
  <si>
    <t>Tại trang Đăng nhập:
1, Chỉ nhập các kí tự trống [Tài khoản] và [Mật khẩu]
2, nhấn [Đăng nhập]</t>
  </si>
  <si>
    <r>
      <t>2, Báo lỗi "</t>
    </r>
    <r>
      <rPr>
        <i/>
        <sz val="10"/>
        <color rgb="FFFF0000"/>
        <rFont val="Tahoma"/>
        <family val="2"/>
      </rPr>
      <t>Dữ liệu nhập vào không hợp lệ, xin nhập lại</t>
    </r>
    <r>
      <rPr>
        <sz val="10"/>
        <rFont val="Tahoma"/>
        <family val="2"/>
      </rPr>
      <t>", kèm theo hiển thị lại màn hình Đăng nhập.</t>
    </r>
  </si>
  <si>
    <t>Đăng nhập thiếu thông tin</t>
  </si>
  <si>
    <t>Tại trang Đăng nhập:
1, Chỉ nhập [Tài khoản] và bỏ trống [Mật khẩu]
2, Nhấn [Đăng nhập]</t>
  </si>
  <si>
    <t>Đăng nhập đủ thông tin, tài khoản không tồn tại trong hệ thống</t>
  </si>
  <si>
    <t>Tại trang Đăng nhập:
1, Nhập [Tài khoản] = "abcdef", [Mật khẩu] = "123456"
2, Nhấn [Đăng nhập]</t>
  </si>
  <si>
    <r>
      <t>2, Báo lỗi "</t>
    </r>
    <r>
      <rPr>
        <i/>
        <sz val="10"/>
        <color rgb="FFFF0000"/>
        <rFont val="Tahoma"/>
        <family val="2"/>
      </rPr>
      <t>Đăng nhập thất bại</t>
    </r>
    <r>
      <rPr>
        <sz val="10"/>
        <rFont val="Tahoma"/>
        <family val="2"/>
      </rPr>
      <t>", kèm theo hiển thị lại màn hình Đăng nhập.</t>
    </r>
  </si>
  <si>
    <t>Trong bảng STAFF không tồn tại record có [StaffId] = 'abcdef'</t>
  </si>
  <si>
    <t>Đăng nhập thành công</t>
  </si>
  <si>
    <t>Tại trang Đăng nhập:
1, Nhập [Tài khoản] = "admin",
[Mật khẩu] = "admin"
2, Nhấn [Đăng nhập]</t>
  </si>
  <si>
    <t>2. Chuyển đến màn hình chính với giao diện dành cho người dùng đã đăng nhập, cho phép sử dụng chức năng Đăng xuất.</t>
  </si>
  <si>
    <t>Trong bảng STAFF tồn tại record có [StaffId] = 'admin', [Password] = 'admin'</t>
  </si>
  <si>
    <t>Đăng nhập khi mật khẩu không khớp với tài khoản</t>
  </si>
  <si>
    <t>Tại trang Đăng nhập:
1, Nhập [Tài khoản] = "admin",
[Mật khẩu] = "123456"
2, Nhấn [Đăng nhập]</t>
  </si>
  <si>
    <t>Tại màn hình trang đăng nhập:
1, Nhập [Tài khoản] = "abcdef", [Mật khẩu] = "123456"
2, Nhấn [Đăng nhập]</t>
  </si>
  <si>
    <t>Kiểm tra giao diện - Đăng xuất (khi đã đăng nhập)</t>
  </si>
  <si>
    <t>[Thoát] - link button</t>
  </si>
  <si>
    <t>nút [Thoát] xuất hiện ở góc trái bên trên màn hình</t>
  </si>
  <si>
    <t>Kiểm tra chức năng - Đăng xuất</t>
  </si>
  <si>
    <t>Thực hiện đăng xuất</t>
  </si>
  <si>
    <t>Tại trang chủ:
1, Nhấn lên nút [Thoát]</t>
  </si>
  <si>
    <t>1, Tiến hành đăng xuất và quay lại trang chủ với giao diện dành cho người dùng chưa đăng nhập</t>
  </si>
  <si>
    <t>Đã đăng nhập thành công</t>
  </si>
  <si>
    <t>Hệ thống quản lí cửa hàng abc</t>
  </si>
  <si>
    <t>SE0X</t>
  </si>
  <si>
    <t>Quản lí abc</t>
  </si>
  <si>
    <t>Kiểm tra việc hiển thị danh sách các abc</t>
  </si>
  <si>
    <t>Test requipment</t>
  </si>
  <si>
    <t>Inter-case Dependence</t>
  </si>
  <si>
    <t>Check GUI-XDSPT</t>
  </si>
  <si>
    <t>GUI-XDSPT-1</t>
  </si>
  <si>
    <t>[Tìm kiếm] textbox</t>
  </si>
  <si>
    <t>- Status = enable
- Default = blank
- Items loaded from the TICKET in database
- Max length = 50</t>
  </si>
  <si>
    <t>GUI-XDSPT-2</t>
  </si>
  <si>
    <t>[Trang] combobox</t>
  </si>
  <si>
    <t xml:space="preserve">- Status = enable
- Default value: 1
</t>
  </si>
  <si>
    <t>GUI-XDSPT-3</t>
  </si>
  <si>
    <t>[Lọc trạng thái] combobox</t>
  </si>
  <si>
    <t>- Status = enable
- Default value: blank
- Load all items from the TICKET in database</t>
  </si>
  <si>
    <t>GUI-XDSPT-4</t>
  </si>
  <si>
    <t>[Xem chi tiết] button</t>
  </si>
  <si>
    <t>- Status = enable</t>
  </si>
  <si>
    <t>GUI-XDSPT-5</t>
  </si>
  <si>
    <t>[Result] grid</t>
  </si>
  <si>
    <r>
      <t>- Status = read only</t>
    </r>
    <r>
      <rPr>
        <sz val="10"/>
        <color indexed="10"/>
        <rFont val="Tahoma"/>
        <family val="2"/>
      </rPr>
      <t xml:space="preserve">
</t>
    </r>
    <r>
      <rPr>
        <sz val="10"/>
        <rFont val="Tahoma"/>
        <family val="2"/>
      </rPr>
      <t>- Format: 15 records per page</t>
    </r>
  </si>
  <si>
    <t>[Thời gian] column</t>
  </si>
  <si>
    <t>- Get data from the TICKET table.</t>
  </si>
  <si>
    <t>[Mã phiếu] column</t>
  </si>
  <si>
    <t>- Get data from the TICKET table.
- Max length = 5</t>
  </si>
  <si>
    <t>[Họ tên KH] column</t>
  </si>
  <si>
    <t>- Get data from the TICKET table.
- Max length = 30</t>
  </si>
  <si>
    <t>[Trạng thái] column</t>
  </si>
  <si>
    <t>- Get data from the TICKET_STATUS table.</t>
  </si>
  <si>
    <t>Check FUNC- XDSPT</t>
  </si>
  <si>
    <t>FUNC-XDSPT-1</t>
  </si>
  <si>
    <t>Mở màn hình "Xem danh sách phiếu thuê"</t>
  </si>
  <si>
    <t>Từ mục "Quản lý phiếu thuê", chọn "Xem danh sách"</t>
  </si>
  <si>
    <t>Hiển thị màn hình "Xem danh sách phiếu thuê"</t>
  </si>
  <si>
    <t>Đăng nhập vào hệ thống thành công với quyền Admin</t>
  </si>
  <si>
    <t>FUNC-XDSPT-2</t>
  </si>
  <si>
    <t>Tìm phiếu thuê khi không nhập thông tin vào ô "Tìm kiếm"</t>
  </si>
  <si>
    <t xml:space="preserve">Trong màn hình "Quản lý phiếu thuê"
1. Không nhập dữ liệu vào ô "tìm kiếm"
2. Nhấn Enter.
</t>
  </si>
  <si>
    <t>2. Hiển thị tất cả phiếu thuê trong danh sách.</t>
  </si>
  <si>
    <t>Đăng nhập vào hệ thống thành công với quyền Admin, màn hình "Xem danh sách phiếu thuê" được hiển thị.</t>
  </si>
  <si>
    <t>FUNC-XDSPT-3</t>
  </si>
  <si>
    <t>Tìm kiếm phiếu thuê theo "tên KH" khi "tên KH" có trong hệ thống</t>
  </si>
  <si>
    <t>Trong màn hình "Quản lý phiếu thuê"
1. Nhập tên khách hàng
2. Nhấn Enter.</t>
  </si>
  <si>
    <t>2. Hiển thì danh sách phiếu thuê theo tên khách hàng đã nhập.</t>
  </si>
  <si>
    <t>FUNC-XDSPT-4</t>
  </si>
  <si>
    <t>Tìm kiếm phiếu thuê theo "tên KH" khi "tên KH" không có trong hệ thống</t>
  </si>
  <si>
    <r>
      <t>2. Hiển thị thông báo "</t>
    </r>
    <r>
      <rPr>
        <sz val="10"/>
        <color rgb="FFFF0000"/>
        <rFont val="Tahoma"/>
        <family val="2"/>
      </rPr>
      <t>Không tìm thấy</t>
    </r>
    <r>
      <rPr>
        <sz val="10"/>
        <rFont val="Tahoma"/>
        <family val="2"/>
      </rPr>
      <t>"</t>
    </r>
  </si>
  <si>
    <t>FUNC-XDSPT-5</t>
  </si>
  <si>
    <t>Tìm kiếm phiếu thuê theo "mã phiếu" khi "mã phiếu" có trong hệ thống</t>
  </si>
  <si>
    <t>Trong màn hình "Quản lý phiếu thuê"
1. Nhập mã phiếu
2. Nhấn Enter.</t>
  </si>
  <si>
    <t>2. Hiển thị danh sách phiếu thuê theo mã phiếu đã nhập.</t>
  </si>
  <si>
    <t>FUNC-XDSPT-6</t>
  </si>
  <si>
    <t>FUNC-XDSPT-7</t>
  </si>
  <si>
    <t>Tìm kiếm phiếu thuê theo Trang</t>
  </si>
  <si>
    <t>Trong màn hình "Quản lý phiếu thuê"
1. Nhập chọn số trang cần tìm
2. Nhấn Enter.</t>
  </si>
  <si>
    <t>2. Hiển thì danh sách phiếu thuê theo trang đã chọn.</t>
  </si>
  <si>
    <t>FUNC-XDSPT-8</t>
  </si>
  <si>
    <t>Tìm kiếm phiếu thuê theo Trạng thái</t>
  </si>
  <si>
    <t>Trong màn hình "Quản lý phiếu thuê"
1. Nhập trạng thái phiếu cần tìm
2. Nhấn Enter.</t>
  </si>
  <si>
    <t>2. Hiển thì danh sách phiếu thuê theo trtrnạg thái đã chọn.</t>
  </si>
  <si>
    <t>FUNC-XDSPT-9</t>
  </si>
  <si>
    <t xml:space="preserve">Nhấp chuột vào link Xem chi tiết. </t>
  </si>
  <si>
    <t xml:space="preserve">Trong màn hình "Quản lý phiếu thuê"
1. Nhấp chuột vào link Xem chi tiết.
</t>
  </si>
  <si>
    <t>1.Hiển thị trang Xem chi tiết một phiếu thuê</t>
  </si>
  <si>
    <t>Nguyễn Văn A</t>
  </si>
  <si>
    <t>Nguyễn Văn B</t>
  </si>
  <si>
    <t>GUI-XDSPT-6</t>
  </si>
  <si>
    <t>GUI-XDSPT-7</t>
  </si>
  <si>
    <t>GUI-XDSPT-8</t>
  </si>
  <si>
    <t>GUI-XDSPT-9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</si>
</sst>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9"/>
      <name val="ＭＳ ゴシック"/>
      <family val="3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sz val="10"/>
      <color indexed="17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1"/>
      <color indexed="9"/>
      <name val="Tahoma"/>
      <family val="2"/>
    </font>
    <font>
      <sz val="1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10"/>
      <name val="Tahoma"/>
      <family val="2"/>
    </font>
    <font>
      <i/>
      <sz val="10"/>
      <color rgb="FFFF0000"/>
      <name val="Tahoma"/>
      <family val="2"/>
    </font>
    <font>
      <b/>
      <sz val="8"/>
      <color indexed="8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 tint="-0.14999847407452621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2" fillId="0" borderId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0" fontId="3" fillId="2" borderId="0" xfId="1" applyFont="1" applyFill="1"/>
    <xf numFmtId="0" fontId="5" fillId="2" borderId="0" xfId="2" applyFont="1" applyFill="1" applyBorder="1"/>
    <xf numFmtId="0" fontId="3" fillId="2" borderId="0" xfId="2" applyFont="1" applyFill="1" applyBorder="1"/>
    <xf numFmtId="164" fontId="3" fillId="2" borderId="0" xfId="2" applyNumberFormat="1" applyFont="1" applyFill="1" applyBorder="1"/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/>
    </xf>
    <xf numFmtId="0" fontId="3" fillId="2" borderId="2" xfId="1" applyFont="1" applyFill="1" applyBorder="1" applyAlignment="1">
      <alignment vertical="top"/>
    </xf>
    <xf numFmtId="0" fontId="6" fillId="2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vertical="top"/>
    </xf>
    <xf numFmtId="0" fontId="6" fillId="2" borderId="0" xfId="1" applyFont="1" applyFill="1"/>
    <xf numFmtId="0" fontId="7" fillId="2" borderId="0" xfId="2" applyFont="1" applyFill="1" applyBorder="1"/>
    <xf numFmtId="0" fontId="3" fillId="2" borderId="0" xfId="1" applyFont="1" applyFill="1" applyBorder="1"/>
    <xf numFmtId="0" fontId="3" fillId="2" borderId="3" xfId="1" applyFont="1" applyFill="1" applyBorder="1" applyAlignment="1"/>
    <xf numFmtId="0" fontId="8" fillId="3" borderId="4" xfId="1" applyNumberFormat="1" applyFont="1" applyFill="1" applyBorder="1" applyAlignment="1">
      <alignment horizontal="center"/>
    </xf>
    <xf numFmtId="0" fontId="8" fillId="3" borderId="5" xfId="1" applyNumberFormat="1" applyFont="1" applyFill="1" applyBorder="1" applyAlignment="1">
      <alignment horizontal="center"/>
    </xf>
    <xf numFmtId="0" fontId="8" fillId="3" borderId="5" xfId="1" applyNumberFormat="1" applyFont="1" applyFill="1" applyBorder="1" applyAlignment="1">
      <alignment horizontal="center" wrapText="1"/>
    </xf>
    <xf numFmtId="0" fontId="8" fillId="3" borderId="6" xfId="1" applyNumberFormat="1" applyFont="1" applyFill="1" applyBorder="1" applyAlignment="1">
      <alignment horizontal="center"/>
    </xf>
    <xf numFmtId="0" fontId="8" fillId="3" borderId="7" xfId="1" applyNumberFormat="1" applyFont="1" applyFill="1" applyBorder="1" applyAlignment="1">
      <alignment horizontal="center" wrapText="1"/>
    </xf>
    <xf numFmtId="0" fontId="3" fillId="2" borderId="3" xfId="1" applyFont="1" applyFill="1" applyBorder="1"/>
    <xf numFmtId="0" fontId="3" fillId="4" borderId="8" xfId="1" applyNumberFormat="1" applyFont="1" applyFill="1" applyBorder="1" applyAlignment="1">
      <alignment horizontal="center"/>
    </xf>
    <xf numFmtId="0" fontId="3" fillId="4" borderId="9" xfId="1" applyNumberFormat="1" applyFont="1" applyFill="1" applyBorder="1"/>
    <xf numFmtId="0" fontId="3" fillId="4" borderId="9" xfId="1" applyNumberFormat="1" applyFont="1" applyFill="1" applyBorder="1" applyAlignment="1">
      <alignment horizontal="center"/>
    </xf>
    <xf numFmtId="0" fontId="9" fillId="3" borderId="10" xfId="1" applyNumberFormat="1" applyFont="1" applyFill="1" applyBorder="1" applyAlignment="1">
      <alignment horizontal="center"/>
    </xf>
    <xf numFmtId="0" fontId="8" fillId="3" borderId="11" xfId="1" applyFont="1" applyFill="1" applyBorder="1"/>
    <xf numFmtId="0" fontId="9" fillId="3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9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2" fontId="10" fillId="2" borderId="0" xfId="1" applyNumberFormat="1" applyFont="1" applyFill="1" applyBorder="1" applyAlignment="1">
      <alignment horizontal="right" wrapText="1"/>
    </xf>
    <xf numFmtId="0" fontId="11" fillId="2" borderId="0" xfId="1" applyFont="1" applyFill="1" applyBorder="1" applyAlignment="1">
      <alignment horizontal="center" wrapText="1"/>
    </xf>
    <xf numFmtId="0" fontId="13" fillId="2" borderId="0" xfId="1" applyFont="1" applyFill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wrapText="1"/>
    </xf>
    <xf numFmtId="0" fontId="6" fillId="2" borderId="0" xfId="1" applyFont="1" applyFill="1" applyAlignment="1">
      <alignment horizontal="left" wrapText="1"/>
    </xf>
    <xf numFmtId="0" fontId="7" fillId="0" borderId="0" xfId="1" applyFont="1" applyAlignment="1">
      <alignment horizontal="left" wrapText="1"/>
    </xf>
    <xf numFmtId="0" fontId="3" fillId="2" borderId="0" xfId="1" applyFont="1" applyFill="1" applyAlignment="1">
      <alignment wrapText="1"/>
    </xf>
    <xf numFmtId="0" fontId="6" fillId="2" borderId="1" xfId="1" applyFont="1" applyFill="1" applyBorder="1" applyAlignment="1">
      <alignment horizontal="left" wrapText="1"/>
    </xf>
    <xf numFmtId="0" fontId="3" fillId="0" borderId="2" xfId="1" applyFont="1" applyBorder="1" applyAlignment="1">
      <alignment wrapText="1"/>
    </xf>
    <xf numFmtId="14" fontId="7" fillId="0" borderId="2" xfId="1" applyNumberFormat="1" applyFont="1" applyBorder="1" applyAlignment="1">
      <alignment horizontal="left" wrapText="1"/>
    </xf>
    <xf numFmtId="0" fontId="7" fillId="0" borderId="2" xfId="1" quotePrefix="1" applyFont="1" applyBorder="1" applyAlignment="1">
      <alignment horizontal="left" wrapText="1"/>
    </xf>
    <xf numFmtId="0" fontId="6" fillId="2" borderId="0" xfId="1" applyFont="1" applyFill="1" applyBorder="1" applyAlignment="1">
      <alignment wrapText="1"/>
    </xf>
    <xf numFmtId="0" fontId="7" fillId="0" borderId="0" xfId="1" applyFont="1" applyBorder="1" applyAlignment="1">
      <alignment horizontal="left" wrapText="1"/>
    </xf>
    <xf numFmtId="0" fontId="3" fillId="0" borderId="0" xfId="1" applyFont="1" applyBorder="1" applyAlignment="1">
      <alignment wrapText="1"/>
    </xf>
    <xf numFmtId="0" fontId="6" fillId="2" borderId="0" xfId="1" applyFont="1" applyFill="1" applyBorder="1" applyAlignment="1">
      <alignment horizontal="left" wrapText="1"/>
    </xf>
    <xf numFmtId="0" fontId="3" fillId="0" borderId="0" xfId="1" applyFont="1" applyBorder="1" applyAlignment="1">
      <alignment horizontal="left" wrapText="1"/>
    </xf>
    <xf numFmtId="0" fontId="6" fillId="0" borderId="0" xfId="1" applyFont="1" applyAlignment="1">
      <alignment horizontal="left" wrapText="1"/>
    </xf>
    <xf numFmtId="0" fontId="3" fillId="0" borderId="0" xfId="1" applyFont="1" applyAlignment="1">
      <alignment vertical="center" wrapText="1"/>
    </xf>
    <xf numFmtId="164" fontId="8" fillId="3" borderId="14" xfId="1" applyNumberFormat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17" xfId="1" applyFont="1" applyBorder="1" applyAlignment="1">
      <alignment vertical="top" wrapText="1"/>
    </xf>
    <xf numFmtId="15" fontId="3" fillId="0" borderId="17" xfId="1" applyNumberFormat="1" applyFont="1" applyBorder="1" applyAlignment="1">
      <alignment vertical="top" wrapText="1"/>
    </xf>
    <xf numFmtId="0" fontId="15" fillId="0" borderId="17" xfId="1" applyFont="1" applyBorder="1" applyAlignment="1">
      <alignment vertical="top" wrapText="1"/>
    </xf>
    <xf numFmtId="164" fontId="3" fillId="0" borderId="17" xfId="1" applyNumberFormat="1" applyFont="1" applyBorder="1" applyAlignment="1">
      <alignment vertical="top" wrapText="1"/>
    </xf>
    <xf numFmtId="0" fontId="3" fillId="0" borderId="17" xfId="1" applyFont="1" applyBorder="1" applyAlignment="1">
      <alignment wrapText="1"/>
    </xf>
    <xf numFmtId="0" fontId="3" fillId="0" borderId="0" xfId="1" applyFont="1" applyAlignment="1">
      <alignment horizontal="left" wrapText="1"/>
    </xf>
    <xf numFmtId="1" fontId="3" fillId="2" borderId="0" xfId="1" applyNumberFormat="1" applyFont="1" applyFill="1" applyProtection="1">
      <protection hidden="1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" fontId="6" fillId="2" borderId="0" xfId="1" applyNumberFormat="1" applyFont="1" applyFill="1" applyBorder="1" applyAlignment="1"/>
    <xf numFmtId="0" fontId="3" fillId="2" borderId="0" xfId="1" applyFont="1" applyFill="1" applyBorder="1" applyAlignment="1"/>
    <xf numFmtId="1" fontId="3" fillId="2" borderId="0" xfId="1" applyNumberFormat="1" applyFont="1" applyFill="1" applyAlignment="1" applyProtection="1">
      <alignment vertical="center"/>
      <protection hidden="1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1" fontId="20" fillId="5" borderId="20" xfId="1" applyNumberFormat="1" applyFont="1" applyFill="1" applyBorder="1" applyAlignment="1">
      <alignment horizontal="center" vertical="center" wrapText="1"/>
    </xf>
    <xf numFmtId="0" fontId="20" fillId="5" borderId="2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1" fontId="3" fillId="2" borderId="0" xfId="1" applyNumberFormat="1" applyFont="1" applyFill="1"/>
    <xf numFmtId="0" fontId="11" fillId="2" borderId="21" xfId="1" applyFont="1" applyFill="1" applyBorder="1" applyAlignment="1"/>
    <xf numFmtId="0" fontId="11" fillId="2" borderId="21" xfId="1" applyFont="1" applyFill="1" applyBorder="1" applyAlignment="1">
      <alignment wrapText="1"/>
    </xf>
    <xf numFmtId="0" fontId="3" fillId="2" borderId="21" xfId="1" applyFont="1" applyFill="1" applyBorder="1" applyAlignment="1">
      <alignment wrapText="1"/>
    </xf>
    <xf numFmtId="0" fontId="5" fillId="2" borderId="0" xfId="1" applyFont="1" applyFill="1" applyAlignment="1" applyProtection="1">
      <alignment wrapText="1"/>
    </xf>
    <xf numFmtId="0" fontId="24" fillId="2" borderId="0" xfId="1" applyFont="1" applyFill="1" applyAlignment="1">
      <alignment wrapText="1"/>
    </xf>
    <xf numFmtId="0" fontId="11" fillId="2" borderId="0" xfId="1" applyFont="1" applyFill="1" applyAlignment="1"/>
    <xf numFmtId="0" fontId="5" fillId="2" borderId="22" xfId="9" applyFont="1" applyFill="1" applyBorder="1" applyAlignment="1">
      <alignment horizontal="left" wrapText="1"/>
    </xf>
    <xf numFmtId="0" fontId="3" fillId="2" borderId="0" xfId="1" applyFont="1" applyFill="1" applyAlignment="1" applyProtection="1">
      <alignment wrapText="1"/>
    </xf>
    <xf numFmtId="0" fontId="5" fillId="2" borderId="24" xfId="9" applyFont="1" applyFill="1" applyBorder="1" applyAlignment="1">
      <alignment horizontal="left" wrapText="1"/>
    </xf>
    <xf numFmtId="0" fontId="18" fillId="2" borderId="0" xfId="1" applyFont="1" applyFill="1" applyAlignment="1"/>
    <xf numFmtId="0" fontId="18" fillId="2" borderId="24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8" fillId="2" borderId="13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wrapText="1"/>
    </xf>
    <xf numFmtId="0" fontId="24" fillId="2" borderId="0" xfId="1" applyFont="1" applyFill="1" applyBorder="1" applyAlignment="1">
      <alignment horizontal="center" wrapText="1"/>
    </xf>
    <xf numFmtId="0" fontId="11" fillId="2" borderId="26" xfId="1" applyFont="1" applyFill="1" applyBorder="1" applyAlignment="1">
      <alignment horizontal="center" vertical="center"/>
    </xf>
    <xf numFmtId="0" fontId="11" fillId="2" borderId="27" xfId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center" vertical="center"/>
    </xf>
    <xf numFmtId="0" fontId="8" fillId="3" borderId="1" xfId="9" applyFont="1" applyFill="1" applyBorder="1" applyAlignment="1">
      <alignment horizontal="center" vertical="center" wrapText="1"/>
    </xf>
    <xf numFmtId="0" fontId="8" fillId="3" borderId="30" xfId="9" applyFont="1" applyFill="1" applyBorder="1" applyAlignment="1">
      <alignment horizontal="center" vertical="center" wrapText="1"/>
    </xf>
    <xf numFmtId="0" fontId="19" fillId="2" borderId="0" xfId="9" applyFont="1" applyFill="1" applyBorder="1" applyAlignment="1">
      <alignment horizontal="center" vertical="center" wrapText="1"/>
    </xf>
    <xf numFmtId="0" fontId="5" fillId="6" borderId="13" xfId="9" applyFont="1" applyFill="1" applyBorder="1" applyAlignment="1">
      <alignment horizontal="left" vertical="center"/>
    </xf>
    <xf numFmtId="0" fontId="5" fillId="6" borderId="31" xfId="9" applyFont="1" applyFill="1" applyBorder="1" applyAlignment="1">
      <alignment horizontal="left" vertical="center"/>
    </xf>
    <xf numFmtId="0" fontId="5" fillId="6" borderId="2" xfId="9" applyFont="1" applyFill="1" applyBorder="1" applyAlignment="1">
      <alignment horizontal="left" vertical="center"/>
    </xf>
    <xf numFmtId="0" fontId="19" fillId="2" borderId="0" xfId="9" applyFont="1" applyFill="1" applyBorder="1" applyAlignment="1">
      <alignment horizontal="left" vertical="center"/>
    </xf>
    <xf numFmtId="0" fontId="3" fillId="2" borderId="1" xfId="9" applyFont="1" applyFill="1" applyBorder="1" applyAlignment="1">
      <alignment vertical="top" wrapText="1"/>
    </xf>
    <xf numFmtId="0" fontId="7" fillId="2" borderId="1" xfId="9" applyFont="1" applyFill="1" applyBorder="1" applyAlignment="1">
      <alignment vertical="top" wrapText="1"/>
    </xf>
    <xf numFmtId="0" fontId="11" fillId="2" borderId="1" xfId="3" quotePrefix="1" applyFont="1" applyFill="1" applyBorder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vertical="top" wrapText="1"/>
    </xf>
    <xf numFmtId="0" fontId="24" fillId="2" borderId="0" xfId="1" applyFont="1" applyFill="1" applyBorder="1" applyAlignment="1">
      <alignment vertical="top" wrapText="1"/>
    </xf>
    <xf numFmtId="0" fontId="11" fillId="2" borderId="0" xfId="1" applyFont="1" applyFill="1" applyAlignment="1">
      <alignment vertical="top"/>
    </xf>
    <xf numFmtId="0" fontId="11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/>
    <xf numFmtId="0" fontId="24" fillId="2" borderId="0" xfId="1" applyFont="1" applyFill="1" applyBorder="1"/>
    <xf numFmtId="0" fontId="24" fillId="2" borderId="0" xfId="1" applyFont="1" applyFill="1"/>
    <xf numFmtId="0" fontId="3" fillId="2" borderId="0" xfId="1" applyFont="1" applyFill="1" applyAlignment="1"/>
    <xf numFmtId="1" fontId="21" fillId="0" borderId="20" xfId="1" applyNumberFormat="1" applyFont="1" applyFill="1" applyBorder="1" applyAlignment="1">
      <alignment vertical="center" wrapText="1"/>
    </xf>
    <xf numFmtId="49" fontId="21" fillId="0" borderId="20" xfId="1" applyNumberFormat="1" applyFont="1" applyFill="1" applyBorder="1" applyAlignment="1">
      <alignment horizontal="left" vertical="center" wrapText="1"/>
    </xf>
    <xf numFmtId="0" fontId="23" fillId="0" borderId="20" xfId="11" applyNumberFormat="1" applyFont="1" applyFill="1" applyBorder="1" applyAlignment="1" applyProtection="1">
      <alignment horizontal="left" vertical="center" wrapText="1"/>
    </xf>
    <xf numFmtId="0" fontId="21" fillId="0" borderId="20" xfId="11" applyNumberFormat="1" applyFont="1" applyFill="1" applyBorder="1" applyAlignment="1" applyProtection="1">
      <alignment horizontal="left" vertical="center" wrapText="1"/>
    </xf>
    <xf numFmtId="0" fontId="21" fillId="0" borderId="20" xfId="1" applyFont="1" applyFill="1" applyBorder="1" applyAlignment="1">
      <alignment horizontal="left" vertical="center" wrapText="1"/>
    </xf>
    <xf numFmtId="0" fontId="27" fillId="0" borderId="0" xfId="8" applyFont="1" applyAlignment="1">
      <alignment horizontal="left"/>
    </xf>
    <xf numFmtId="0" fontId="27" fillId="0" borderId="0" xfId="8" applyFont="1" applyAlignment="1">
      <alignment horizontal="left" vertical="top"/>
    </xf>
    <xf numFmtId="0" fontId="28" fillId="0" borderId="32" xfId="8" applyFont="1" applyBorder="1" applyAlignment="1">
      <alignment horizontal="left"/>
    </xf>
    <xf numFmtId="0" fontId="28" fillId="0" borderId="32" xfId="8" applyFont="1" applyBorder="1" applyAlignment="1">
      <alignment horizontal="center" vertical="center"/>
    </xf>
    <xf numFmtId="0" fontId="28" fillId="0" borderId="32" xfId="8" applyFont="1" applyBorder="1" applyAlignment="1">
      <alignment horizontal="center" vertical="center" wrapText="1"/>
    </xf>
    <xf numFmtId="0" fontId="11" fillId="2" borderId="36" xfId="8" applyFont="1" applyFill="1" applyBorder="1" applyAlignment="1">
      <alignment horizontal="center" vertical="center"/>
    </xf>
    <xf numFmtId="0" fontId="11" fillId="2" borderId="27" xfId="8" applyFont="1" applyFill="1" applyBorder="1" applyAlignment="1">
      <alignment horizontal="center" vertical="center"/>
    </xf>
    <xf numFmtId="0" fontId="11" fillId="2" borderId="28" xfId="8" applyFont="1" applyFill="1" applyBorder="1" applyAlignment="1">
      <alignment horizontal="center" vertical="center"/>
    </xf>
    <xf numFmtId="0" fontId="11" fillId="2" borderId="37" xfId="8" applyFont="1" applyFill="1" applyBorder="1" applyAlignment="1">
      <alignment horizontal="center" vertical="center"/>
    </xf>
    <xf numFmtId="0" fontId="8" fillId="3" borderId="38" xfId="9" applyFont="1" applyFill="1" applyBorder="1" applyAlignment="1">
      <alignment horizontal="center" vertical="center" wrapText="1"/>
    </xf>
    <xf numFmtId="0" fontId="8" fillId="3" borderId="20" xfId="9" applyFont="1" applyFill="1" applyBorder="1" applyAlignment="1">
      <alignment horizontal="center" vertical="center" wrapText="1"/>
    </xf>
    <xf numFmtId="0" fontId="5" fillId="6" borderId="39" xfId="9" applyFont="1" applyFill="1" applyBorder="1" applyAlignment="1">
      <alignment vertical="top"/>
    </xf>
    <xf numFmtId="0" fontId="5" fillId="6" borderId="0" xfId="9" applyFont="1" applyFill="1" applyBorder="1" applyAlignment="1">
      <alignment vertical="top"/>
    </xf>
    <xf numFmtId="0" fontId="5" fillId="6" borderId="40" xfId="9" applyFont="1" applyFill="1" applyBorder="1" applyAlignment="1">
      <alignment vertical="top"/>
    </xf>
    <xf numFmtId="0" fontId="3" fillId="2" borderId="38" xfId="9" applyFont="1" applyFill="1" applyBorder="1" applyAlignment="1">
      <alignment vertical="top" wrapText="1"/>
    </xf>
    <xf numFmtId="0" fontId="11" fillId="2" borderId="1" xfId="8" quotePrefix="1" applyFont="1" applyFill="1" applyBorder="1" applyAlignment="1">
      <alignment vertical="top" wrapText="1"/>
    </xf>
    <xf numFmtId="0" fontId="11" fillId="2" borderId="13" xfId="8" applyFont="1" applyFill="1" applyBorder="1" applyAlignment="1">
      <alignment vertical="top" wrapText="1"/>
    </xf>
    <xf numFmtId="0" fontId="29" fillId="0" borderId="20" xfId="8" applyFont="1" applyBorder="1" applyAlignment="1">
      <alignment vertical="top"/>
    </xf>
    <xf numFmtId="0" fontId="3" fillId="2" borderId="41" xfId="9" applyFont="1" applyFill="1" applyBorder="1" applyAlignment="1">
      <alignment vertical="top" wrapText="1"/>
    </xf>
    <xf numFmtId="0" fontId="3" fillId="2" borderId="2" xfId="9" applyFont="1" applyFill="1" applyBorder="1" applyAlignment="1">
      <alignment vertical="top" wrapText="1"/>
    </xf>
    <xf numFmtId="0" fontId="11" fillId="2" borderId="30" xfId="8" quotePrefix="1" applyFont="1" applyFill="1" applyBorder="1" applyAlignment="1">
      <alignment vertical="top" wrapText="1"/>
    </xf>
    <xf numFmtId="0" fontId="3" fillId="2" borderId="20" xfId="8" applyFont="1" applyFill="1" applyBorder="1" applyAlignment="1">
      <alignment vertical="top" wrapText="1"/>
    </xf>
    <xf numFmtId="0" fontId="3" fillId="2" borderId="42" xfId="8" applyFont="1" applyFill="1" applyBorder="1" applyAlignment="1">
      <alignment vertical="top" wrapText="1"/>
    </xf>
    <xf numFmtId="0" fontId="3" fillId="2" borderId="20" xfId="8" quotePrefix="1" applyFont="1" applyFill="1" applyBorder="1" applyAlignment="1">
      <alignment vertical="top" wrapText="1"/>
    </xf>
    <xf numFmtId="0" fontId="3" fillId="2" borderId="43" xfId="9" applyFont="1" applyFill="1" applyBorder="1" applyAlignment="1">
      <alignment vertical="top" wrapText="1"/>
    </xf>
    <xf numFmtId="0" fontId="3" fillId="2" borderId="1" xfId="8" quotePrefix="1" applyFont="1" applyFill="1" applyBorder="1" applyAlignment="1">
      <alignment vertical="top" wrapText="1"/>
    </xf>
    <xf numFmtId="0" fontId="3" fillId="2" borderId="44" xfId="9" applyFont="1" applyFill="1" applyBorder="1" applyAlignment="1">
      <alignment vertical="top" wrapText="1"/>
    </xf>
    <xf numFmtId="0" fontId="3" fillId="2" borderId="20" xfId="9" applyFont="1" applyFill="1" applyBorder="1" applyAlignment="1">
      <alignment vertical="top" wrapText="1"/>
    </xf>
    <xf numFmtId="0" fontId="3" fillId="2" borderId="45" xfId="9" applyFont="1" applyFill="1" applyBorder="1" applyAlignment="1">
      <alignment vertical="top" wrapText="1"/>
    </xf>
    <xf numFmtId="0" fontId="3" fillId="2" borderId="30" xfId="8" applyFont="1" applyFill="1" applyBorder="1" applyAlignment="1">
      <alignment vertical="top" wrapText="1"/>
    </xf>
    <xf numFmtId="0" fontId="29" fillId="0" borderId="13" xfId="8" applyFont="1" applyBorder="1" applyAlignment="1">
      <alignment vertical="top" wrapText="1"/>
    </xf>
    <xf numFmtId="0" fontId="3" fillId="2" borderId="46" xfId="8" applyFont="1" applyFill="1" applyBorder="1" applyAlignment="1">
      <alignment vertical="top" wrapText="1"/>
    </xf>
    <xf numFmtId="0" fontId="3" fillId="2" borderId="47" xfId="8" applyFont="1" applyFill="1" applyBorder="1" applyAlignment="1">
      <alignment vertical="top" wrapText="1"/>
    </xf>
    <xf numFmtId="0" fontId="22" fillId="0" borderId="20" xfId="11" applyNumberFormat="1" applyFill="1" applyBorder="1" applyAlignment="1" applyProtection="1">
      <alignment horizontal="left" vertical="center" wrapText="1"/>
    </xf>
    <xf numFmtId="14" fontId="3" fillId="2" borderId="1" xfId="9" applyNumberFormat="1" applyFont="1" applyFill="1" applyBorder="1" applyAlignment="1">
      <alignment vertical="top" wrapText="1"/>
    </xf>
    <xf numFmtId="14" fontId="29" fillId="0" borderId="20" xfId="8" applyNumberFormat="1" applyFont="1" applyBorder="1" applyAlignment="1">
      <alignment vertical="top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19" xfId="1" applyNumberFormat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6" fillId="2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1" fontId="6" fillId="2" borderId="13" xfId="1" applyNumberFormat="1" applyFont="1" applyFill="1" applyBorder="1" applyAlignment="1"/>
    <xf numFmtId="0" fontId="7" fillId="2" borderId="1" xfId="1" applyFont="1" applyFill="1" applyBorder="1" applyAlignment="1">
      <alignment horizontal="left"/>
    </xf>
    <xf numFmtId="1" fontId="6" fillId="2" borderId="1" xfId="1" applyNumberFormat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top" wrapText="1"/>
    </xf>
    <xf numFmtId="0" fontId="7" fillId="2" borderId="1" xfId="2" applyFont="1" applyFill="1" applyBorder="1" applyAlignment="1">
      <alignment vertical="top"/>
    </xf>
    <xf numFmtId="0" fontId="4" fillId="2" borderId="0" xfId="2" applyFont="1" applyFill="1" applyBorder="1" applyAlignment="1">
      <alignment horizontal="center"/>
    </xf>
    <xf numFmtId="0" fontId="6" fillId="2" borderId="1" xfId="1" applyFont="1" applyFill="1" applyBorder="1" applyAlignment="1">
      <alignment horizontal="left"/>
    </xf>
    <xf numFmtId="0" fontId="3" fillId="2" borderId="23" xfId="9" applyFont="1" applyFill="1" applyBorder="1" applyAlignment="1">
      <alignment horizontal="left" wrapText="1"/>
    </xf>
    <xf numFmtId="0" fontId="3" fillId="2" borderId="25" xfId="9" applyFont="1" applyFill="1" applyBorder="1" applyAlignment="1">
      <alignment horizontal="left" wrapText="1"/>
    </xf>
    <xf numFmtId="0" fontId="18" fillId="2" borderId="23" xfId="1" applyFont="1" applyFill="1" applyBorder="1" applyAlignment="1">
      <alignment horizontal="center" vertical="center" wrapText="1"/>
    </xf>
    <xf numFmtId="0" fontId="11" fillId="2" borderId="29" xfId="1" applyFont="1" applyFill="1" applyBorder="1" applyAlignment="1">
      <alignment horizontal="center" vertical="center" wrapText="1"/>
    </xf>
    <xf numFmtId="0" fontId="29" fillId="0" borderId="33" xfId="8" applyFont="1" applyBorder="1" applyAlignment="1">
      <alignment horizontal="left" wrapText="1"/>
    </xf>
    <xf numFmtId="0" fontId="29" fillId="0" borderId="34" xfId="8" applyFont="1" applyBorder="1" applyAlignment="1">
      <alignment horizontal="left" wrapText="1"/>
    </xf>
    <xf numFmtId="0" fontId="29" fillId="0" borderId="35" xfId="8" applyFont="1" applyBorder="1" applyAlignment="1">
      <alignment horizontal="left" wrapText="1"/>
    </xf>
    <xf numFmtId="0" fontId="29" fillId="0" borderId="33" xfId="8" applyFont="1" applyBorder="1" applyAlignment="1">
      <alignment horizontal="left"/>
    </xf>
    <xf numFmtId="0" fontId="29" fillId="0" borderId="34" xfId="8" applyFont="1" applyBorder="1" applyAlignment="1">
      <alignment horizontal="left"/>
    </xf>
    <xf numFmtId="0" fontId="29" fillId="0" borderId="35" xfId="8" applyFont="1" applyBorder="1" applyAlignment="1">
      <alignment horizontal="left"/>
    </xf>
  </cellXfs>
  <cellStyles count="12">
    <cellStyle name="Hyperlink" xfId="11" builtinId="8"/>
    <cellStyle name="Normal" xfId="0" builtinId="0"/>
    <cellStyle name="Normal 2" xfId="1"/>
    <cellStyle name="Normal 2 2" xfId="3"/>
    <cellStyle name="Normal 2 3" xfId="4"/>
    <cellStyle name="Normal 3" xfId="5"/>
    <cellStyle name="Normal 3 2" xfId="6"/>
    <cellStyle name="Normal 4" xfId="7"/>
    <cellStyle name="Normal 5" xfId="8"/>
    <cellStyle name="Normal_Functional Test Case v1.0" xfId="2"/>
    <cellStyle name="Normal_Sheet1" xfId="9"/>
    <cellStyle name="標準_結合試験(AllOvertheWorld)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6"/>
  <sheetViews>
    <sheetView tabSelected="1" view="pageBreakPreview" zoomScale="110" zoomScaleNormal="100" zoomScaleSheetLayoutView="110" workbookViewId="0"/>
  </sheetViews>
  <sheetFormatPr defaultRowHeight="12.75"/>
  <cols>
    <col min="1" max="1" width="2.5703125" style="36" customWidth="1"/>
    <col min="2" max="2" width="22.42578125" style="60" customWidth="1"/>
    <col min="3" max="3" width="10.5703125" style="36" customWidth="1"/>
    <col min="4" max="4" width="23" style="36" customWidth="1"/>
    <col min="5" max="5" width="9.140625" style="36" customWidth="1"/>
    <col min="6" max="6" width="35.5703125" style="36" customWidth="1"/>
    <col min="7" max="7" width="35.42578125" style="36" customWidth="1"/>
    <col min="8" max="16384" width="9.140625" style="36"/>
  </cols>
  <sheetData>
    <row r="2" spans="1:7" s="35" customFormat="1" ht="67.5" customHeight="1">
      <c r="A2" s="33"/>
      <c r="B2" s="34"/>
      <c r="C2" s="157" t="s">
        <v>20</v>
      </c>
      <c r="D2" s="157"/>
      <c r="E2" s="157"/>
      <c r="F2" s="157"/>
      <c r="G2" s="157"/>
    </row>
    <row r="3" spans="1:7">
      <c r="B3" s="37"/>
      <c r="C3" s="38"/>
      <c r="F3" s="39"/>
    </row>
    <row r="4" spans="1:7">
      <c r="B4" s="40" t="s">
        <v>1</v>
      </c>
      <c r="C4" s="158" t="s">
        <v>105</v>
      </c>
      <c r="D4" s="158"/>
      <c r="E4" s="158"/>
      <c r="F4" s="40" t="s">
        <v>2</v>
      </c>
      <c r="G4" s="41" t="s">
        <v>106</v>
      </c>
    </row>
    <row r="5" spans="1:7">
      <c r="B5" s="40" t="s">
        <v>3</v>
      </c>
      <c r="C5" s="158" t="s">
        <v>106</v>
      </c>
      <c r="D5" s="158"/>
      <c r="E5" s="158"/>
      <c r="F5" s="40" t="s">
        <v>4</v>
      </c>
      <c r="G5" s="41"/>
    </row>
    <row r="6" spans="1:7">
      <c r="B6" s="159" t="s">
        <v>5</v>
      </c>
      <c r="C6" s="160" t="str">
        <f>C5&amp;"_"&amp;"BlackBoxTestCase"&amp;"_"&amp;"v3.0"</f>
        <v>SE0X_BlackBoxTestCase_v3.0</v>
      </c>
      <c r="D6" s="160"/>
      <c r="E6" s="160"/>
      <c r="F6" s="40" t="s">
        <v>6</v>
      </c>
      <c r="G6" s="42" t="s">
        <v>21</v>
      </c>
    </row>
    <row r="7" spans="1:7">
      <c r="B7" s="159"/>
      <c r="C7" s="160"/>
      <c r="D7" s="160"/>
      <c r="E7" s="160"/>
      <c r="F7" s="40" t="s">
        <v>22</v>
      </c>
      <c r="G7" s="43" t="s">
        <v>23</v>
      </c>
    </row>
    <row r="8" spans="1:7">
      <c r="B8" s="44"/>
      <c r="C8" s="45"/>
      <c r="D8" s="46"/>
      <c r="E8" s="46"/>
      <c r="F8" s="47"/>
      <c r="G8" s="45"/>
    </row>
    <row r="9" spans="1:7">
      <c r="B9" s="48"/>
      <c r="C9" s="46"/>
      <c r="D9" s="46"/>
      <c r="E9" s="46"/>
      <c r="F9" s="46"/>
    </row>
    <row r="10" spans="1:7">
      <c r="B10" s="49" t="s">
        <v>24</v>
      </c>
    </row>
    <row r="11" spans="1:7" s="50" customFormat="1">
      <c r="B11" s="51" t="s">
        <v>25</v>
      </c>
      <c r="C11" s="52" t="s">
        <v>22</v>
      </c>
      <c r="D11" s="52" t="s">
        <v>26</v>
      </c>
      <c r="E11" s="52" t="s">
        <v>27</v>
      </c>
      <c r="F11" s="52" t="s">
        <v>28</v>
      </c>
      <c r="G11" s="53" t="s">
        <v>29</v>
      </c>
    </row>
    <row r="12" spans="1:7" s="54" customFormat="1">
      <c r="B12" s="55" t="s">
        <v>30</v>
      </c>
      <c r="C12" s="161" t="s">
        <v>31</v>
      </c>
      <c r="D12" s="55" t="s">
        <v>32</v>
      </c>
      <c r="E12" s="55" t="s">
        <v>33</v>
      </c>
      <c r="F12" s="56" t="s">
        <v>34</v>
      </c>
      <c r="G12" s="57" t="s">
        <v>34</v>
      </c>
    </row>
    <row r="13" spans="1:7" s="54" customFormat="1" ht="38.25">
      <c r="B13" s="58" t="s">
        <v>35</v>
      </c>
      <c r="C13" s="161"/>
      <c r="D13" s="55" t="s">
        <v>36</v>
      </c>
      <c r="E13" s="55" t="s">
        <v>33</v>
      </c>
      <c r="F13" s="55" t="s">
        <v>34</v>
      </c>
      <c r="G13" s="55" t="s">
        <v>34</v>
      </c>
    </row>
    <row r="14" spans="1:7" s="54" customFormat="1" ht="51">
      <c r="B14" s="58" t="s">
        <v>37</v>
      </c>
      <c r="C14" s="161"/>
      <c r="D14" s="55" t="s">
        <v>38</v>
      </c>
      <c r="E14" s="55" t="s">
        <v>33</v>
      </c>
      <c r="F14" s="55" t="s">
        <v>34</v>
      </c>
      <c r="G14" s="55" t="s">
        <v>34</v>
      </c>
    </row>
    <row r="15" spans="1:7" ht="25.5">
      <c r="B15" s="155"/>
      <c r="C15" s="153"/>
      <c r="D15" s="55" t="s">
        <v>42</v>
      </c>
      <c r="E15" s="55" t="s">
        <v>40</v>
      </c>
      <c r="F15" s="55"/>
      <c r="G15" s="55" t="s">
        <v>34</v>
      </c>
    </row>
    <row r="16" spans="1:7" ht="27" customHeight="1">
      <c r="B16" s="156"/>
      <c r="C16" s="154"/>
      <c r="D16" s="59" t="s">
        <v>43</v>
      </c>
      <c r="E16" s="59" t="s">
        <v>40</v>
      </c>
      <c r="F16" s="59"/>
      <c r="G16" s="55" t="s">
        <v>34</v>
      </c>
    </row>
  </sheetData>
  <mergeCells count="8">
    <mergeCell ref="C15:C16"/>
    <mergeCell ref="B15:B16"/>
    <mergeCell ref="C2:G2"/>
    <mergeCell ref="C4:E4"/>
    <mergeCell ref="C5:E5"/>
    <mergeCell ref="B6:B7"/>
    <mergeCell ref="C6:E7"/>
    <mergeCell ref="C12:C14"/>
  </mergeCells>
  <pageMargins left="0.47013888888888888" right="0.47013888888888888" top="0.5" bottom="0.35138888888888886" header="0.51180555555555562" footer="0.1701388888888889"/>
  <pageSetup paperSize="9" scale="98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view="pageBreakPreview" zoomScaleNormal="100" zoomScaleSheetLayoutView="100" workbookViewId="0"/>
  </sheetViews>
  <sheetFormatPr defaultRowHeight="12.75"/>
  <cols>
    <col min="1" max="1" width="1.5703125" style="1" customWidth="1"/>
    <col min="2" max="2" width="13.42578125" style="74" customWidth="1"/>
    <col min="3" max="3" width="38.140625" style="62" customWidth="1"/>
    <col min="4" max="4" width="19.5703125" style="62" customWidth="1"/>
    <col min="5" max="5" width="67.28515625" style="62" customWidth="1"/>
    <col min="6" max="6" width="26" style="62" customWidth="1"/>
    <col min="7" max="16384" width="9.140625" style="1"/>
  </cols>
  <sheetData>
    <row r="1" spans="2:6" ht="25.5">
      <c r="B1" s="61"/>
      <c r="D1" s="63" t="s">
        <v>44</v>
      </c>
      <c r="E1" s="64"/>
    </row>
    <row r="2" spans="2:6" ht="13.5" customHeight="1">
      <c r="B2" s="61"/>
      <c r="D2" s="65"/>
      <c r="E2" s="65"/>
    </row>
    <row r="3" spans="2:6">
      <c r="B3" s="162" t="s">
        <v>1</v>
      </c>
      <c r="C3" s="162"/>
      <c r="D3" s="163" t="str">
        <f>Cover!C4</f>
        <v>Hệ thống quản lí cửa hàng abc</v>
      </c>
      <c r="E3" s="163"/>
      <c r="F3" s="163"/>
    </row>
    <row r="4" spans="2:6">
      <c r="B4" s="162" t="s">
        <v>3</v>
      </c>
      <c r="C4" s="162"/>
      <c r="D4" s="163" t="str">
        <f>Cover!C5</f>
        <v>SE0X</v>
      </c>
      <c r="E4" s="163"/>
      <c r="F4" s="163"/>
    </row>
    <row r="5" spans="2:6" s="39" customFormat="1" ht="84.75" customHeight="1">
      <c r="B5" s="164" t="s">
        <v>45</v>
      </c>
      <c r="C5" s="164"/>
      <c r="D5" s="165" t="s">
        <v>46</v>
      </c>
      <c r="E5" s="165"/>
      <c r="F5" s="165"/>
    </row>
    <row r="6" spans="2:6">
      <c r="B6" s="66"/>
      <c r="C6" s="67"/>
      <c r="D6" s="67"/>
      <c r="E6" s="67"/>
      <c r="F6" s="67"/>
    </row>
    <row r="7" spans="2:6" s="70" customFormat="1">
      <c r="B7" s="68"/>
      <c r="C7" s="69"/>
      <c r="D7" s="69"/>
      <c r="E7" s="69"/>
      <c r="F7" s="69"/>
    </row>
    <row r="8" spans="2:6" s="73" customFormat="1" ht="21" customHeight="1">
      <c r="B8" s="71" t="s">
        <v>9</v>
      </c>
      <c r="C8" s="72" t="s">
        <v>47</v>
      </c>
      <c r="D8" s="72" t="s">
        <v>48</v>
      </c>
      <c r="E8" s="72" t="s">
        <v>49</v>
      </c>
      <c r="F8" s="72" t="s">
        <v>50</v>
      </c>
    </row>
    <row r="9" spans="2:6" ht="14.25">
      <c r="B9" s="112">
        <v>1</v>
      </c>
      <c r="C9" s="113" t="s">
        <v>51</v>
      </c>
      <c r="D9" s="114" t="s">
        <v>39</v>
      </c>
      <c r="E9" s="115" t="s">
        <v>52</v>
      </c>
      <c r="F9" s="116"/>
    </row>
    <row r="10" spans="2:6" ht="14.25">
      <c r="B10" s="112">
        <v>2</v>
      </c>
      <c r="C10" s="113" t="s">
        <v>107</v>
      </c>
      <c r="D10" s="150" t="s">
        <v>41</v>
      </c>
      <c r="E10" s="115" t="s">
        <v>108</v>
      </c>
      <c r="F10" s="116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N!A1" display="DN"/>
    <hyperlink ref="D10" location="XDSPT!A1" display="QLCBD"/>
  </hyperlinks>
  <pageMargins left="0.74791666666666667" right="0.74791666666666667" top="0.98402777777777783" bottom="1.1506944444444445" header="0.51180555555555562" footer="0.98402777777777783"/>
  <pageSetup paperSize="9" scale="78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Normal="85" zoomScaleSheetLayoutView="100" workbookViewId="0"/>
  </sheetViews>
  <sheetFormatPr defaultRowHeight="12.75"/>
  <cols>
    <col min="1" max="1" width="9.140625" style="1"/>
    <col min="2" max="2" width="15.42578125" style="1" customWidth="1"/>
    <col min="3" max="3" width="27.7109375" style="1" customWidth="1"/>
    <col min="4" max="4" width="9.28515625" style="1" bestFit="1" customWidth="1"/>
    <col min="5" max="5" width="9.42578125" style="1" bestFit="1" customWidth="1"/>
    <col min="6" max="7" width="9.28515625" style="1" bestFit="1" customWidth="1"/>
    <col min="8" max="9" width="37.85546875" style="1" customWidth="1"/>
    <col min="10" max="16384" width="9.140625" style="1"/>
  </cols>
  <sheetData>
    <row r="1" spans="1:8" ht="25.5" customHeight="1">
      <c r="B1" s="167" t="s">
        <v>0</v>
      </c>
      <c r="C1" s="167"/>
      <c r="D1" s="167"/>
      <c r="E1" s="167"/>
      <c r="F1" s="167"/>
      <c r="G1" s="167"/>
      <c r="H1" s="167"/>
    </row>
    <row r="2" spans="1:8" ht="14.25" customHeight="1">
      <c r="A2" s="2"/>
      <c r="B2" s="2"/>
      <c r="C2" s="3"/>
      <c r="D2" s="3"/>
      <c r="E2" s="3"/>
      <c r="F2" s="3"/>
      <c r="G2" s="3"/>
      <c r="H2" s="4"/>
    </row>
    <row r="3" spans="1:8" ht="12" customHeight="1">
      <c r="B3" s="5" t="s">
        <v>1</v>
      </c>
      <c r="C3" s="163" t="str">
        <f>Cover!C4</f>
        <v>Hệ thống quản lí cửa hàng abc</v>
      </c>
      <c r="D3" s="163"/>
      <c r="E3" s="168" t="s">
        <v>2</v>
      </c>
      <c r="F3" s="168"/>
      <c r="G3" s="6"/>
      <c r="H3" s="7" t="s">
        <v>106</v>
      </c>
    </row>
    <row r="4" spans="1:8" ht="12" customHeight="1">
      <c r="B4" s="5" t="s">
        <v>3</v>
      </c>
      <c r="C4" s="163" t="s">
        <v>106</v>
      </c>
      <c r="D4" s="163"/>
      <c r="E4" s="168" t="s">
        <v>4</v>
      </c>
      <c r="F4" s="168"/>
      <c r="G4" s="6"/>
      <c r="H4" s="7"/>
    </row>
    <row r="5" spans="1:8" ht="12" customHeight="1">
      <c r="B5" s="8" t="s">
        <v>5</v>
      </c>
      <c r="C5" s="163" t="str">
        <f>C4&amp;"_"&amp;"Test Report"&amp;"_"&amp;"v1.0"</f>
        <v>SE0X_Test Report_v1.0</v>
      </c>
      <c r="D5" s="163"/>
      <c r="E5" s="168" t="s">
        <v>6</v>
      </c>
      <c r="F5" s="168"/>
      <c r="G5" s="6"/>
      <c r="H5" s="9" t="s">
        <v>7</v>
      </c>
    </row>
    <row r="6" spans="1:8" ht="21.75" customHeight="1">
      <c r="A6" s="2"/>
      <c r="B6" s="8" t="s">
        <v>8</v>
      </c>
      <c r="C6" s="166"/>
      <c r="D6" s="166"/>
      <c r="E6" s="166"/>
      <c r="F6" s="166"/>
      <c r="G6" s="166"/>
      <c r="H6" s="166"/>
    </row>
    <row r="7" spans="1:8" ht="14.25" customHeight="1">
      <c r="A7" s="2"/>
      <c r="B7" s="10"/>
      <c r="C7" s="11"/>
      <c r="D7" s="3"/>
      <c r="E7" s="3"/>
      <c r="F7" s="3"/>
      <c r="G7" s="3"/>
      <c r="H7" s="4"/>
    </row>
    <row r="8" spans="1:8">
      <c r="B8" s="10"/>
      <c r="C8" s="11"/>
      <c r="D8" s="3"/>
      <c r="E8" s="3"/>
      <c r="F8" s="3"/>
      <c r="G8" s="3"/>
      <c r="H8" s="4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3"/>
      <c r="B10" s="14" t="s">
        <v>9</v>
      </c>
      <c r="C10" s="15" t="s">
        <v>10</v>
      </c>
      <c r="D10" s="16" t="s">
        <v>11</v>
      </c>
      <c r="E10" s="15" t="s">
        <v>12</v>
      </c>
      <c r="F10" s="15" t="s">
        <v>13</v>
      </c>
      <c r="G10" s="17" t="s">
        <v>14</v>
      </c>
      <c r="H10" s="18" t="s">
        <v>15</v>
      </c>
    </row>
    <row r="11" spans="1:8">
      <c r="A11" s="19"/>
      <c r="B11" s="20">
        <v>1</v>
      </c>
      <c r="C11" s="21" t="str">
        <f>DN!B2</f>
        <v>DN</v>
      </c>
      <c r="D11" s="22">
        <f>DN!A6</f>
        <v>13</v>
      </c>
      <c r="E11" s="22">
        <f>DN!B6</f>
        <v>0</v>
      </c>
      <c r="F11" s="22">
        <f>DN!C6</f>
        <v>0</v>
      </c>
      <c r="G11" s="22">
        <f>DN!D6</f>
        <v>0</v>
      </c>
      <c r="H11" s="22">
        <f>DN!E6</f>
        <v>13</v>
      </c>
    </row>
    <row r="12" spans="1:8">
      <c r="A12" s="19"/>
      <c r="B12" s="20">
        <v>2</v>
      </c>
      <c r="C12" s="21" t="str">
        <f>XDSPT!B2</f>
        <v>XDSPT</v>
      </c>
      <c r="D12" s="22">
        <f>XDSPT!A6</f>
        <v>18</v>
      </c>
      <c r="E12" s="22">
        <f>XDSPT!B6</f>
        <v>0</v>
      </c>
      <c r="F12" s="22">
        <f>XDSPT!C6</f>
        <v>0</v>
      </c>
      <c r="G12" s="22">
        <f>XDSPT!D6</f>
        <v>0</v>
      </c>
      <c r="H12" s="22">
        <f>XDSPT!E6</f>
        <v>18</v>
      </c>
    </row>
    <row r="13" spans="1:8">
      <c r="B13" s="23"/>
      <c r="C13" s="24" t="s">
        <v>16</v>
      </c>
      <c r="D13" s="25">
        <f>SUM(D9:D12)</f>
        <v>31</v>
      </c>
      <c r="E13" s="25">
        <f>SUM(E9:E12)</f>
        <v>0</v>
      </c>
      <c r="F13" s="25">
        <f>SUM(F9:F12)</f>
        <v>0</v>
      </c>
      <c r="G13" s="25">
        <f>SUM(G9:G12)</f>
        <v>0</v>
      </c>
      <c r="H13" s="26">
        <f>SUM(H9:H12)</f>
        <v>31</v>
      </c>
    </row>
    <row r="14" spans="1:8">
      <c r="B14" s="27"/>
      <c r="C14" s="12"/>
      <c r="D14" s="28"/>
      <c r="E14" s="29"/>
      <c r="F14" s="29"/>
      <c r="G14" s="29"/>
      <c r="H14" s="29"/>
    </row>
    <row r="15" spans="1:8">
      <c r="B15" s="12"/>
      <c r="C15" s="30" t="s">
        <v>17</v>
      </c>
      <c r="D15" s="12"/>
      <c r="E15" s="31">
        <f>(D13+E13)*100/(H13-G13)</f>
        <v>100</v>
      </c>
      <c r="F15" s="12" t="s">
        <v>18</v>
      </c>
      <c r="G15" s="12"/>
      <c r="H15" s="32"/>
    </row>
    <row r="16" spans="1:8">
      <c r="B16" s="12"/>
      <c r="C16" s="30" t="s">
        <v>19</v>
      </c>
      <c r="D16" s="12"/>
      <c r="E16" s="31">
        <f>D13*100/(H13-G13)</f>
        <v>100</v>
      </c>
      <c r="F16" s="12" t="s">
        <v>18</v>
      </c>
      <c r="G16" s="12"/>
      <c r="H16" s="32"/>
    </row>
    <row r="17" spans="3:4">
      <c r="C17" s="12"/>
      <c r="D17" s="12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scale="95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view="pageBreakPreview" zoomScaleNormal="100" zoomScaleSheetLayoutView="100" workbookViewId="0">
      <pane ySplit="8" topLeftCell="A9" activePane="bottomLeft" state="frozen"/>
      <selection activeCell="H17" sqref="H17"/>
      <selection pane="bottomLeft" activeCell="A25" sqref="A25"/>
    </sheetView>
  </sheetViews>
  <sheetFormatPr defaultRowHeight="12.75"/>
  <cols>
    <col min="1" max="1" width="18.42578125" style="1" customWidth="1"/>
    <col min="2" max="2" width="21.85546875" style="1" customWidth="1"/>
    <col min="3" max="3" width="29.28515625" style="1" customWidth="1"/>
    <col min="4" max="4" width="32.5703125" style="1" customWidth="1"/>
    <col min="5" max="5" width="19.28515625" style="1" customWidth="1"/>
    <col min="6" max="6" width="8.140625" style="1" customWidth="1"/>
    <col min="7" max="7" width="12" style="111" bestFit="1" customWidth="1"/>
    <col min="8" max="8" width="20.140625" style="1" customWidth="1"/>
    <col min="9" max="9" width="9.42578125" style="110" customWidth="1"/>
    <col min="10" max="10" width="3.28515625" style="1" hidden="1" customWidth="1"/>
    <col min="11" max="16384" width="9.140625" style="1"/>
  </cols>
  <sheetData>
    <row r="1" spans="1:10" s="80" customFormat="1" ht="13.5" thickBot="1">
      <c r="A1" s="75"/>
      <c r="B1" s="76"/>
      <c r="C1" s="76"/>
      <c r="D1" s="76"/>
      <c r="E1" s="76"/>
      <c r="F1" s="77"/>
      <c r="G1" s="78"/>
      <c r="H1" s="39"/>
      <c r="I1" s="79"/>
    </row>
    <row r="2" spans="1:10" s="80" customFormat="1" ht="15" customHeight="1">
      <c r="A2" s="81" t="s">
        <v>54</v>
      </c>
      <c r="B2" s="169" t="s">
        <v>39</v>
      </c>
      <c r="C2" s="169"/>
      <c r="D2" s="169"/>
      <c r="E2" s="169"/>
      <c r="F2" s="169"/>
      <c r="G2" s="82"/>
      <c r="H2" s="39"/>
      <c r="I2" s="79"/>
      <c r="J2" s="80" t="s">
        <v>11</v>
      </c>
    </row>
    <row r="3" spans="1:10" s="80" customFormat="1" ht="25.5" customHeight="1">
      <c r="A3" s="83" t="s">
        <v>55</v>
      </c>
      <c r="B3" s="169" t="s">
        <v>56</v>
      </c>
      <c r="C3" s="169"/>
      <c r="D3" s="169"/>
      <c r="E3" s="169"/>
      <c r="F3" s="169"/>
      <c r="G3" s="82"/>
      <c r="H3" s="39"/>
      <c r="I3" s="79"/>
      <c r="J3" s="80" t="s">
        <v>12</v>
      </c>
    </row>
    <row r="4" spans="1:10" s="80" customFormat="1" ht="18" customHeight="1">
      <c r="A4" s="81" t="s">
        <v>57</v>
      </c>
      <c r="B4" s="170" t="s">
        <v>170</v>
      </c>
      <c r="C4" s="170"/>
      <c r="D4" s="170"/>
      <c r="E4" s="170"/>
      <c r="F4" s="170"/>
      <c r="G4" s="82"/>
      <c r="H4" s="39"/>
      <c r="I4" s="79"/>
      <c r="J4" s="84"/>
    </row>
    <row r="5" spans="1:10" s="80" customFormat="1" ht="19.5" customHeight="1">
      <c r="A5" s="85" t="s">
        <v>11</v>
      </c>
      <c r="B5" s="86" t="s">
        <v>12</v>
      </c>
      <c r="C5" s="86" t="s">
        <v>13</v>
      </c>
      <c r="D5" s="87" t="s">
        <v>14</v>
      </c>
      <c r="E5" s="171" t="s">
        <v>58</v>
      </c>
      <c r="F5" s="171"/>
      <c r="G5" s="88"/>
      <c r="H5" s="88"/>
      <c r="I5" s="89"/>
      <c r="J5" s="80" t="s">
        <v>59</v>
      </c>
    </row>
    <row r="6" spans="1:10" s="80" customFormat="1" ht="15" customHeight="1" thickBot="1">
      <c r="A6" s="90">
        <f>COUNTIF(F10:F1004,"Pass")</f>
        <v>13</v>
      </c>
      <c r="B6" s="91">
        <f>COUNTIF(F10:F1004,"Fail")</f>
        <v>0</v>
      </c>
      <c r="C6" s="91">
        <f>E6-D6-B6-A6</f>
        <v>0</v>
      </c>
      <c r="D6" s="92">
        <f>COUNTIF(F$10:F$1004,"N/A")</f>
        <v>0</v>
      </c>
      <c r="E6" s="172">
        <f>COUNTA(A10:A1004)</f>
        <v>13</v>
      </c>
      <c r="F6" s="172"/>
      <c r="G6" s="88"/>
      <c r="H6" s="88"/>
      <c r="I6" s="89"/>
      <c r="J6" s="80" t="s">
        <v>14</v>
      </c>
    </row>
    <row r="7" spans="1:10" s="80" customFormat="1" ht="15" customHeight="1">
      <c r="D7" s="32"/>
      <c r="E7" s="32"/>
      <c r="F7" s="88"/>
      <c r="G7" s="88"/>
      <c r="H7" s="88"/>
      <c r="I7" s="89"/>
    </row>
    <row r="8" spans="1:10" s="80" customFormat="1" ht="25.5" customHeight="1">
      <c r="A8" s="93" t="s">
        <v>60</v>
      </c>
      <c r="B8" s="93" t="s">
        <v>61</v>
      </c>
      <c r="C8" s="93" t="s">
        <v>62</v>
      </c>
      <c r="D8" s="93" t="s">
        <v>63</v>
      </c>
      <c r="E8" s="94" t="s">
        <v>64</v>
      </c>
      <c r="F8" s="94" t="s">
        <v>65</v>
      </c>
      <c r="G8" s="94" t="s">
        <v>66</v>
      </c>
      <c r="H8" s="93" t="s">
        <v>67</v>
      </c>
      <c r="I8" s="95"/>
    </row>
    <row r="9" spans="1:10" s="80" customFormat="1" ht="15.75" customHeight="1">
      <c r="A9" s="96"/>
      <c r="B9" s="96" t="s">
        <v>68</v>
      </c>
      <c r="C9" s="97"/>
      <c r="D9" s="97"/>
      <c r="E9" s="97"/>
      <c r="F9" s="97"/>
      <c r="G9" s="97"/>
      <c r="H9" s="98"/>
      <c r="I9" s="99"/>
    </row>
    <row r="10" spans="1:10" s="106" customFormat="1" ht="29.25" customHeight="1">
      <c r="A10" s="100" t="str">
        <f>IF(OR(B10&lt;&gt;"",D10&lt;&gt;""),"[GUI-"&amp;TEXT($B$2,"##")&amp;"-"&amp;TEXT(ROW()-9,"##")&amp;"]","")</f>
        <v>[GUI-DN-1]</v>
      </c>
      <c r="B10" s="100" t="s">
        <v>69</v>
      </c>
      <c r="C10" s="101" t="s">
        <v>34</v>
      </c>
      <c r="D10" s="102" t="s">
        <v>70</v>
      </c>
      <c r="E10" s="103" t="s">
        <v>34</v>
      </c>
      <c r="F10" s="100" t="s">
        <v>11</v>
      </c>
      <c r="G10" s="151">
        <v>42483</v>
      </c>
      <c r="H10" s="104"/>
      <c r="I10" s="105"/>
    </row>
    <row r="11" spans="1:10" ht="38.25">
      <c r="A11" s="100" t="str">
        <f>IF(OR(B11&lt;&gt;"",D11&lt;&gt;""),"[GUI-"&amp;TEXT($B$2,"##")&amp;"-"&amp;TEXT(ROW()-9,"##")&amp;"]","")</f>
        <v>[GUI-DN-2]</v>
      </c>
      <c r="B11" s="100" t="s">
        <v>72</v>
      </c>
      <c r="C11" s="100" t="s">
        <v>34</v>
      </c>
      <c r="D11" s="102" t="s">
        <v>73</v>
      </c>
      <c r="E11" s="107" t="s">
        <v>34</v>
      </c>
      <c r="F11" s="100" t="s">
        <v>11</v>
      </c>
      <c r="G11" s="100" t="s">
        <v>71</v>
      </c>
      <c r="H11" s="104"/>
      <c r="I11" s="105"/>
    </row>
    <row r="12" spans="1:10" ht="25.5">
      <c r="A12" s="100" t="str">
        <f>IF(OR(B12&lt;&gt;"",D12&lt;&gt;""),"[GUI-"&amp;TEXT($B$2,"##")&amp;"-"&amp;TEXT(ROW()-9,"##")&amp;"]","")</f>
        <v>[GUI-DN-3]</v>
      </c>
      <c r="B12" s="100" t="s">
        <v>74</v>
      </c>
      <c r="C12" s="100" t="s">
        <v>34</v>
      </c>
      <c r="D12" s="102" t="s">
        <v>75</v>
      </c>
      <c r="E12" s="107" t="s">
        <v>34</v>
      </c>
      <c r="F12" s="100" t="s">
        <v>11</v>
      </c>
      <c r="G12" s="100" t="s">
        <v>71</v>
      </c>
      <c r="H12" s="104"/>
      <c r="I12" s="105"/>
    </row>
    <row r="13" spans="1:10">
      <c r="A13" s="100" t="str">
        <f>IF(OR(B13&lt;&gt;"",D13&lt;&gt;""),"[GUI-"&amp;TEXT($B$2,"##")&amp;"-"&amp;TEXT(ROW()-9,"##")&amp;"]","")</f>
        <v>[GUI-DN-4]</v>
      </c>
      <c r="B13" s="100" t="s">
        <v>76</v>
      </c>
      <c r="C13" s="100" t="s">
        <v>34</v>
      </c>
      <c r="D13" s="102" t="s">
        <v>75</v>
      </c>
      <c r="E13" s="107" t="s">
        <v>34</v>
      </c>
      <c r="F13" s="100" t="s">
        <v>11</v>
      </c>
      <c r="G13" s="100" t="s">
        <v>71</v>
      </c>
      <c r="H13" s="104"/>
      <c r="I13" s="105"/>
    </row>
    <row r="14" spans="1:10" s="80" customFormat="1" ht="15.75" customHeight="1">
      <c r="A14" s="97"/>
      <c r="B14" s="96" t="s">
        <v>77</v>
      </c>
      <c r="C14" s="97"/>
      <c r="D14" s="97"/>
      <c r="E14" s="97"/>
      <c r="F14" s="97"/>
      <c r="G14" s="97"/>
      <c r="H14" s="98"/>
      <c r="I14" s="99"/>
    </row>
    <row r="15" spans="1:10" ht="51">
      <c r="A15" s="100" t="str">
        <f>IF(OR(B15&lt;&gt;"",D15&lt;&gt;""),"[FUNC-"&amp;TEXT($B$2,"##")&amp;"-"&amp;TEXT(ROW()-14,"##")&amp;"]","")</f>
        <v>[FUNC-DN-1]</v>
      </c>
      <c r="B15" s="100" t="s">
        <v>78</v>
      </c>
      <c r="C15" s="100" t="s">
        <v>79</v>
      </c>
      <c r="D15" s="100" t="s">
        <v>80</v>
      </c>
      <c r="E15" s="100"/>
      <c r="F15" s="100" t="s">
        <v>11</v>
      </c>
      <c r="G15" s="100" t="s">
        <v>71</v>
      </c>
      <c r="H15" s="104"/>
      <c r="I15" s="105"/>
    </row>
    <row r="16" spans="1:10" ht="51">
      <c r="A16" s="100" t="str">
        <f t="shared" ref="A16:A21" si="0">IF(OR(B16&lt;&gt;"",D16&lt;&gt;""),"[FUNC-"&amp;TEXT($B$2,"##")&amp;"-"&amp;TEXT(ROW()-14,"##")&amp;"]","")</f>
        <v>[FUNC-DN-2]</v>
      </c>
      <c r="B16" s="100" t="s">
        <v>81</v>
      </c>
      <c r="C16" s="100" t="s">
        <v>82</v>
      </c>
      <c r="D16" s="100" t="s">
        <v>83</v>
      </c>
      <c r="E16" s="100"/>
      <c r="F16" s="100" t="s">
        <v>11</v>
      </c>
      <c r="G16" s="100" t="s">
        <v>71</v>
      </c>
      <c r="H16" s="108"/>
      <c r="I16" s="109"/>
    </row>
    <row r="17" spans="1:9" ht="51">
      <c r="A17" s="100" t="str">
        <f t="shared" si="0"/>
        <v>[FUNC-DN-3]</v>
      </c>
      <c r="B17" s="100" t="s">
        <v>84</v>
      </c>
      <c r="C17" s="100" t="s">
        <v>85</v>
      </c>
      <c r="D17" s="100" t="s">
        <v>83</v>
      </c>
      <c r="E17" s="100"/>
      <c r="F17" s="100" t="s">
        <v>11</v>
      </c>
      <c r="G17" s="100" t="s">
        <v>71</v>
      </c>
      <c r="H17" s="108"/>
      <c r="I17" s="109"/>
    </row>
    <row r="18" spans="1:9" ht="51">
      <c r="A18" s="100" t="str">
        <f>IF(OR(B18&lt;&gt;"",D18&lt;&gt;""),"[FUNC-"&amp;TEXT($B$2,"##")&amp;"-"&amp;TEXT(ROW()-14,"##")&amp;"]","")</f>
        <v>[FUNC-DN-4]</v>
      </c>
      <c r="B18" s="100" t="s">
        <v>86</v>
      </c>
      <c r="C18" s="100" t="s">
        <v>87</v>
      </c>
      <c r="D18" s="100" t="s">
        <v>88</v>
      </c>
      <c r="E18" s="100" t="s">
        <v>89</v>
      </c>
      <c r="F18" s="100" t="s">
        <v>11</v>
      </c>
      <c r="G18" s="100" t="s">
        <v>71</v>
      </c>
      <c r="H18" s="108"/>
      <c r="I18" s="109"/>
    </row>
    <row r="19" spans="1:9" ht="51">
      <c r="A19" s="100" t="str">
        <f t="shared" si="0"/>
        <v>[FUNC-DN-5]</v>
      </c>
      <c r="B19" s="100" t="s">
        <v>90</v>
      </c>
      <c r="C19" s="100" t="s">
        <v>91</v>
      </c>
      <c r="D19" s="100" t="s">
        <v>92</v>
      </c>
      <c r="E19" s="100" t="s">
        <v>93</v>
      </c>
      <c r="F19" s="100" t="s">
        <v>11</v>
      </c>
      <c r="G19" s="100" t="s">
        <v>71</v>
      </c>
      <c r="H19" s="108"/>
      <c r="I19" s="109"/>
    </row>
    <row r="20" spans="1:9" ht="51">
      <c r="A20" s="100" t="str">
        <f t="shared" si="0"/>
        <v>[FUNC-DN-6]</v>
      </c>
      <c r="B20" s="100" t="s">
        <v>94</v>
      </c>
      <c r="C20" s="100" t="s">
        <v>95</v>
      </c>
      <c r="D20" s="100" t="s">
        <v>88</v>
      </c>
      <c r="E20" s="100" t="s">
        <v>93</v>
      </c>
      <c r="F20" s="100" t="s">
        <v>11</v>
      </c>
      <c r="G20" s="100" t="s">
        <v>71</v>
      </c>
      <c r="H20" s="108"/>
      <c r="I20" s="109"/>
    </row>
    <row r="21" spans="1:9" ht="51">
      <c r="A21" s="100" t="str">
        <f t="shared" si="0"/>
        <v>[FUNC-DN-7]</v>
      </c>
      <c r="B21" s="100" t="s">
        <v>86</v>
      </c>
      <c r="C21" s="100" t="s">
        <v>96</v>
      </c>
      <c r="D21" s="100" t="s">
        <v>88</v>
      </c>
      <c r="E21" s="100" t="s">
        <v>89</v>
      </c>
      <c r="F21" s="100" t="s">
        <v>11</v>
      </c>
      <c r="G21" s="100" t="s">
        <v>71</v>
      </c>
      <c r="H21" s="108"/>
      <c r="I21" s="109"/>
    </row>
    <row r="22" spans="1:9" s="80" customFormat="1" ht="15.75" customHeight="1">
      <c r="A22" s="96"/>
      <c r="B22" s="96" t="s">
        <v>97</v>
      </c>
      <c r="C22" s="97"/>
      <c r="D22" s="97"/>
      <c r="E22" s="97"/>
      <c r="F22" s="97"/>
      <c r="G22" s="97"/>
      <c r="H22" s="98"/>
      <c r="I22" s="99"/>
    </row>
    <row r="23" spans="1:9" ht="25.5">
      <c r="A23" s="100" t="str">
        <f>IF(OR(B23&lt;&gt;"",D23&lt;&gt;""),"[GUI-"&amp;TEXT($B$2,"##")&amp;"-"&amp;TEXT(ROW()-18,"##")&amp;"]","")</f>
        <v>[GUI-DN-5]</v>
      </c>
      <c r="B23" s="100" t="s">
        <v>98</v>
      </c>
      <c r="C23" s="100" t="s">
        <v>34</v>
      </c>
      <c r="D23" s="100" t="s">
        <v>99</v>
      </c>
      <c r="E23" s="100" t="s">
        <v>34</v>
      </c>
      <c r="F23" s="100" t="s">
        <v>11</v>
      </c>
      <c r="G23" s="100" t="s">
        <v>71</v>
      </c>
      <c r="H23" s="104"/>
      <c r="I23" s="105"/>
    </row>
    <row r="24" spans="1:9">
      <c r="A24" s="96"/>
      <c r="B24" s="96" t="s">
        <v>100</v>
      </c>
      <c r="C24" s="97"/>
      <c r="D24" s="97"/>
      <c r="E24" s="97"/>
      <c r="F24" s="97"/>
      <c r="G24" s="97"/>
      <c r="H24" s="98"/>
    </row>
    <row r="25" spans="1:9" ht="38.25">
      <c r="A25" s="100" t="str">
        <f>IF(OR(B25&lt;&gt;"",D25&lt;&gt;""),"[FUNC-"&amp;TEXT($B$2,"##")&amp;"-"&amp;TEXT(ROW()-17,"##")&amp;"]","")</f>
        <v>[FUNC-DN-8]</v>
      </c>
      <c r="B25" s="100" t="s">
        <v>101</v>
      </c>
      <c r="C25" s="100" t="s">
        <v>102</v>
      </c>
      <c r="D25" s="100" t="s">
        <v>103</v>
      </c>
      <c r="E25" s="100" t="s">
        <v>104</v>
      </c>
      <c r="F25" s="100" t="s">
        <v>11</v>
      </c>
      <c r="G25" s="100" t="s">
        <v>71</v>
      </c>
      <c r="H25" s="10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scale="7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view="pageBreakPreview" zoomScaleNormal="100" zoomScaleSheetLayoutView="100" workbookViewId="0"/>
  </sheetViews>
  <sheetFormatPr defaultColWidth="25.140625" defaultRowHeight="12.75"/>
  <cols>
    <col min="1" max="1" width="18" style="118" customWidth="1"/>
    <col min="2" max="2" width="25.140625" style="118"/>
    <col min="3" max="3" width="27.85546875" style="118" customWidth="1"/>
    <col min="4" max="4" width="25.140625" style="118"/>
    <col min="5" max="5" width="27.85546875" style="118" customWidth="1"/>
    <col min="6" max="6" width="10.42578125" style="118" customWidth="1"/>
    <col min="7" max="7" width="11.42578125" style="118" customWidth="1"/>
    <col min="8" max="8" width="10.42578125" style="118" customWidth="1"/>
    <col min="9" max="16384" width="25.140625" style="118"/>
  </cols>
  <sheetData>
    <row r="1" spans="1:8">
      <c r="A1" s="117"/>
    </row>
    <row r="2" spans="1:8">
      <c r="A2" s="119" t="s">
        <v>10</v>
      </c>
      <c r="B2" s="173" t="s">
        <v>53</v>
      </c>
      <c r="C2" s="174"/>
      <c r="D2" s="174"/>
      <c r="E2" s="175"/>
    </row>
    <row r="3" spans="1:8">
      <c r="A3" s="119" t="s">
        <v>109</v>
      </c>
      <c r="B3" s="176"/>
      <c r="C3" s="177"/>
      <c r="D3" s="177"/>
      <c r="E3" s="178"/>
    </row>
    <row r="4" spans="1:8">
      <c r="A4" s="119" t="s">
        <v>57</v>
      </c>
      <c r="B4" s="173" t="s">
        <v>171</v>
      </c>
      <c r="C4" s="174"/>
      <c r="D4" s="174"/>
      <c r="E4" s="175"/>
    </row>
    <row r="5" spans="1:8">
      <c r="A5" s="120" t="s">
        <v>11</v>
      </c>
      <c r="B5" s="120" t="s">
        <v>12</v>
      </c>
      <c r="C5" s="120" t="s">
        <v>13</v>
      </c>
      <c r="D5" s="120" t="s">
        <v>14</v>
      </c>
      <c r="E5" s="121" t="s">
        <v>58</v>
      </c>
    </row>
    <row r="6" spans="1:8" ht="13.5" thickBot="1">
      <c r="A6" s="122">
        <f>COUNTIF(F10:F999,"Pass")</f>
        <v>18</v>
      </c>
      <c r="B6" s="123">
        <f>COUNTIF(F10:F999,"Fail")</f>
        <v>0</v>
      </c>
      <c r="C6" s="123">
        <f>E6-D6-B6-A6</f>
        <v>0</v>
      </c>
      <c r="D6" s="124">
        <f>COUNTIF(F$10:F$999,"N/A")</f>
        <v>0</v>
      </c>
      <c r="E6" s="125">
        <f>COUNTA(A10:A999)</f>
        <v>18</v>
      </c>
    </row>
    <row r="8" spans="1:8">
      <c r="A8" s="93" t="s">
        <v>60</v>
      </c>
      <c r="B8" s="93" t="s">
        <v>61</v>
      </c>
      <c r="C8" s="93" t="s">
        <v>62</v>
      </c>
      <c r="D8" s="93" t="s">
        <v>63</v>
      </c>
      <c r="E8" s="126" t="s">
        <v>110</v>
      </c>
      <c r="F8" s="94" t="s">
        <v>65</v>
      </c>
      <c r="G8" s="127" t="s">
        <v>66</v>
      </c>
      <c r="H8" s="127" t="s">
        <v>67</v>
      </c>
    </row>
    <row r="9" spans="1:8">
      <c r="A9" s="128"/>
      <c r="B9" s="129" t="s">
        <v>111</v>
      </c>
      <c r="C9" s="129"/>
      <c r="D9" s="129"/>
      <c r="E9" s="129"/>
      <c r="F9" s="129"/>
      <c r="G9" s="129"/>
      <c r="H9" s="130"/>
    </row>
    <row r="10" spans="1:8" ht="63.75">
      <c r="A10" s="131" t="s">
        <v>112</v>
      </c>
      <c r="B10" s="131" t="s">
        <v>113</v>
      </c>
      <c r="C10" s="100"/>
      <c r="D10" s="132" t="s">
        <v>114</v>
      </c>
      <c r="E10" s="133"/>
      <c r="F10" s="134" t="s">
        <v>11</v>
      </c>
      <c r="G10" s="152">
        <v>42484</v>
      </c>
      <c r="H10" s="134"/>
    </row>
    <row r="11" spans="1:8" ht="38.25">
      <c r="A11" s="131" t="s">
        <v>115</v>
      </c>
      <c r="B11" s="135" t="s">
        <v>116</v>
      </c>
      <c r="C11" s="136"/>
      <c r="D11" s="137" t="s">
        <v>117</v>
      </c>
      <c r="E11" s="133"/>
      <c r="F11" s="134" t="s">
        <v>11</v>
      </c>
      <c r="G11" s="152">
        <v>42484</v>
      </c>
      <c r="H11" s="134"/>
    </row>
    <row r="12" spans="1:8" ht="51">
      <c r="A12" s="131" t="s">
        <v>118</v>
      </c>
      <c r="B12" s="135" t="s">
        <v>119</v>
      </c>
      <c r="C12" s="136"/>
      <c r="D12" s="137" t="s">
        <v>120</v>
      </c>
      <c r="E12" s="133"/>
      <c r="F12" s="134" t="s">
        <v>11</v>
      </c>
      <c r="G12" s="152">
        <v>42484</v>
      </c>
      <c r="H12" s="134"/>
    </row>
    <row r="13" spans="1:8">
      <c r="A13" s="131" t="s">
        <v>121</v>
      </c>
      <c r="B13" s="138" t="s">
        <v>122</v>
      </c>
      <c r="C13" s="138"/>
      <c r="D13" s="137" t="s">
        <v>123</v>
      </c>
      <c r="E13" s="139"/>
      <c r="F13" s="134" t="s">
        <v>11</v>
      </c>
      <c r="G13" s="152">
        <v>42484</v>
      </c>
      <c r="H13" s="134"/>
    </row>
    <row r="14" spans="1:8" ht="38.25">
      <c r="A14" s="135" t="s">
        <v>124</v>
      </c>
      <c r="B14" s="135" t="s">
        <v>125</v>
      </c>
      <c r="C14" s="138"/>
      <c r="D14" s="140" t="s">
        <v>126</v>
      </c>
      <c r="E14" s="139"/>
      <c r="F14" s="134" t="s">
        <v>11</v>
      </c>
      <c r="G14" s="152">
        <v>42484</v>
      </c>
      <c r="H14" s="134"/>
    </row>
    <row r="15" spans="1:8" ht="25.5">
      <c r="A15" s="135" t="s">
        <v>172</v>
      </c>
      <c r="B15" s="141"/>
      <c r="C15" s="138" t="s">
        <v>127</v>
      </c>
      <c r="D15" s="142" t="s">
        <v>128</v>
      </c>
      <c r="E15" s="139"/>
      <c r="F15" s="134" t="s">
        <v>11</v>
      </c>
      <c r="G15" s="152">
        <v>42484</v>
      </c>
      <c r="H15" s="134"/>
    </row>
    <row r="16" spans="1:8" ht="38.25">
      <c r="A16" s="135" t="s">
        <v>173</v>
      </c>
      <c r="B16" s="141"/>
      <c r="C16" s="138" t="s">
        <v>129</v>
      </c>
      <c r="D16" s="142" t="s">
        <v>130</v>
      </c>
      <c r="E16" s="139"/>
      <c r="F16" s="134" t="s">
        <v>11</v>
      </c>
      <c r="G16" s="152">
        <v>42484</v>
      </c>
      <c r="H16" s="134"/>
    </row>
    <row r="17" spans="1:8" ht="38.25">
      <c r="A17" s="135" t="s">
        <v>174</v>
      </c>
      <c r="B17" s="141"/>
      <c r="C17" s="138" t="s">
        <v>131</v>
      </c>
      <c r="D17" s="142" t="s">
        <v>132</v>
      </c>
      <c r="E17" s="139"/>
      <c r="F17" s="134" t="s">
        <v>11</v>
      </c>
      <c r="G17" s="152">
        <v>42484</v>
      </c>
      <c r="H17" s="134"/>
    </row>
    <row r="18" spans="1:8" ht="25.5">
      <c r="A18" s="135" t="s">
        <v>175</v>
      </c>
      <c r="B18" s="143"/>
      <c r="C18" s="138" t="s">
        <v>133</v>
      </c>
      <c r="D18" s="142" t="s">
        <v>134</v>
      </c>
      <c r="E18" s="139"/>
      <c r="F18" s="134" t="s">
        <v>11</v>
      </c>
      <c r="G18" s="152">
        <v>42484</v>
      </c>
      <c r="H18" s="134"/>
    </row>
    <row r="19" spans="1:8" ht="12.75" customHeight="1">
      <c r="A19" s="128"/>
      <c r="B19" s="129" t="s">
        <v>135</v>
      </c>
      <c r="C19" s="129"/>
      <c r="D19" s="129"/>
      <c r="E19" s="129"/>
      <c r="F19" s="129"/>
      <c r="G19" s="129"/>
      <c r="H19" s="130"/>
    </row>
    <row r="20" spans="1:8" ht="25.5">
      <c r="A20" s="144" t="s">
        <v>136</v>
      </c>
      <c r="B20" s="145" t="s">
        <v>137</v>
      </c>
      <c r="C20" s="131" t="s">
        <v>138</v>
      </c>
      <c r="D20" s="146" t="s">
        <v>139</v>
      </c>
      <c r="E20" s="147" t="s">
        <v>140</v>
      </c>
      <c r="F20" s="134" t="s">
        <v>11</v>
      </c>
      <c r="G20" s="152">
        <v>42484</v>
      </c>
      <c r="H20" s="134"/>
    </row>
    <row r="21" spans="1:8" ht="76.5">
      <c r="A21" s="144" t="s">
        <v>141</v>
      </c>
      <c r="B21" s="148" t="s">
        <v>142</v>
      </c>
      <c r="C21" s="139" t="s">
        <v>143</v>
      </c>
      <c r="D21" s="149" t="s">
        <v>144</v>
      </c>
      <c r="E21" s="147" t="s">
        <v>145</v>
      </c>
      <c r="F21" s="134" t="s">
        <v>11</v>
      </c>
      <c r="G21" s="152">
        <v>42484</v>
      </c>
      <c r="H21" s="134"/>
    </row>
    <row r="22" spans="1:8" ht="51">
      <c r="A22" s="144" t="s">
        <v>146</v>
      </c>
      <c r="B22" s="148" t="s">
        <v>147</v>
      </c>
      <c r="C22" s="139" t="s">
        <v>148</v>
      </c>
      <c r="D22" s="149" t="s">
        <v>149</v>
      </c>
      <c r="E22" s="147" t="s">
        <v>145</v>
      </c>
      <c r="F22" s="134" t="s">
        <v>11</v>
      </c>
      <c r="G22" s="152">
        <v>42484</v>
      </c>
      <c r="H22" s="134"/>
    </row>
    <row r="23" spans="1:8" ht="51">
      <c r="A23" s="144" t="s">
        <v>150</v>
      </c>
      <c r="B23" s="148" t="s">
        <v>151</v>
      </c>
      <c r="C23" s="139" t="s">
        <v>148</v>
      </c>
      <c r="D23" s="149" t="s">
        <v>152</v>
      </c>
      <c r="E23" s="147" t="s">
        <v>145</v>
      </c>
      <c r="F23" s="134" t="s">
        <v>11</v>
      </c>
      <c r="G23" s="152">
        <v>42484</v>
      </c>
      <c r="H23" s="134"/>
    </row>
    <row r="24" spans="1:8" ht="51">
      <c r="A24" s="144" t="s">
        <v>153</v>
      </c>
      <c r="B24" s="148" t="s">
        <v>154</v>
      </c>
      <c r="C24" s="139" t="s">
        <v>155</v>
      </c>
      <c r="D24" s="149" t="s">
        <v>156</v>
      </c>
      <c r="E24" s="147" t="s">
        <v>145</v>
      </c>
      <c r="F24" s="134" t="s">
        <v>11</v>
      </c>
      <c r="G24" s="152">
        <v>42484</v>
      </c>
      <c r="H24" s="134"/>
    </row>
    <row r="25" spans="1:8" ht="51">
      <c r="A25" s="144" t="s">
        <v>157</v>
      </c>
      <c r="B25" s="148" t="s">
        <v>154</v>
      </c>
      <c r="C25" s="139" t="s">
        <v>155</v>
      </c>
      <c r="D25" s="149" t="s">
        <v>152</v>
      </c>
      <c r="E25" s="147" t="s">
        <v>145</v>
      </c>
      <c r="F25" s="134" t="s">
        <v>11</v>
      </c>
      <c r="G25" s="152">
        <v>42484</v>
      </c>
      <c r="H25" s="134"/>
    </row>
    <row r="26" spans="1:8" ht="51">
      <c r="A26" s="144" t="s">
        <v>158</v>
      </c>
      <c r="B26" s="148" t="s">
        <v>159</v>
      </c>
      <c r="C26" s="139" t="s">
        <v>160</v>
      </c>
      <c r="D26" s="149" t="s">
        <v>161</v>
      </c>
      <c r="E26" s="147" t="s">
        <v>145</v>
      </c>
      <c r="F26" s="134" t="s">
        <v>11</v>
      </c>
      <c r="G26" s="152">
        <v>42484</v>
      </c>
      <c r="H26" s="134"/>
    </row>
    <row r="27" spans="1:8" ht="51">
      <c r="A27" s="144" t="s">
        <v>162</v>
      </c>
      <c r="B27" s="148" t="s">
        <v>163</v>
      </c>
      <c r="C27" s="139" t="s">
        <v>164</v>
      </c>
      <c r="D27" s="149" t="s">
        <v>165</v>
      </c>
      <c r="E27" s="147" t="s">
        <v>145</v>
      </c>
      <c r="F27" s="134" t="s">
        <v>11</v>
      </c>
      <c r="G27" s="152">
        <v>42484</v>
      </c>
      <c r="H27" s="134"/>
    </row>
    <row r="28" spans="1:8" ht="63.75">
      <c r="A28" s="144" t="s">
        <v>166</v>
      </c>
      <c r="B28" s="148" t="s">
        <v>167</v>
      </c>
      <c r="C28" s="139" t="s">
        <v>168</v>
      </c>
      <c r="D28" s="149" t="s">
        <v>169</v>
      </c>
      <c r="E28" s="147" t="s">
        <v>145</v>
      </c>
      <c r="F28" s="134" t="s">
        <v>11</v>
      </c>
      <c r="G28" s="152">
        <v>42484</v>
      </c>
      <c r="H28" s="134"/>
    </row>
  </sheetData>
  <mergeCells count="3">
    <mergeCell ref="B2:E2"/>
    <mergeCell ref="B3:E3"/>
    <mergeCell ref="B4:E4"/>
  </mergeCells>
  <dataValidations count="2">
    <dataValidation type="list" allowBlank="1" showInputMessage="1" showErrorMessage="1" sqref="F1:F7 F31:F1048576 F9:F28">
      <formula1>"Pass,Fail,Untested,N/A"</formula1>
    </dataValidation>
    <dataValidation type="list" allowBlank="1" showErrorMessage="1" sqref="F8">
      <formula1>$J$2:$J$6</formula1>
      <formula2>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Test case List</vt:lpstr>
      <vt:lpstr>Test Report</vt:lpstr>
      <vt:lpstr>DN</vt:lpstr>
      <vt:lpstr>XDSPT</vt:lpstr>
      <vt:lpstr>DN!Print_Area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Uyen Cheri</cp:lastModifiedBy>
  <cp:lastPrinted>2016-11-10T03:15:19Z</cp:lastPrinted>
  <dcterms:created xsi:type="dcterms:W3CDTF">2016-11-10T02:41:14Z</dcterms:created>
  <dcterms:modified xsi:type="dcterms:W3CDTF">2016-11-29T02:50:30Z</dcterms:modified>
</cp:coreProperties>
</file>