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
    </mc:Choice>
  </mc:AlternateContent>
  <bookViews>
    <workbookView xWindow="0" yWindow="120" windowWidth="19155" windowHeight="11055" activeTab="3"/>
  </bookViews>
  <sheets>
    <sheet name="Cover" sheetId="5" r:id="rId1"/>
    <sheet name="Test case List" sheetId="6" r:id="rId2"/>
    <sheet name="Test Report" sheetId="4" r:id="rId3"/>
    <sheet name="DangKiDeTaiSinhVien" sheetId="7" r:id="rId4"/>
    <sheet name="XacNhanDangKiDeTai" sheetId="8" r:id="rId5"/>
  </sheets>
  <definedNames>
    <definedName name="_xlnm._FilterDatabase" localSheetId="3" hidden="1">DangKiDeTaiSinhVien!$A$8:$H$17</definedName>
    <definedName name="ACTION" localSheetId="3">#REF!</definedName>
    <definedName name="ACTION" localSheetId="4">#REF!</definedName>
    <definedName name="ACTION">#REF!</definedName>
    <definedName name="_xlnm.Print_Area" localSheetId="3">DangKiDeTaiSinhVien!$A$1:$H$21</definedName>
  </definedNames>
  <calcPr calcId="152511"/>
</workbook>
</file>

<file path=xl/calcChain.xml><?xml version="1.0" encoding="utf-8"?>
<calcChain xmlns="http://schemas.openxmlformats.org/spreadsheetml/2006/main">
  <c r="A17" i="7" l="1"/>
  <c r="C6" i="5"/>
  <c r="A24" i="8"/>
  <c r="A23" i="8"/>
  <c r="A22" i="8"/>
  <c r="A21" i="8"/>
  <c r="A20" i="8"/>
  <c r="A16" i="8"/>
  <c r="A14" i="8"/>
  <c r="A13" i="8"/>
  <c r="A15" i="8"/>
  <c r="A18" i="8"/>
  <c r="A17" i="8"/>
  <c r="A12" i="8"/>
  <c r="A11" i="8"/>
  <c r="A10" i="7"/>
  <c r="A10" i="8"/>
  <c r="A14" i="7"/>
  <c r="A13" i="7"/>
  <c r="A12" i="7"/>
  <c r="A11" i="7"/>
  <c r="A15" i="7"/>
  <c r="A6" i="7"/>
  <c r="B6" i="7"/>
  <c r="D6" i="7"/>
  <c r="C12" i="4"/>
  <c r="D6" i="8"/>
  <c r="G12" i="4" s="1"/>
  <c r="B6" i="8"/>
  <c r="E12" i="4" s="1"/>
  <c r="A6" i="8"/>
  <c r="D12" i="4" s="1"/>
  <c r="E6" i="8" l="1"/>
  <c r="H12" i="4" s="1"/>
  <c r="C6" i="8" l="1"/>
  <c r="F12" i="4" s="1"/>
  <c r="C11" i="4"/>
  <c r="G11" i="4"/>
  <c r="G13" i="4" s="1"/>
  <c r="E11" i="4"/>
  <c r="D11" i="4"/>
  <c r="D13" i="4" s="1"/>
  <c r="C5" i="4"/>
  <c r="E6" i="7" l="1"/>
  <c r="C6" i="7" s="1"/>
  <c r="E13" i="4"/>
  <c r="F11" i="4" l="1"/>
  <c r="F13" i="4" s="1"/>
  <c r="H11" i="4"/>
  <c r="H13" i="4" s="1"/>
  <c r="E16" i="4" s="1"/>
  <c r="E15" i="4"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<sst xmlns="http://schemas.openxmlformats.org/spreadsheetml/2006/main" count="247" uniqueCount="127">
  <si>
    <t>TEST REPORT</t>
  </si>
  <si>
    <t>Project Name</t>
  </si>
  <si>
    <t>Creator</t>
  </si>
  <si>
    <t>Project Code</t>
  </si>
  <si>
    <t>Reviewer/Approver</t>
  </si>
  <si>
    <t>Document Code</t>
  </si>
  <si>
    <t>Issue Date</t>
  </si>
  <si>
    <t>Notes</t>
  </si>
  <si>
    <t>No</t>
  </si>
  <si>
    <t>Module code</t>
  </si>
  <si>
    <t>Pass</t>
  </si>
  <si>
    <t>Fail</t>
  </si>
  <si>
    <t>Untested</t>
  </si>
  <si>
    <t>N/A</t>
  </si>
  <si>
    <t>Number of  test cases</t>
  </si>
  <si>
    <t>Sub total</t>
  </si>
  <si>
    <t>Test coverage</t>
  </si>
  <si>
    <t>%</t>
  </si>
  <si>
    <t>Test successful coverage</t>
  </si>
  <si>
    <t>TEST CASE</t>
  </si>
  <si>
    <t>18/4/2016</t>
  </si>
  <si>
    <t>Version</t>
  </si>
  <si>
    <t>3.0</t>
  </si>
  <si>
    <t>Record of change</t>
  </si>
  <si>
    <t>Effective Date</t>
  </si>
  <si>
    <t>Change Item</t>
  </si>
  <si>
    <t>*A,D,M</t>
  </si>
  <si>
    <t>Change description</t>
  </si>
  <si>
    <t>Reference</t>
  </si>
  <si>
    <t>18/03/2016</t>
  </si>
  <si>
    <t>1.0</t>
  </si>
  <si>
    <t>Bản đầu tiên</t>
  </si>
  <si>
    <t>A</t>
  </si>
  <si>
    <t>-</t>
  </si>
  <si>
    <t>19/03/2016</t>
  </si>
  <si>
    <t>Thêm các module DN, QLCBD, TMMBD, STTMBD, XDSD</t>
  </si>
  <si>
    <t>20/03/2016</t>
  </si>
  <si>
    <t>Thêm các module TDMVMBD, STTMD, QLTL, QLG, XDSPT, XCTPT, TDT, GHDT</t>
  </si>
  <si>
    <t>M</t>
  </si>
  <si>
    <t>XDSNV, SMNV, DMK, TMMNV</t>
  </si>
  <si>
    <t>XDSPT, XCTPT, TDT, GHDT.</t>
  </si>
  <si>
    <t>TEST CASE LIST</t>
  </si>
  <si>
    <t>Test Environment Setup Description</t>
  </si>
  <si>
    <t>1, Server: tomcat 8.0
2, Browser: google chrome 49</t>
  </si>
  <si>
    <t>Function Name</t>
  </si>
  <si>
    <t>Sheet Name</t>
  </si>
  <si>
    <t>Description</t>
  </si>
  <si>
    <t>Pre-Condition</t>
  </si>
  <si>
    <t>Module Code</t>
  </si>
  <si>
    <t>Test requirement</t>
  </si>
  <si>
    <t>Tester</t>
  </si>
  <si>
    <t>Number of Test cases</t>
  </si>
  <si>
    <t>Untesed</t>
  </si>
  <si>
    <t>ID</t>
  </si>
  <si>
    <t>Test Case Description</t>
  </si>
  <si>
    <t>Test Case Procedure</t>
  </si>
  <si>
    <t>Expected Output</t>
  </si>
  <si>
    <t>Inter-test case Dependence</t>
  </si>
  <si>
    <t>Result</t>
  </si>
  <si>
    <t>Test date</t>
  </si>
  <si>
    <t>Note</t>
  </si>
  <si>
    <t>- Status = enabled
- Default = blank</t>
  </si>
  <si>
    <t>SE0X</t>
  </si>
  <si>
    <t>Test requipment</t>
  </si>
  <si>
    <t>Inter-case Dependence</t>
  </si>
  <si>
    <t>- Status = enable</t>
  </si>
  <si>
    <t>DangKiDeTaiSinhVien</t>
  </si>
  <si>
    <t>Mô tả cho  ca sử dụng: Điều hướng sang trang Xác nhận đăng kí đề tài sinh viên</t>
  </si>
  <si>
    <t>Nguyễn Thị Thanh</t>
  </si>
  <si>
    <t>Kiểm tra giao diện - Đăng kí đề tài sinh viên</t>
  </si>
  <si>
    <t xml:space="preserve">[Mã đề tài] column table
</t>
  </si>
  <si>
    <t>[Tên đề tài] column table</t>
  </si>
  <si>
    <t>[Tên giáo viên] column table</t>
  </si>
  <si>
    <t>[Số lượng sinh viên đăng ký tối đa] column table</t>
  </si>
  <si>
    <t>[Số lượng sinh viên đã đăng ký] column table</t>
  </si>
  <si>
    <t>[Đăng ký] icon-link</t>
  </si>
  <si>
    <t>- Load dữ liệu từ cơ sở dữ liệu</t>
  </si>
  <si>
    <t>'- Load dữ liệu từ cơ sở dữ liệu</t>
  </si>
  <si>
    <t>- Chuyển đến trang Xác nhận đăng kí đề tài khi được click</t>
  </si>
  <si>
    <t>29-11-2016</t>
  </si>
  <si>
    <t>Kiểm tra chức năng - Đăng kí đề tài sinh viên</t>
  </si>
  <si>
    <t xml:space="preserve"> icon-link Đăng ký</t>
  </si>
  <si>
    <t>Tại Đăng ký đề tài sinh viên:
1. Click vào icon-link Đăng ký</t>
  </si>
  <si>
    <t>Chuyển đến trang Xác nhận đăng ký đề tài</t>
  </si>
  <si>
    <t>XacNhanDangKiDeTai</t>
  </si>
  <si>
    <t>Check FUNC-Xác nhận đăng ký đề tài</t>
  </si>
  <si>
    <t>Check GUI-Xác nhận đăng ký đề tài</t>
  </si>
  <si>
    <t>[Bạn có đồng ý không ?] checkbox</t>
  </si>
  <si>
    <t>[Thực hiện] button</t>
  </si>
  <si>
    <t>[Hủy bỏ] button</t>
  </si>
  <si>
    <t>[Tên đề tài] label</t>
  </si>
  <si>
    <t>[Giáo viên] label</t>
  </si>
  <si>
    <t>[Số lượng sinh viên đăng ký] label</t>
  </si>
  <si>
    <t>[Mã bảo mật] captcha</t>
  </si>
  <si>
    <t>[Mã bảo mật] input</t>
  </si>
  <si>
    <t>- Status = editable
- Default = blank
- Max length = 50
- Giá trị được sinh ngẫu nhiên</t>
  </si>
  <si>
    <t>-Status = disable</t>
  </si>
  <si>
    <t xml:space="preserve">-Status = disable
</t>
  </si>
  <si>
    <t>[Mã đề tài] label</t>
  </si>
  <si>
    <t>- Status = editable
- Default = blank
- Max length = 50</t>
  </si>
  <si>
    <t xml:space="preserve"> - Status : Có thể tick vào ô
 - Mặc định : Blank</t>
  </si>
  <si>
    <t xml:space="preserve"> -Status: Enable</t>
  </si>
  <si>
    <r>
      <t>Test toàn giao diện</t>
    </r>
    <r>
      <rPr>
        <b/>
        <sz val="10"/>
        <rFont val="Tahoma"/>
        <family val="2"/>
      </rPr>
      <t xml:space="preserve"> xác nhận đăng kí đề tài</t>
    </r>
  </si>
  <si>
    <r>
      <t xml:space="preserve">Test validate cho trường </t>
    </r>
    <r>
      <rPr>
        <b/>
        <sz val="10"/>
        <rFont val="Tahoma"/>
        <family val="2"/>
      </rPr>
      <t>mã bảo mật</t>
    </r>
  </si>
  <si>
    <r>
      <t xml:space="preserve">Test validate cho trường </t>
    </r>
    <r>
      <rPr>
        <b/>
        <sz val="10"/>
        <rFont val="Tahoma"/>
        <family val="2"/>
      </rPr>
      <t>bạn có đồng ý hay không</t>
    </r>
  </si>
  <si>
    <r>
      <t xml:space="preserve">Test validate cho chức năng button </t>
    </r>
    <r>
      <rPr>
        <b/>
        <sz val="10"/>
        <rFont val="Tahoma"/>
        <family val="2"/>
      </rPr>
      <t>thực hiện</t>
    </r>
  </si>
  <si>
    <r>
      <t>Test validate cho chức năng button</t>
    </r>
    <r>
      <rPr>
        <b/>
        <sz val="10"/>
        <rFont val="Tahoma"/>
        <family val="2"/>
      </rPr>
      <t xml:space="preserve"> Hủy bỏ</t>
    </r>
  </si>
  <si>
    <t>Ở giao diện đăng ký đề tài
Click vào icon đăng ký</t>
  </si>
  <si>
    <r>
      <t xml:space="preserve">Ở giao diện xác nhận đăng ký đề tài
-Check trường hợp invalid cho </t>
    </r>
    <r>
      <rPr>
        <b/>
        <sz val="10"/>
        <rFont val="Tahoma"/>
        <family val="2"/>
      </rPr>
      <t xml:space="preserve">bạn có đồng ý hay không
</t>
    </r>
    <r>
      <rPr>
        <sz val="10"/>
        <rFont val="Tahoma"/>
        <family val="2"/>
      </rPr>
      <t xml:space="preserve">3.1 Check bắt buộc 
Không tích vào checkbox đồng ý hay không
Click [Thực hiện] button
</t>
    </r>
  </si>
  <si>
    <t xml:space="preserve"> - Nhập mã bảo mật và checkbox  không rơi vào trường hợp invalid đã mô tả ở trên
1 :Mã bảo mật nhập vào không đúng như mã bảo mật đã hiển thị ở ô bên cạnh
2:Mã bảo mật nhập vào đúng, tích vào checkbox
3. Mã bảo mật nhập vào đúng, tích vào checkbox nhưng số lượng sinh viên đăng kí đề tài đó đủ rồi
4. Mã bảo mật nhập vào đúng, tích vào checkbox nhưng đã đăng kí đề tài khác trước đó
-Click [Thực hiện] button</t>
  </si>
  <si>
    <t>Ở giao diện xác nhận đăng ký đề tài
1. Click vào button [Hủy bỏ]</t>
  </si>
  <si>
    <t>Hiển thị giao diện xác nhận đăng ký đề tài gồm các label, input, checkbox và button như mô tả ở bảng trên</t>
  </si>
  <si>
    <t xml:space="preserve">Hiển thị thông báo
2.1 "Mã bảo mật quá dài"
2.2 "Bạn chưa nhập mã bảo mật"
</t>
  </si>
  <si>
    <t>Hiển thị thông báo 
3.1 "Bạn chưa tích vào checkbox"</t>
  </si>
  <si>
    <t>Hiển thị thông báo 
1. "Mã bảo mật không đúng"
2. Xác nhận đăng kí thành công, quay lại trang đăng kí đề tài
3. "Đã đủ sinh viên bạn không thể đăng kí đề tài này"
4. "Bạn không thể đăng kí nhiều hơn một đề tài"</t>
  </si>
  <si>
    <t>1. Hủy thành công, quay trở lại trang đăng kí đề tài</t>
  </si>
  <si>
    <t>Hiển thị giao diện xác nhận đăng kí đề tài</t>
  </si>
  <si>
    <t>29/11/2016</t>
  </si>
  <si>
    <t>XÂY DỰNG HỆ THỐNG QUẢN LÝ THỰC HIỆN ĐỀ TÀI TỐT NGHIỆP CỦA KHOA CNTT</t>
  </si>
  <si>
    <t>Mô tả cho ca sử dụng: xác nhận việc đăng ký đề tài của sinh viên</t>
  </si>
  <si>
    <t>Kiểm tra việc điều hướng sang trang Xác nhận đăng ký đề tài</t>
  </si>
  <si>
    <t>Kiểm tra load dữ liệu và xác nhận đăng ký đề tài sinh của sinh viên</t>
  </si>
  <si>
    <t>Đăng ký đề tài sinh viên</t>
  </si>
  <si>
    <t>Xác nhận đăng ký đề tài</t>
  </si>
  <si>
    <t>T08</t>
  </si>
  <si>
    <t>Hiển thị giao diện đăng kí đề tài</t>
  </si>
  <si>
    <t xml:space="preserve">Ở giao diện xác nhận đăng ký đề tài
- Check trường hợp invalid cho mã bảo mật như sau:
2.1 Check maxlength
Nhập quá 50 kí tự
2.2 Check bắt buộc mã bảo mật
Không nhập mã bảo mật
Click [Thực hiện] button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</si>
</sst>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8">
    <font>
      <sz val="11"/>
      <color theme="1"/>
      <name val="Calibri"/>
      <family val="2"/>
      <scheme val="minor"/>
    </font>
    <font>
      <sz val="11"/>
      <color theme="1"/>
      <name val="Calibri"/>
      <family val="2"/>
      <scheme val="minor"/>
    </font>
    <font>
      <sz val="11"/>
      <name val="ＭＳ Ｐゴシック"/>
      <charset val="128"/>
    </font>
    <font>
      <sz val="10"/>
      <name val="Tahoma"/>
      <family val="2"/>
    </font>
    <font>
      <b/>
      <sz val="20"/>
      <color indexed="8"/>
      <name val="Tahoma"/>
      <family val="2"/>
    </font>
    <font>
      <b/>
      <sz val="10"/>
      <name val="Tahoma"/>
      <family val="2"/>
    </font>
    <font>
      <b/>
      <sz val="10"/>
      <color indexed="60"/>
      <name val="Tahoma"/>
      <family val="2"/>
    </font>
    <font>
      <i/>
      <sz val="10"/>
      <color indexed="17"/>
      <name val="Tahoma"/>
      <family val="2"/>
    </font>
    <font>
      <b/>
      <sz val="10"/>
      <color indexed="9"/>
      <name val="Tahoma"/>
      <family val="2"/>
    </font>
    <font>
      <sz val="10"/>
      <color indexed="9"/>
      <name val="Tahoma"/>
      <family val="2"/>
    </font>
    <font>
      <b/>
      <sz val="10"/>
      <color indexed="12"/>
      <name val="Tahoma"/>
      <family val="2"/>
    </font>
    <font>
      <sz val="10"/>
      <color indexed="8"/>
      <name val="Tahoma"/>
      <family val="2"/>
    </font>
    <font>
      <sz val="9"/>
      <name val="ＭＳ ゴシック"/>
      <family val="3"/>
      <charset val="128"/>
    </font>
    <font>
      <b/>
      <sz val="22"/>
      <color indexed="10"/>
      <name val="Tahoma"/>
      <family val="2"/>
    </font>
    <font>
      <b/>
      <sz val="26"/>
      <color indexed="10"/>
      <name val="Tahoma"/>
      <family val="2"/>
    </font>
    <font>
      <sz val="10"/>
      <color indexed="17"/>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1"/>
      <color indexed="9"/>
      <name val="Tahoma"/>
      <family val="2"/>
    </font>
    <font>
      <sz val="11"/>
      <name val="Tahoma"/>
      <family val="2"/>
    </font>
    <font>
      <u/>
      <sz val="11"/>
      <color indexed="12"/>
      <name val="ＭＳ Ｐゴシック"/>
      <family val="3"/>
      <charset val="128"/>
    </font>
    <font>
      <sz val="10"/>
      <color indexed="10"/>
      <name val="Tahoma"/>
      <family val="2"/>
    </font>
    <font>
      <b/>
      <sz val="8"/>
      <color indexed="8"/>
      <name val="Times New Roman"/>
      <family val="1"/>
    </font>
    <font>
      <sz val="10"/>
      <color theme="1"/>
      <name val="Calibri"/>
      <family val="2"/>
      <scheme val="minor"/>
    </font>
    <font>
      <b/>
      <sz val="10"/>
      <color theme="1"/>
      <name val="Tahoma"/>
      <family val="2"/>
    </font>
    <font>
      <sz val="10"/>
      <color theme="1"/>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theme="0" tint="-0.14999847407452621"/>
        <bgColor indexed="26"/>
      </patternFill>
    </fill>
    <fill>
      <patternFill patternType="solid">
        <fgColor indexed="62"/>
        <bgColor indexed="56"/>
      </patternFill>
    </fill>
    <fill>
      <patternFill patternType="solid">
        <fgColor indexed="27"/>
        <bgColor indexed="41"/>
      </patternFill>
    </fill>
  </fills>
  <borders count="5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style="thin">
        <color indexed="8"/>
      </top>
      <bottom style="thin">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8"/>
      </left>
      <right/>
      <top style="thin">
        <color indexed="8"/>
      </top>
      <bottom style="medium">
        <color indexed="8"/>
      </bottom>
      <diagonal/>
    </border>
    <border>
      <left style="thin">
        <color indexed="8"/>
      </left>
      <right style="thin">
        <color indexed="8"/>
      </right>
      <top style="thin">
        <color auto="1"/>
      </top>
      <bottom style="medium">
        <color indexed="8"/>
      </bottom>
      <diagonal/>
    </border>
    <border>
      <left style="thin">
        <color indexed="8"/>
      </left>
      <right/>
      <top style="thin">
        <color indexed="8"/>
      </top>
      <bottom/>
      <diagonal/>
    </border>
    <border>
      <left style="thin">
        <color indexed="8"/>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64"/>
      </right>
      <top style="thin">
        <color indexed="8"/>
      </top>
      <bottom style="thin">
        <color indexed="64"/>
      </bottom>
      <diagonal/>
    </border>
    <border>
      <left style="thin">
        <color indexed="64"/>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2">
    <xf numFmtId="0" fontId="0"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2" fillId="0" borderId="0"/>
    <xf numFmtId="0" fontId="22" fillId="0" borderId="0" applyNumberFormat="0" applyFill="0" applyBorder="0" applyAlignment="0" applyProtection="0"/>
  </cellStyleXfs>
  <cellXfs count="188">
    <xf numFmtId="0" fontId="0" fillId="0" borderId="0" xfId="0"/>
    <xf numFmtId="0" fontId="3" fillId="2" borderId="0" xfId="1" applyFont="1" applyFill="1"/>
    <xf numFmtId="0" fontId="5" fillId="2" borderId="0" xfId="2" applyFont="1" applyFill="1" applyBorder="1"/>
    <xf numFmtId="0" fontId="3" fillId="2" borderId="0" xfId="2" applyFont="1" applyFill="1" applyBorder="1"/>
    <xf numFmtId="164" fontId="3" fillId="2" borderId="0" xfId="2" applyNumberFormat="1" applyFont="1" applyFill="1" applyBorder="1"/>
    <xf numFmtId="0" fontId="6" fillId="2" borderId="1" xfId="1" applyFont="1" applyFill="1" applyBorder="1" applyAlignment="1">
      <alignment horizontal="left" vertical="center"/>
    </xf>
    <xf numFmtId="0" fontId="6" fillId="2" borderId="2" xfId="1" applyFont="1" applyFill="1" applyBorder="1" applyAlignment="1">
      <alignment horizontal="left"/>
    </xf>
    <xf numFmtId="0" fontId="3" fillId="2" borderId="2" xfId="1" applyFont="1" applyFill="1" applyBorder="1" applyAlignment="1">
      <alignment vertical="top"/>
    </xf>
    <xf numFmtId="0" fontId="6" fillId="2" borderId="1" xfId="1" applyFont="1" applyFill="1" applyBorder="1" applyAlignment="1">
      <alignment vertical="center"/>
    </xf>
    <xf numFmtId="0" fontId="7" fillId="2" borderId="2" xfId="1" applyFont="1" applyFill="1" applyBorder="1" applyAlignment="1">
      <alignment vertical="top"/>
    </xf>
    <xf numFmtId="0" fontId="6" fillId="2" borderId="0" xfId="1" applyFont="1" applyFill="1"/>
    <xf numFmtId="0" fontId="7" fillId="2" borderId="0" xfId="2" applyFont="1" applyFill="1" applyBorder="1"/>
    <xf numFmtId="0" fontId="3" fillId="2" borderId="0" xfId="1" applyFont="1" applyFill="1" applyBorder="1"/>
    <xf numFmtId="0" fontId="3" fillId="2" borderId="3" xfId="1" applyFont="1" applyFill="1" applyBorder="1" applyAlignment="1"/>
    <xf numFmtId="0" fontId="8" fillId="3" borderId="4" xfId="1" applyNumberFormat="1" applyFont="1" applyFill="1" applyBorder="1" applyAlignment="1">
      <alignment horizontal="center"/>
    </xf>
    <xf numFmtId="0" fontId="8" fillId="3" borderId="5" xfId="1" applyNumberFormat="1" applyFont="1" applyFill="1" applyBorder="1" applyAlignment="1">
      <alignment horizontal="center"/>
    </xf>
    <xf numFmtId="0" fontId="8" fillId="3" borderId="5" xfId="1" applyNumberFormat="1" applyFont="1" applyFill="1" applyBorder="1" applyAlignment="1">
      <alignment horizontal="center" wrapText="1"/>
    </xf>
    <xf numFmtId="0" fontId="8" fillId="3" borderId="6" xfId="1" applyNumberFormat="1" applyFont="1" applyFill="1" applyBorder="1" applyAlignment="1">
      <alignment horizontal="center"/>
    </xf>
    <xf numFmtId="0" fontId="8" fillId="3" borderId="7" xfId="1" applyNumberFormat="1" applyFont="1" applyFill="1" applyBorder="1" applyAlignment="1">
      <alignment horizontal="center" wrapText="1"/>
    </xf>
    <xf numFmtId="0" fontId="3" fillId="2" borderId="3" xfId="1" applyFont="1" applyFill="1" applyBorder="1"/>
    <xf numFmtId="0" fontId="3" fillId="4" borderId="8" xfId="1" applyNumberFormat="1" applyFont="1" applyFill="1" applyBorder="1" applyAlignment="1">
      <alignment horizontal="center"/>
    </xf>
    <xf numFmtId="0" fontId="3" fillId="4" borderId="9" xfId="1" applyNumberFormat="1" applyFont="1" applyFill="1" applyBorder="1"/>
    <xf numFmtId="0" fontId="3" fillId="4" borderId="9" xfId="1" applyNumberFormat="1" applyFont="1" applyFill="1" applyBorder="1" applyAlignment="1">
      <alignment horizontal="center"/>
    </xf>
    <xf numFmtId="0" fontId="9" fillId="3" borderId="10" xfId="1" applyNumberFormat="1" applyFont="1" applyFill="1" applyBorder="1" applyAlignment="1">
      <alignment horizontal="center"/>
    </xf>
    <xf numFmtId="0" fontId="8" fillId="3" borderId="11" xfId="1" applyFont="1" applyFill="1" applyBorder="1"/>
    <xf numFmtId="0" fontId="9" fillId="3" borderId="11" xfId="1" applyFont="1" applyFill="1" applyBorder="1" applyAlignment="1">
      <alignment horizontal="center"/>
    </xf>
    <xf numFmtId="0" fontId="9" fillId="3" borderId="12" xfId="1" applyFont="1" applyFill="1" applyBorder="1" applyAlignment="1">
      <alignment horizontal="center"/>
    </xf>
    <xf numFmtId="0" fontId="3" fillId="2" borderId="0" xfId="1" applyFont="1" applyFill="1" applyBorder="1" applyAlignment="1">
      <alignment horizontal="center"/>
    </xf>
    <xf numFmtId="10" fontId="3" fillId="2" borderId="0" xfId="1" applyNumberFormat="1" applyFont="1" applyFill="1" applyBorder="1" applyAlignment="1">
      <alignment horizontal="center"/>
    </xf>
    <xf numFmtId="9" fontId="3" fillId="2" borderId="0" xfId="1" applyNumberFormat="1" applyFont="1" applyFill="1" applyBorder="1" applyAlignment="1">
      <alignment horizontal="center"/>
    </xf>
    <xf numFmtId="0" fontId="6" fillId="2" borderId="0" xfId="1" applyFont="1" applyFill="1" applyBorder="1" applyAlignment="1">
      <alignment horizontal="left"/>
    </xf>
    <xf numFmtId="2" fontId="10" fillId="2" borderId="0" xfId="1" applyNumberFormat="1" applyFont="1" applyFill="1" applyBorder="1" applyAlignment="1">
      <alignment horizontal="right" wrapText="1"/>
    </xf>
    <xf numFmtId="0" fontId="11" fillId="2" borderId="0" xfId="1" applyFont="1" applyFill="1" applyBorder="1" applyAlignment="1">
      <alignment horizontal="center" wrapText="1"/>
    </xf>
    <xf numFmtId="0" fontId="13" fillId="2" borderId="0" xfId="1" applyFont="1" applyFill="1" applyAlignment="1">
      <alignment horizontal="center" vertical="center" wrapText="1"/>
    </xf>
    <xf numFmtId="0" fontId="14" fillId="0" borderId="13" xfId="1" applyFont="1" applyBorder="1" applyAlignment="1">
      <alignment horizontal="center" vertical="center" wrapText="1"/>
    </xf>
    <xf numFmtId="0" fontId="3" fillId="0" borderId="0" xfId="1" applyFont="1" applyAlignment="1">
      <alignment horizontal="center" vertical="center" wrapText="1"/>
    </xf>
    <xf numFmtId="0" fontId="3" fillId="0" borderId="0" xfId="1" applyFont="1" applyAlignment="1">
      <alignment wrapText="1"/>
    </xf>
    <xf numFmtId="0" fontId="6" fillId="2" borderId="0" xfId="1" applyFont="1" applyFill="1" applyAlignment="1">
      <alignment horizontal="left" wrapText="1"/>
    </xf>
    <xf numFmtId="0" fontId="7" fillId="0" borderId="0" xfId="1" applyFont="1" applyAlignment="1">
      <alignment horizontal="left" wrapText="1"/>
    </xf>
    <xf numFmtId="0" fontId="3" fillId="2" borderId="0" xfId="1" applyFont="1" applyFill="1" applyAlignment="1">
      <alignment wrapText="1"/>
    </xf>
    <xf numFmtId="0" fontId="6" fillId="2" borderId="1" xfId="1" applyFont="1" applyFill="1" applyBorder="1" applyAlignment="1">
      <alignment horizontal="left" wrapText="1"/>
    </xf>
    <xf numFmtId="0" fontId="3" fillId="0" borderId="2" xfId="1" applyFont="1" applyBorder="1" applyAlignment="1">
      <alignment wrapText="1"/>
    </xf>
    <xf numFmtId="14" fontId="7" fillId="0" borderId="2" xfId="1" applyNumberFormat="1" applyFont="1" applyBorder="1" applyAlignment="1">
      <alignment horizontal="left" wrapText="1"/>
    </xf>
    <xf numFmtId="0" fontId="7" fillId="0" borderId="2" xfId="1" quotePrefix="1" applyFont="1" applyBorder="1" applyAlignment="1">
      <alignment horizontal="left" wrapText="1"/>
    </xf>
    <xf numFmtId="0" fontId="6" fillId="2" borderId="0" xfId="1" applyFont="1" applyFill="1" applyBorder="1" applyAlignment="1">
      <alignment wrapText="1"/>
    </xf>
    <xf numFmtId="0" fontId="7" fillId="0" borderId="0" xfId="1" applyFont="1" applyBorder="1" applyAlignment="1">
      <alignment horizontal="left" wrapText="1"/>
    </xf>
    <xf numFmtId="0" fontId="3" fillId="0" borderId="0" xfId="1" applyFont="1" applyBorder="1" applyAlignment="1">
      <alignment wrapText="1"/>
    </xf>
    <xf numFmtId="0" fontId="6" fillId="2" borderId="0" xfId="1" applyFont="1" applyFill="1" applyBorder="1" applyAlignment="1">
      <alignment horizontal="left" wrapText="1"/>
    </xf>
    <xf numFmtId="0" fontId="3" fillId="0" borderId="0" xfId="1" applyFont="1" applyBorder="1" applyAlignment="1">
      <alignment horizontal="left" wrapText="1"/>
    </xf>
    <xf numFmtId="0" fontId="6" fillId="0" borderId="0" xfId="1" applyFont="1" applyAlignment="1">
      <alignment horizontal="left" wrapText="1"/>
    </xf>
    <xf numFmtId="0" fontId="3" fillId="0" borderId="0" xfId="1" applyFont="1" applyAlignment="1">
      <alignment vertical="center" wrapText="1"/>
    </xf>
    <xf numFmtId="164" fontId="8" fillId="3" borderId="14" xfId="1" applyNumberFormat="1" applyFont="1" applyFill="1" applyBorder="1" applyAlignment="1">
      <alignment horizontal="center" vertical="center" wrapText="1"/>
    </xf>
    <xf numFmtId="0" fontId="8" fillId="3" borderId="15" xfId="1" applyFont="1" applyFill="1" applyBorder="1" applyAlignment="1">
      <alignment horizontal="center" vertical="center" wrapText="1"/>
    </xf>
    <xf numFmtId="0" fontId="8" fillId="3" borderId="16" xfId="1" applyFont="1" applyFill="1" applyBorder="1" applyAlignment="1">
      <alignment horizontal="center" vertical="center" wrapText="1"/>
    </xf>
    <xf numFmtId="0" fontId="3" fillId="0" borderId="0" xfId="1" applyFont="1" applyAlignment="1">
      <alignment vertical="top" wrapText="1"/>
    </xf>
    <xf numFmtId="0" fontId="3" fillId="0" borderId="17" xfId="1" applyFont="1" applyBorder="1" applyAlignment="1">
      <alignment vertical="top" wrapText="1"/>
    </xf>
    <xf numFmtId="15" fontId="3" fillId="0" borderId="17" xfId="1" applyNumberFormat="1" applyFont="1" applyBorder="1" applyAlignment="1">
      <alignment vertical="top" wrapText="1"/>
    </xf>
    <xf numFmtId="0" fontId="15" fillId="0" borderId="17" xfId="1" applyFont="1" applyBorder="1" applyAlignment="1">
      <alignment vertical="top" wrapText="1"/>
    </xf>
    <xf numFmtId="164" fontId="3" fillId="0" borderId="17" xfId="1" applyNumberFormat="1" applyFont="1" applyBorder="1" applyAlignment="1">
      <alignment vertical="top" wrapText="1"/>
    </xf>
    <xf numFmtId="0" fontId="3" fillId="0" borderId="17" xfId="1" applyFont="1" applyBorder="1" applyAlignment="1">
      <alignment wrapText="1"/>
    </xf>
    <xf numFmtId="0" fontId="3" fillId="0" borderId="0" xfId="1" applyFont="1" applyAlignment="1">
      <alignment horizontal="left" wrapText="1"/>
    </xf>
    <xf numFmtId="1" fontId="3" fillId="2" borderId="0" xfId="1" applyNumberFormat="1" applyFont="1" applyFill="1" applyProtection="1">
      <protection hidden="1"/>
    </xf>
    <xf numFmtId="0" fontId="3" fillId="2" borderId="0" xfId="1" applyFont="1" applyFill="1" applyAlignment="1">
      <alignment horizontal="left"/>
    </xf>
    <xf numFmtId="0" fontId="4" fillId="2" borderId="0" xfId="1" applyFont="1" applyFill="1" applyAlignment="1">
      <alignment horizontal="left"/>
    </xf>
    <xf numFmtId="0" fontId="18" fillId="2" borderId="0" xfId="1" applyFont="1" applyFill="1" applyAlignment="1">
      <alignment horizontal="left"/>
    </xf>
    <xf numFmtId="0" fontId="19" fillId="2" borderId="0" xfId="1" applyFont="1" applyFill="1" applyAlignment="1">
      <alignment horizontal="left"/>
    </xf>
    <xf numFmtId="1" fontId="6" fillId="2" borderId="0" xfId="1" applyNumberFormat="1" applyFont="1" applyFill="1" applyBorder="1" applyAlignment="1"/>
    <xf numFmtId="0" fontId="3" fillId="2" borderId="0" xfId="1" applyFont="1" applyFill="1" applyBorder="1" applyAlignment="1"/>
    <xf numFmtId="1" fontId="3" fillId="2" borderId="0" xfId="1" applyNumberFormat="1" applyFont="1" applyFill="1" applyAlignment="1" applyProtection="1">
      <alignment vertical="center"/>
      <protection hidden="1"/>
    </xf>
    <xf numFmtId="0" fontId="3" fillId="2" borderId="0" xfId="1" applyFont="1" applyFill="1" applyAlignment="1">
      <alignment horizontal="left" vertical="center"/>
    </xf>
    <xf numFmtId="0" fontId="3" fillId="2" borderId="0" xfId="1" applyFont="1" applyFill="1" applyAlignment="1">
      <alignment vertical="center"/>
    </xf>
    <xf numFmtId="1" fontId="20" fillId="5" borderId="20" xfId="1" applyNumberFormat="1" applyFont="1" applyFill="1" applyBorder="1" applyAlignment="1">
      <alignment horizontal="center" vertical="center" wrapText="1"/>
    </xf>
    <xf numFmtId="0" fontId="20" fillId="5" borderId="20" xfId="1" applyFont="1" applyFill="1" applyBorder="1" applyAlignment="1">
      <alignment horizontal="center" vertical="center" wrapText="1"/>
    </xf>
    <xf numFmtId="0" fontId="5" fillId="2" borderId="0" xfId="1" applyFont="1" applyFill="1" applyAlignment="1">
      <alignment horizontal="center"/>
    </xf>
    <xf numFmtId="1" fontId="3" fillId="2" borderId="0" xfId="1" applyNumberFormat="1" applyFont="1" applyFill="1"/>
    <xf numFmtId="0" fontId="11" fillId="2" borderId="21" xfId="1" applyFont="1" applyFill="1" applyBorder="1" applyAlignment="1"/>
    <xf numFmtId="0" fontId="11" fillId="2" borderId="21" xfId="1" applyFont="1" applyFill="1" applyBorder="1" applyAlignment="1">
      <alignment wrapText="1"/>
    </xf>
    <xf numFmtId="0" fontId="3" fillId="2" borderId="21" xfId="1" applyFont="1" applyFill="1" applyBorder="1" applyAlignment="1">
      <alignment wrapText="1"/>
    </xf>
    <xf numFmtId="0" fontId="5" fillId="2" borderId="0" xfId="1" applyFont="1" applyFill="1" applyAlignment="1" applyProtection="1">
      <alignment wrapText="1"/>
    </xf>
    <xf numFmtId="0" fontId="23" fillId="2" borderId="0" xfId="1" applyFont="1" applyFill="1" applyAlignment="1">
      <alignment wrapText="1"/>
    </xf>
    <xf numFmtId="0" fontId="11" fillId="2" borderId="0" xfId="1" applyFont="1" applyFill="1" applyAlignment="1"/>
    <xf numFmtId="0" fontId="5" fillId="2" borderId="22" xfId="9" applyFont="1" applyFill="1" applyBorder="1" applyAlignment="1">
      <alignment horizontal="left" wrapText="1"/>
    </xf>
    <xf numFmtId="0" fontId="3" fillId="2" borderId="0" xfId="1" applyFont="1" applyFill="1" applyAlignment="1" applyProtection="1">
      <alignment wrapText="1"/>
    </xf>
    <xf numFmtId="0" fontId="5" fillId="2" borderId="23" xfId="9" applyFont="1" applyFill="1" applyBorder="1" applyAlignment="1">
      <alignment horizontal="left" wrapText="1"/>
    </xf>
    <xf numFmtId="0" fontId="18" fillId="2" borderId="0" xfId="1" applyFont="1" applyFill="1" applyAlignment="1"/>
    <xf numFmtId="0" fontId="18" fillId="2" borderId="23" xfId="1" applyFont="1" applyFill="1" applyBorder="1" applyAlignment="1">
      <alignment horizontal="center" vertical="center"/>
    </xf>
    <xf numFmtId="0" fontId="18" fillId="2" borderId="1" xfId="1" applyFont="1" applyFill="1" applyBorder="1" applyAlignment="1">
      <alignment horizontal="center" vertical="center" wrapText="1"/>
    </xf>
    <xf numFmtId="0" fontId="18" fillId="2" borderId="13" xfId="1" applyFont="1" applyFill="1" applyBorder="1" applyAlignment="1">
      <alignment horizontal="center" vertical="center" wrapText="1"/>
    </xf>
    <xf numFmtId="0" fontId="3" fillId="2" borderId="0" xfId="1" applyFont="1" applyFill="1" applyBorder="1" applyAlignment="1">
      <alignment horizontal="center" wrapText="1"/>
    </xf>
    <xf numFmtId="0" fontId="23" fillId="2" borderId="0" xfId="1" applyFont="1" applyFill="1" applyBorder="1" applyAlignment="1">
      <alignment horizont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2" borderId="26" xfId="1" applyFont="1" applyFill="1" applyBorder="1" applyAlignment="1">
      <alignment horizontal="center" vertical="center"/>
    </xf>
    <xf numFmtId="0" fontId="8" fillId="3" borderId="1" xfId="9" applyFont="1" applyFill="1" applyBorder="1" applyAlignment="1">
      <alignment horizontal="center" vertical="center" wrapText="1"/>
    </xf>
    <xf numFmtId="0" fontId="8" fillId="3" borderId="27" xfId="9" applyFont="1" applyFill="1" applyBorder="1" applyAlignment="1">
      <alignment horizontal="center" vertical="center" wrapText="1"/>
    </xf>
    <xf numFmtId="0" fontId="19" fillId="2" borderId="0" xfId="9" applyFont="1" applyFill="1" applyBorder="1" applyAlignment="1">
      <alignment horizontal="center" vertical="center" wrapText="1"/>
    </xf>
    <xf numFmtId="0" fontId="5" fillId="6" borderId="13" xfId="9" applyFont="1" applyFill="1" applyBorder="1" applyAlignment="1">
      <alignment horizontal="left" vertical="center"/>
    </xf>
    <xf numFmtId="0" fontId="5" fillId="6" borderId="28" xfId="9" applyFont="1" applyFill="1" applyBorder="1" applyAlignment="1">
      <alignment horizontal="left" vertical="center"/>
    </xf>
    <xf numFmtId="0" fontId="5" fillId="6" borderId="2" xfId="9" applyFont="1" applyFill="1" applyBorder="1" applyAlignment="1">
      <alignment horizontal="left" vertical="center"/>
    </xf>
    <xf numFmtId="0" fontId="19" fillId="2" borderId="0" xfId="9" applyFont="1" applyFill="1" applyBorder="1" applyAlignment="1">
      <alignment horizontal="left" vertical="center"/>
    </xf>
    <xf numFmtId="0" fontId="3" fillId="2" borderId="1" xfId="9" applyFont="1" applyFill="1" applyBorder="1" applyAlignment="1">
      <alignment vertical="top" wrapText="1"/>
    </xf>
    <xf numFmtId="0" fontId="7" fillId="2" borderId="1" xfId="9" applyFont="1" applyFill="1" applyBorder="1" applyAlignment="1">
      <alignment vertical="top" wrapText="1"/>
    </xf>
    <xf numFmtId="0" fontId="11" fillId="2" borderId="1" xfId="3" quotePrefix="1" applyFont="1" applyFill="1" applyBorder="1" applyAlignment="1">
      <alignment horizontal="left" vertical="top" wrapText="1"/>
    </xf>
    <xf numFmtId="0" fontId="7" fillId="2" borderId="1" xfId="1" applyFont="1" applyFill="1" applyBorder="1" applyAlignment="1">
      <alignment horizontal="left" vertical="top" wrapText="1"/>
    </xf>
    <xf numFmtId="0" fontId="3" fillId="2" borderId="1" xfId="1" applyFont="1" applyFill="1" applyBorder="1" applyAlignment="1">
      <alignment vertical="top" wrapText="1"/>
    </xf>
    <xf numFmtId="0" fontId="23" fillId="2" borderId="0" xfId="1" applyFont="1" applyFill="1" applyBorder="1" applyAlignment="1">
      <alignment vertical="top" wrapText="1"/>
    </xf>
    <xf numFmtId="0" fontId="11" fillId="2" borderId="0" xfId="1" applyFont="1" applyFill="1" applyAlignment="1">
      <alignment vertical="top"/>
    </xf>
    <xf numFmtId="0" fontId="11" fillId="2" borderId="1" xfId="1" applyFont="1" applyFill="1" applyBorder="1" applyAlignment="1">
      <alignment horizontal="left" vertical="top" wrapText="1"/>
    </xf>
    <xf numFmtId="0" fontId="23" fillId="2" borderId="0" xfId="1" applyFont="1" applyFill="1"/>
    <xf numFmtId="0" fontId="3" fillId="2" borderId="0" xfId="1" applyFont="1" applyFill="1" applyAlignment="1"/>
    <xf numFmtId="1" fontId="21" fillId="0" borderId="20" xfId="1" applyNumberFormat="1" applyFont="1" applyFill="1" applyBorder="1" applyAlignment="1">
      <alignment vertical="center" wrapText="1"/>
    </xf>
    <xf numFmtId="49" fontId="21" fillId="0" borderId="20" xfId="1" applyNumberFormat="1" applyFont="1" applyFill="1" applyBorder="1" applyAlignment="1">
      <alignment horizontal="left" vertical="center" wrapText="1"/>
    </xf>
    <xf numFmtId="0" fontId="21" fillId="0" borderId="20" xfId="11" applyNumberFormat="1" applyFont="1" applyFill="1" applyBorder="1" applyAlignment="1" applyProtection="1">
      <alignment horizontal="left" vertical="center" wrapText="1"/>
    </xf>
    <xf numFmtId="0" fontId="21" fillId="0" borderId="20" xfId="1" applyFont="1" applyFill="1" applyBorder="1" applyAlignment="1">
      <alignment horizontal="left" vertical="center" wrapText="1"/>
    </xf>
    <xf numFmtId="0" fontId="25" fillId="0" borderId="0" xfId="8" applyFont="1" applyAlignment="1">
      <alignment horizontal="left"/>
    </xf>
    <xf numFmtId="0" fontId="25" fillId="0" borderId="0" xfId="8" applyFont="1" applyAlignment="1">
      <alignment horizontal="left" vertical="top"/>
    </xf>
    <xf numFmtId="0" fontId="26" fillId="0" borderId="29" xfId="8" applyFont="1" applyBorder="1" applyAlignment="1">
      <alignment horizontal="left"/>
    </xf>
    <xf numFmtId="0" fontId="26" fillId="0" borderId="29" xfId="8" applyFont="1" applyBorder="1" applyAlignment="1">
      <alignment horizontal="center" vertical="center"/>
    </xf>
    <xf numFmtId="0" fontId="26" fillId="0" borderId="29" xfId="8" applyFont="1" applyBorder="1" applyAlignment="1">
      <alignment horizontal="center" vertical="center" wrapText="1"/>
    </xf>
    <xf numFmtId="0" fontId="11" fillId="2" borderId="33" xfId="8" applyFont="1" applyFill="1" applyBorder="1" applyAlignment="1">
      <alignment horizontal="center" vertical="center"/>
    </xf>
    <xf numFmtId="0" fontId="11" fillId="2" borderId="25" xfId="8" applyFont="1" applyFill="1" applyBorder="1" applyAlignment="1">
      <alignment horizontal="center" vertical="center"/>
    </xf>
    <xf numFmtId="0" fontId="11" fillId="2" borderId="26" xfId="8" applyFont="1" applyFill="1" applyBorder="1" applyAlignment="1">
      <alignment horizontal="center" vertical="center"/>
    </xf>
    <xf numFmtId="0" fontId="11" fillId="2" borderId="34" xfId="8" applyFont="1" applyFill="1" applyBorder="1" applyAlignment="1">
      <alignment horizontal="center" vertical="center"/>
    </xf>
    <xf numFmtId="0" fontId="8" fillId="3" borderId="35" xfId="9" applyFont="1" applyFill="1" applyBorder="1" applyAlignment="1">
      <alignment horizontal="center" vertical="center" wrapText="1"/>
    </xf>
    <xf numFmtId="0" fontId="8" fillId="3" borderId="20" xfId="9" applyFont="1" applyFill="1" applyBorder="1" applyAlignment="1">
      <alignment horizontal="center" vertical="center" wrapText="1"/>
    </xf>
    <xf numFmtId="0" fontId="5" fillId="6" borderId="36" xfId="9" applyFont="1" applyFill="1" applyBorder="1" applyAlignment="1">
      <alignment vertical="top"/>
    </xf>
    <xf numFmtId="0" fontId="5" fillId="6" borderId="0" xfId="9" applyFont="1" applyFill="1" applyBorder="1" applyAlignment="1">
      <alignment vertical="top"/>
    </xf>
    <xf numFmtId="0" fontId="5" fillId="6" borderId="37" xfId="9" applyFont="1" applyFill="1" applyBorder="1" applyAlignment="1">
      <alignment vertical="top"/>
    </xf>
    <xf numFmtId="0" fontId="3" fillId="2" borderId="35" xfId="9" applyFont="1" applyFill="1" applyBorder="1" applyAlignment="1">
      <alignment vertical="top" wrapText="1"/>
    </xf>
    <xf numFmtId="0" fontId="11" fillId="2" borderId="1" xfId="8" quotePrefix="1" applyFont="1" applyFill="1" applyBorder="1" applyAlignment="1">
      <alignment vertical="top" wrapText="1"/>
    </xf>
    <xf numFmtId="0" fontId="11" fillId="2" borderId="13" xfId="8" applyFont="1" applyFill="1" applyBorder="1" applyAlignment="1">
      <alignment vertical="top" wrapText="1"/>
    </xf>
    <xf numFmtId="0" fontId="27" fillId="0" borderId="20" xfId="8" applyFont="1" applyBorder="1" applyAlignment="1">
      <alignment vertical="top"/>
    </xf>
    <xf numFmtId="0" fontId="3" fillId="2" borderId="38" xfId="9" applyFont="1" applyFill="1" applyBorder="1" applyAlignment="1">
      <alignment vertical="top" wrapText="1"/>
    </xf>
    <xf numFmtId="0" fontId="3" fillId="2" borderId="2" xfId="9" applyFont="1" applyFill="1" applyBorder="1" applyAlignment="1">
      <alignment vertical="top" wrapText="1"/>
    </xf>
    <xf numFmtId="0" fontId="11" fillId="2" borderId="27" xfId="8" quotePrefix="1" applyFont="1" applyFill="1" applyBorder="1" applyAlignment="1">
      <alignment vertical="top" wrapText="1"/>
    </xf>
    <xf numFmtId="0" fontId="3" fillId="2" borderId="20" xfId="8" applyFont="1" applyFill="1" applyBorder="1" applyAlignment="1">
      <alignment vertical="top" wrapText="1"/>
    </xf>
    <xf numFmtId="0" fontId="3" fillId="2" borderId="39" xfId="8" applyFont="1" applyFill="1" applyBorder="1" applyAlignment="1">
      <alignment vertical="top" wrapText="1"/>
    </xf>
    <xf numFmtId="0" fontId="3" fillId="2" borderId="20" xfId="8" quotePrefix="1" applyFont="1" applyFill="1" applyBorder="1" applyAlignment="1">
      <alignment vertical="top" wrapText="1"/>
    </xf>
    <xf numFmtId="0" fontId="3" fillId="2" borderId="1" xfId="8" quotePrefix="1" applyFont="1" applyFill="1" applyBorder="1" applyAlignment="1">
      <alignment vertical="top" wrapText="1"/>
    </xf>
    <xf numFmtId="0" fontId="3" fillId="2" borderId="20" xfId="9" applyFont="1" applyFill="1" applyBorder="1" applyAlignment="1">
      <alignment vertical="top" wrapText="1"/>
    </xf>
    <xf numFmtId="0" fontId="22" fillId="0" borderId="20" xfId="11" applyNumberFormat="1" applyFill="1" applyBorder="1" applyAlignment="1" applyProtection="1">
      <alignment horizontal="left" vertical="center" wrapText="1"/>
    </xf>
    <xf numFmtId="14" fontId="3" fillId="2" borderId="1" xfId="9" applyNumberFormat="1" applyFont="1" applyFill="1" applyBorder="1" applyAlignment="1">
      <alignment vertical="top" wrapText="1"/>
    </xf>
    <xf numFmtId="14" fontId="27" fillId="0" borderId="20" xfId="8" applyNumberFormat="1" applyFont="1" applyBorder="1" applyAlignment="1">
      <alignment vertical="top"/>
    </xf>
    <xf numFmtId="0" fontId="3" fillId="2" borderId="0" xfId="9" applyFont="1" applyFill="1" applyBorder="1" applyAlignment="1">
      <alignment vertical="top" wrapText="1"/>
    </xf>
    <xf numFmtId="0" fontId="11" fillId="2" borderId="0" xfId="8" quotePrefix="1" applyFont="1" applyFill="1" applyBorder="1" applyAlignment="1">
      <alignment vertical="top" wrapText="1"/>
    </xf>
    <xf numFmtId="0" fontId="3" fillId="2" borderId="50" xfId="9" applyFont="1" applyFill="1" applyBorder="1" applyAlignment="1">
      <alignment vertical="top" wrapText="1"/>
    </xf>
    <xf numFmtId="0" fontId="11" fillId="2" borderId="51" xfId="8" quotePrefix="1" applyFont="1" applyFill="1" applyBorder="1" applyAlignment="1">
      <alignment vertical="top" wrapText="1"/>
    </xf>
    <xf numFmtId="0" fontId="3" fillId="2" borderId="20" xfId="9" applyFont="1" applyFill="1" applyBorder="1" applyAlignment="1">
      <alignment horizontal="left" vertical="top" wrapText="1"/>
    </xf>
    <xf numFmtId="0" fontId="3" fillId="2" borderId="52" xfId="0" applyFont="1" applyFill="1" applyBorder="1" applyAlignment="1">
      <alignment horizontal="left" vertical="top" wrapText="1"/>
    </xf>
    <xf numFmtId="0" fontId="3" fillId="2" borderId="41" xfId="0" applyFont="1" applyFill="1" applyBorder="1" applyAlignment="1">
      <alignment horizontal="left" vertical="top" wrapText="1"/>
    </xf>
    <xf numFmtId="0" fontId="3" fillId="2" borderId="40" xfId="0" applyFont="1" applyFill="1" applyBorder="1" applyAlignment="1">
      <alignment horizontal="left" vertical="top" wrapText="1"/>
    </xf>
    <xf numFmtId="0" fontId="3" fillId="2" borderId="20" xfId="0" applyFont="1" applyFill="1" applyBorder="1" applyAlignment="1">
      <alignment horizontal="left" vertical="top" wrapText="1"/>
    </xf>
    <xf numFmtId="0" fontId="3" fillId="2" borderId="20" xfId="0" quotePrefix="1" applyFont="1" applyFill="1" applyBorder="1" applyAlignment="1">
      <alignment horizontal="left" vertical="top" wrapText="1"/>
    </xf>
    <xf numFmtId="0" fontId="3" fillId="2" borderId="5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0" xfId="1" applyFont="1" applyFill="1" applyBorder="1" applyAlignment="1">
      <alignment vertical="top" wrapText="1"/>
    </xf>
    <xf numFmtId="49" fontId="3" fillId="0" borderId="18" xfId="1" applyNumberFormat="1" applyFont="1" applyBorder="1" applyAlignment="1">
      <alignment horizontal="center" vertical="center" wrapText="1"/>
    </xf>
    <xf numFmtId="49" fontId="3" fillId="0" borderId="19" xfId="1" applyNumberFormat="1" applyFont="1" applyBorder="1" applyAlignment="1">
      <alignment horizontal="center" vertical="center" wrapText="1"/>
    </xf>
    <xf numFmtId="164" fontId="3" fillId="0" borderId="18" xfId="1" applyNumberFormat="1" applyFont="1" applyBorder="1" applyAlignment="1">
      <alignment horizontal="left" vertical="top" wrapText="1"/>
    </xf>
    <xf numFmtId="164" fontId="3" fillId="0" borderId="19" xfId="1" applyNumberFormat="1" applyFont="1" applyBorder="1" applyAlignment="1">
      <alignment horizontal="left" vertical="top" wrapText="1"/>
    </xf>
    <xf numFmtId="0" fontId="4" fillId="0" borderId="1" xfId="1" applyFont="1" applyBorder="1" applyAlignment="1">
      <alignment horizontal="center" vertical="center" wrapText="1"/>
    </xf>
    <xf numFmtId="0" fontId="7" fillId="0" borderId="1" xfId="1" applyFont="1" applyBorder="1" applyAlignment="1">
      <alignment horizontal="left" wrapText="1"/>
    </xf>
    <xf numFmtId="0" fontId="6" fillId="2" borderId="1" xfId="1" applyFont="1" applyFill="1" applyBorder="1" applyAlignment="1">
      <alignment horizontal="left" vertical="center" wrapText="1"/>
    </xf>
    <xf numFmtId="0" fontId="7" fillId="0" borderId="1" xfId="1" applyFont="1" applyBorder="1" applyAlignment="1">
      <alignment horizontal="left" vertical="center" wrapText="1"/>
    </xf>
    <xf numFmtId="49" fontId="3" fillId="0" borderId="17" xfId="1" applyNumberFormat="1" applyFont="1" applyBorder="1" applyAlignment="1">
      <alignment horizontal="center" vertical="center" wrapText="1"/>
    </xf>
    <xf numFmtId="1" fontId="6" fillId="2" borderId="13" xfId="1" applyNumberFormat="1" applyFont="1" applyFill="1" applyBorder="1" applyAlignment="1"/>
    <xf numFmtId="0" fontId="7" fillId="2" borderId="1" xfId="1" applyFont="1" applyFill="1" applyBorder="1" applyAlignment="1">
      <alignment horizontal="left"/>
    </xf>
    <xf numFmtId="1" fontId="6" fillId="2" borderId="1" xfId="1" applyNumberFormat="1" applyFont="1" applyFill="1" applyBorder="1" applyAlignment="1">
      <alignment vertical="center" wrapText="1"/>
    </xf>
    <xf numFmtId="0" fontId="7" fillId="2" borderId="1" xfId="1" applyFont="1" applyFill="1" applyBorder="1" applyAlignment="1">
      <alignment vertical="top" wrapText="1"/>
    </xf>
    <xf numFmtId="0" fontId="7" fillId="2" borderId="1" xfId="2" applyFont="1" applyFill="1" applyBorder="1" applyAlignment="1">
      <alignment vertical="top"/>
    </xf>
    <xf numFmtId="0" fontId="4" fillId="2" borderId="0" xfId="2" applyFont="1" applyFill="1" applyBorder="1" applyAlignment="1">
      <alignment horizontal="center"/>
    </xf>
    <xf numFmtId="0" fontId="6" fillId="2" borderId="1" xfId="1" applyFont="1" applyFill="1" applyBorder="1" applyAlignment="1">
      <alignment horizontal="left"/>
    </xf>
    <xf numFmtId="0" fontId="11" fillId="2" borderId="42" xfId="1" applyFont="1" applyFill="1" applyBorder="1" applyAlignment="1">
      <alignment horizontal="center" vertical="center" wrapText="1"/>
    </xf>
    <xf numFmtId="0" fontId="11" fillId="2" borderId="43" xfId="1" applyFont="1" applyFill="1" applyBorder="1" applyAlignment="1">
      <alignment horizontal="center" vertical="center" wrapText="1"/>
    </xf>
    <xf numFmtId="0" fontId="3" fillId="2" borderId="47" xfId="9" applyFont="1" applyFill="1" applyBorder="1" applyAlignment="1">
      <alignment horizontal="left" wrapText="1"/>
    </xf>
    <xf numFmtId="0" fontId="3" fillId="2" borderId="48" xfId="9" applyFont="1" applyFill="1" applyBorder="1" applyAlignment="1">
      <alignment horizontal="left" wrapText="1"/>
    </xf>
    <xf numFmtId="0" fontId="3" fillId="2" borderId="49" xfId="9" applyFont="1" applyFill="1" applyBorder="1" applyAlignment="1">
      <alignment horizontal="left" wrapText="1"/>
    </xf>
    <xf numFmtId="0" fontId="3" fillId="2" borderId="13" xfId="9" applyFont="1" applyFill="1" applyBorder="1" applyAlignment="1">
      <alignment horizontal="left" wrapText="1"/>
    </xf>
    <xf numFmtId="0" fontId="3" fillId="2" borderId="28" xfId="9" applyFont="1" applyFill="1" applyBorder="1" applyAlignment="1">
      <alignment horizontal="left" wrapText="1"/>
    </xf>
    <xf numFmtId="0" fontId="3" fillId="2" borderId="46" xfId="9" applyFont="1" applyFill="1" applyBorder="1" applyAlignment="1">
      <alignment horizontal="left" wrapText="1"/>
    </xf>
    <xf numFmtId="0" fontId="18" fillId="2" borderId="44" xfId="1" applyFont="1" applyFill="1" applyBorder="1" applyAlignment="1">
      <alignment horizontal="center" vertical="center" wrapText="1"/>
    </xf>
    <xf numFmtId="0" fontId="18" fillId="2" borderId="45" xfId="1" applyFont="1" applyFill="1" applyBorder="1" applyAlignment="1">
      <alignment horizontal="center" vertical="center" wrapText="1"/>
    </xf>
    <xf numFmtId="0" fontId="27" fillId="0" borderId="30" xfId="8" applyFont="1" applyBorder="1" applyAlignment="1">
      <alignment horizontal="left" wrapText="1"/>
    </xf>
    <xf numFmtId="0" fontId="27" fillId="0" borderId="31" xfId="8" applyFont="1" applyBorder="1" applyAlignment="1">
      <alignment horizontal="left" wrapText="1"/>
    </xf>
    <xf numFmtId="0" fontId="27" fillId="0" borderId="32" xfId="8" applyFont="1" applyBorder="1" applyAlignment="1">
      <alignment horizontal="left" wrapText="1"/>
    </xf>
    <xf numFmtId="0" fontId="27" fillId="0" borderId="30" xfId="8" applyFont="1" applyBorder="1" applyAlignment="1">
      <alignment horizontal="left"/>
    </xf>
    <xf numFmtId="0" fontId="27" fillId="0" borderId="31" xfId="8" applyFont="1" applyBorder="1" applyAlignment="1">
      <alignment horizontal="left"/>
    </xf>
    <xf numFmtId="0" fontId="27" fillId="0" borderId="32" xfId="8" applyFont="1" applyBorder="1" applyAlignment="1">
      <alignment horizontal="left"/>
    </xf>
  </cellXfs>
  <cellStyles count="12">
    <cellStyle name="Hyperlink" xfId="11" builtinId="8"/>
    <cellStyle name="Normal" xfId="0" builtinId="0"/>
    <cellStyle name="Normal 2" xfId="1"/>
    <cellStyle name="Normal 2 2" xfId="3"/>
    <cellStyle name="Normal 2 3" xfId="4"/>
    <cellStyle name="Normal 3" xfId="5"/>
    <cellStyle name="Normal 3 2" xfId="6"/>
    <cellStyle name="Normal 4" xfId="7"/>
    <cellStyle name="Normal 5" xfId="8"/>
    <cellStyle name="Normal_Functional Test Case v1.0" xfId="2"/>
    <cellStyle name="Normal_Sheet1" xfId="9"/>
    <cellStyle name="標準_結合試験(AllOvertheWorld)"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6"/>
  <sheetViews>
    <sheetView view="pageBreakPreview" topLeftCell="A3" zoomScale="110" zoomScaleNormal="100" zoomScaleSheetLayoutView="110" workbookViewId="0">
      <selection activeCell="D15" sqref="D15"/>
    </sheetView>
  </sheetViews>
  <sheetFormatPr defaultRowHeight="12.75"/>
  <cols>
    <col min="1" max="1" width="2.5703125" style="36" customWidth="1"/>
    <col min="2" max="2" width="22.42578125" style="60" customWidth="1"/>
    <col min="3" max="3" width="10.5703125" style="36" customWidth="1"/>
    <col min="4" max="4" width="23" style="36" customWidth="1"/>
    <col min="5" max="5" width="9.140625" style="36" customWidth="1"/>
    <col min="6" max="6" width="35.5703125" style="36" customWidth="1"/>
    <col min="7" max="7" width="35.42578125" style="36" customWidth="1"/>
    <col min="8" max="16384" width="9.140625" style="36"/>
  </cols>
  <sheetData>
    <row r="2" spans="1:7" s="35" customFormat="1" ht="67.5" customHeight="1">
      <c r="A2" s="33"/>
      <c r="B2" s="34"/>
      <c r="C2" s="160" t="s">
        <v>19</v>
      </c>
      <c r="D2" s="160"/>
      <c r="E2" s="160"/>
      <c r="F2" s="160"/>
      <c r="G2" s="160"/>
    </row>
    <row r="3" spans="1:7">
      <c r="B3" s="37"/>
      <c r="C3" s="38"/>
      <c r="F3" s="39"/>
    </row>
    <row r="4" spans="1:7">
      <c r="B4" s="40" t="s">
        <v>1</v>
      </c>
      <c r="C4" s="161" t="s">
        <v>118</v>
      </c>
      <c r="D4" s="161"/>
      <c r="E4" s="161"/>
      <c r="F4" s="40" t="s">
        <v>2</v>
      </c>
      <c r="G4" s="41" t="s">
        <v>62</v>
      </c>
    </row>
    <row r="5" spans="1:7">
      <c r="B5" s="40" t="s">
        <v>3</v>
      </c>
      <c r="C5" s="161" t="s">
        <v>124</v>
      </c>
      <c r="D5" s="161"/>
      <c r="E5" s="161"/>
      <c r="F5" s="40" t="s">
        <v>4</v>
      </c>
      <c r="G5" s="41"/>
    </row>
    <row r="6" spans="1:7">
      <c r="B6" s="162" t="s">
        <v>5</v>
      </c>
      <c r="C6" s="163" t="str">
        <f>C5&amp;"_"&amp;"BlackBoxTestCase"&amp;"_"&amp;"v3.0"</f>
        <v>T08_BlackBoxTestCase_v3.0</v>
      </c>
      <c r="D6" s="163"/>
      <c r="E6" s="163"/>
      <c r="F6" s="40" t="s">
        <v>6</v>
      </c>
      <c r="G6" s="42" t="s">
        <v>20</v>
      </c>
    </row>
    <row r="7" spans="1:7">
      <c r="B7" s="162"/>
      <c r="C7" s="163"/>
      <c r="D7" s="163"/>
      <c r="E7" s="163"/>
      <c r="F7" s="40" t="s">
        <v>21</v>
      </c>
      <c r="G7" s="43" t="s">
        <v>22</v>
      </c>
    </row>
    <row r="8" spans="1:7">
      <c r="B8" s="44"/>
      <c r="C8" s="45"/>
      <c r="D8" s="46"/>
      <c r="E8" s="46"/>
      <c r="F8" s="47"/>
      <c r="G8" s="45"/>
    </row>
    <row r="9" spans="1:7">
      <c r="B9" s="48"/>
      <c r="C9" s="46"/>
      <c r="D9" s="46"/>
      <c r="E9" s="46"/>
      <c r="F9" s="46"/>
    </row>
    <row r="10" spans="1:7">
      <c r="B10" s="49" t="s">
        <v>23</v>
      </c>
    </row>
    <row r="11" spans="1:7" s="50" customFormat="1">
      <c r="B11" s="51" t="s">
        <v>24</v>
      </c>
      <c r="C11" s="52" t="s">
        <v>21</v>
      </c>
      <c r="D11" s="52" t="s">
        <v>25</v>
      </c>
      <c r="E11" s="52" t="s">
        <v>26</v>
      </c>
      <c r="F11" s="52" t="s">
        <v>27</v>
      </c>
      <c r="G11" s="53" t="s">
        <v>28</v>
      </c>
    </row>
    <row r="12" spans="1:7" s="54" customFormat="1">
      <c r="B12" s="55" t="s">
        <v>29</v>
      </c>
      <c r="C12" s="164" t="s">
        <v>30</v>
      </c>
      <c r="D12" s="55" t="s">
        <v>31</v>
      </c>
      <c r="E12" s="55" t="s">
        <v>32</v>
      </c>
      <c r="F12" s="56" t="s">
        <v>33</v>
      </c>
      <c r="G12" s="57" t="s">
        <v>33</v>
      </c>
    </row>
    <row r="13" spans="1:7" s="54" customFormat="1" ht="38.25">
      <c r="B13" s="58" t="s">
        <v>34</v>
      </c>
      <c r="C13" s="164"/>
      <c r="D13" s="55" t="s">
        <v>35</v>
      </c>
      <c r="E13" s="55" t="s">
        <v>32</v>
      </c>
      <c r="F13" s="55" t="s">
        <v>33</v>
      </c>
      <c r="G13" s="55" t="s">
        <v>33</v>
      </c>
    </row>
    <row r="14" spans="1:7" s="54" customFormat="1" ht="51">
      <c r="B14" s="58" t="s">
        <v>36</v>
      </c>
      <c r="C14" s="164"/>
      <c r="D14" s="55" t="s">
        <v>37</v>
      </c>
      <c r="E14" s="55" t="s">
        <v>32</v>
      </c>
      <c r="F14" s="55" t="s">
        <v>33</v>
      </c>
      <c r="G14" s="55" t="s">
        <v>33</v>
      </c>
    </row>
    <row r="15" spans="1:7" ht="25.5">
      <c r="B15" s="158"/>
      <c r="C15" s="156"/>
      <c r="D15" s="55" t="s">
        <v>39</v>
      </c>
      <c r="E15" s="55" t="s">
        <v>38</v>
      </c>
      <c r="F15" s="55"/>
      <c r="G15" s="55" t="s">
        <v>33</v>
      </c>
    </row>
    <row r="16" spans="1:7" ht="27" customHeight="1">
      <c r="B16" s="159"/>
      <c r="C16" s="157"/>
      <c r="D16" s="59" t="s">
        <v>40</v>
      </c>
      <c r="E16" s="59" t="s">
        <v>38</v>
      </c>
      <c r="F16" s="59"/>
      <c r="G16" s="55" t="s">
        <v>33</v>
      </c>
    </row>
  </sheetData>
  <mergeCells count="8">
    <mergeCell ref="C15:C16"/>
    <mergeCell ref="B15:B16"/>
    <mergeCell ref="C2:G2"/>
    <mergeCell ref="C4:E4"/>
    <mergeCell ref="C5:E5"/>
    <mergeCell ref="B6:B7"/>
    <mergeCell ref="C6:E7"/>
    <mergeCell ref="C12:C14"/>
  </mergeCells>
  <pageMargins left="0.47013888888888888" right="0.47013888888888888" top="0.5" bottom="0.35138888888888886" header="0.51180555555555562" footer="0.1701388888888889"/>
  <pageSetup paperSize="9" scale="98" firstPageNumber="0" orientation="landscape" horizontalDpi="300" verticalDpi="300" r:id="rId1"/>
  <headerFooter alignWithMargins="0">
    <oddFooter>&amp;L&amp;"Tahoma,Regular"&amp;8 02ae-BM/PM/HDCV/FSOFT v2/0&amp;C&amp;"Tahoma,Regular"&amp;8Internal use&amp;R&amp;"tahomaTahoma,Regular"&amp;8&amp;P/&amp;N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view="pageBreakPreview" zoomScaleNormal="100" zoomScaleSheetLayoutView="100" workbookViewId="0">
      <selection activeCell="D10" sqref="D10"/>
    </sheetView>
  </sheetViews>
  <sheetFormatPr defaultRowHeight="12.75"/>
  <cols>
    <col min="1" max="1" width="1.5703125" style="1" customWidth="1"/>
    <col min="2" max="2" width="13.42578125" style="74" customWidth="1"/>
    <col min="3" max="3" width="38.140625" style="62" customWidth="1"/>
    <col min="4" max="4" width="19.5703125" style="62" customWidth="1"/>
    <col min="5" max="5" width="67.28515625" style="62" customWidth="1"/>
    <col min="6" max="6" width="26" style="62" customWidth="1"/>
    <col min="7" max="16384" width="9.140625" style="1"/>
  </cols>
  <sheetData>
    <row r="1" spans="2:6" ht="25.5">
      <c r="B1" s="61"/>
      <c r="D1" s="63" t="s">
        <v>41</v>
      </c>
      <c r="E1" s="64"/>
    </row>
    <row r="2" spans="2:6" ht="13.5" customHeight="1">
      <c r="B2" s="61"/>
      <c r="D2" s="65"/>
      <c r="E2" s="65"/>
    </row>
    <row r="3" spans="2:6">
      <c r="B3" s="165" t="s">
        <v>1</v>
      </c>
      <c r="C3" s="165"/>
      <c r="D3" s="166" t="s">
        <v>118</v>
      </c>
      <c r="E3" s="166"/>
      <c r="F3" s="166"/>
    </row>
    <row r="4" spans="2:6">
      <c r="B4" s="165" t="s">
        <v>3</v>
      </c>
      <c r="C4" s="165"/>
      <c r="D4" s="166" t="s">
        <v>124</v>
      </c>
      <c r="E4" s="166"/>
      <c r="F4" s="166"/>
    </row>
    <row r="5" spans="2:6" s="39" customFormat="1" ht="84.75" customHeight="1">
      <c r="B5" s="167" t="s">
        <v>42</v>
      </c>
      <c r="C5" s="167"/>
      <c r="D5" s="168" t="s">
        <v>43</v>
      </c>
      <c r="E5" s="168"/>
      <c r="F5" s="168"/>
    </row>
    <row r="6" spans="2:6">
      <c r="B6" s="66"/>
      <c r="C6" s="67"/>
      <c r="D6" s="67"/>
      <c r="E6" s="67"/>
      <c r="F6" s="67"/>
    </row>
    <row r="7" spans="2:6" s="70" customFormat="1">
      <c r="B7" s="68"/>
      <c r="C7" s="69"/>
      <c r="D7" s="69"/>
      <c r="E7" s="69"/>
      <c r="F7" s="69"/>
    </row>
    <row r="8" spans="2:6" s="73" customFormat="1" ht="21" customHeight="1">
      <c r="B8" s="71" t="s">
        <v>8</v>
      </c>
      <c r="C8" s="72" t="s">
        <v>44</v>
      </c>
      <c r="D8" s="72" t="s">
        <v>45</v>
      </c>
      <c r="E8" s="72" t="s">
        <v>46</v>
      </c>
      <c r="F8" s="72" t="s">
        <v>47</v>
      </c>
    </row>
    <row r="9" spans="2:6" ht="27">
      <c r="B9" s="110">
        <v>1</v>
      </c>
      <c r="C9" s="111" t="s">
        <v>122</v>
      </c>
      <c r="D9" s="140" t="s">
        <v>66</v>
      </c>
      <c r="E9" s="112" t="s">
        <v>120</v>
      </c>
      <c r="F9" s="113"/>
    </row>
    <row r="10" spans="2:6" ht="27">
      <c r="B10" s="110">
        <v>2</v>
      </c>
      <c r="C10" s="111" t="s">
        <v>123</v>
      </c>
      <c r="D10" s="140" t="s">
        <v>84</v>
      </c>
      <c r="E10" s="112" t="s">
        <v>121</v>
      </c>
      <c r="F10" s="113"/>
    </row>
  </sheetData>
  <mergeCells count="6">
    <mergeCell ref="B3:C3"/>
    <mergeCell ref="D3:F3"/>
    <mergeCell ref="B4:C4"/>
    <mergeCell ref="D4:F4"/>
    <mergeCell ref="B5:C5"/>
    <mergeCell ref="D5:F5"/>
  </mergeCells>
  <hyperlinks>
    <hyperlink ref="D9" location="DangKiDeTaiSinhVien!A1" display="DangKiDeTaiSinhVien"/>
    <hyperlink ref="D10" location="XacNhanDangKiDeTai!A1" display="XacNhanDangKiDeTai"/>
  </hyperlinks>
  <pageMargins left="0.74791666666666667" right="0.74791666666666667" top="0.98402777777777783" bottom="1.1506944444444445" header="0.51180555555555562" footer="0.98402777777777783"/>
  <pageSetup paperSize="9" scale="78"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view="pageBreakPreview" zoomScaleNormal="85" zoomScaleSheetLayoutView="100" workbookViewId="0">
      <selection activeCell="C5" sqref="C5:D5"/>
    </sheetView>
  </sheetViews>
  <sheetFormatPr defaultRowHeight="12.75"/>
  <cols>
    <col min="1" max="1" width="9.140625" style="1"/>
    <col min="2" max="2" width="15.42578125" style="1" customWidth="1"/>
    <col min="3" max="3" width="27.7109375" style="1" customWidth="1"/>
    <col min="4" max="4" width="9.28515625" style="1" bestFit="1" customWidth="1"/>
    <col min="5" max="5" width="9.42578125" style="1" bestFit="1" customWidth="1"/>
    <col min="6" max="7" width="9.28515625" style="1" bestFit="1" customWidth="1"/>
    <col min="8" max="9" width="37.85546875" style="1" customWidth="1"/>
    <col min="10" max="16384" width="9.140625" style="1"/>
  </cols>
  <sheetData>
    <row r="1" spans="1:8" ht="25.5" customHeight="1">
      <c r="B1" s="170" t="s">
        <v>0</v>
      </c>
      <c r="C1" s="170"/>
      <c r="D1" s="170"/>
      <c r="E1" s="170"/>
      <c r="F1" s="170"/>
      <c r="G1" s="170"/>
      <c r="H1" s="170"/>
    </row>
    <row r="2" spans="1:8" ht="14.25" customHeight="1">
      <c r="A2" s="2"/>
      <c r="B2" s="2"/>
      <c r="C2" s="3"/>
      <c r="D2" s="3"/>
      <c r="E2" s="3"/>
      <c r="F2" s="3"/>
      <c r="G2" s="3"/>
      <c r="H2" s="4"/>
    </row>
    <row r="3" spans="1:8" ht="12" customHeight="1">
      <c r="B3" s="5" t="s">
        <v>1</v>
      </c>
      <c r="C3" s="166" t="s">
        <v>118</v>
      </c>
      <c r="D3" s="166"/>
      <c r="E3" s="171" t="s">
        <v>2</v>
      </c>
      <c r="F3" s="171"/>
      <c r="G3" s="6"/>
      <c r="H3" s="7" t="s">
        <v>68</v>
      </c>
    </row>
    <row r="4" spans="1:8" ht="12" customHeight="1">
      <c r="B4" s="5" t="s">
        <v>3</v>
      </c>
      <c r="C4" s="166" t="s">
        <v>124</v>
      </c>
      <c r="D4" s="166"/>
      <c r="E4" s="171" t="s">
        <v>4</v>
      </c>
      <c r="F4" s="171"/>
      <c r="G4" s="6"/>
      <c r="H4" s="7"/>
    </row>
    <row r="5" spans="1:8" ht="12" customHeight="1">
      <c r="B5" s="8" t="s">
        <v>5</v>
      </c>
      <c r="C5" s="166" t="str">
        <f>C4&amp;"_"&amp;"Test Report"&amp;"_"&amp;"v1.0"</f>
        <v>T08_Test Report_v1.0</v>
      </c>
      <c r="D5" s="166"/>
      <c r="E5" s="171" t="s">
        <v>6</v>
      </c>
      <c r="F5" s="171"/>
      <c r="G5" s="6"/>
      <c r="H5" s="9" t="s">
        <v>117</v>
      </c>
    </row>
    <row r="6" spans="1:8" ht="21.75" customHeight="1">
      <c r="A6" s="2"/>
      <c r="B6" s="8" t="s">
        <v>7</v>
      </c>
      <c r="C6" s="169"/>
      <c r="D6" s="169"/>
      <c r="E6" s="169"/>
      <c r="F6" s="169"/>
      <c r="G6" s="169"/>
      <c r="H6" s="169"/>
    </row>
    <row r="7" spans="1:8" ht="14.25" customHeight="1">
      <c r="A7" s="2"/>
      <c r="B7" s="10"/>
      <c r="C7" s="11"/>
      <c r="D7" s="3"/>
      <c r="E7" s="3"/>
      <c r="F7" s="3"/>
      <c r="G7" s="3"/>
      <c r="H7" s="4"/>
    </row>
    <row r="8" spans="1:8">
      <c r="B8" s="10"/>
      <c r="C8" s="11"/>
      <c r="D8" s="3"/>
      <c r="E8" s="3"/>
      <c r="F8" s="3"/>
      <c r="G8" s="3"/>
      <c r="H8" s="4"/>
    </row>
    <row r="9" spans="1:8">
      <c r="A9" s="12"/>
      <c r="B9" s="12"/>
      <c r="C9" s="12"/>
      <c r="D9" s="12"/>
      <c r="E9" s="12"/>
      <c r="F9" s="12"/>
      <c r="G9" s="12"/>
      <c r="H9" s="12"/>
    </row>
    <row r="10" spans="1:8">
      <c r="A10" s="13"/>
      <c r="B10" s="14" t="s">
        <v>8</v>
      </c>
      <c r="C10" s="15" t="s">
        <v>9</v>
      </c>
      <c r="D10" s="16" t="s">
        <v>10</v>
      </c>
      <c r="E10" s="15" t="s">
        <v>11</v>
      </c>
      <c r="F10" s="15" t="s">
        <v>12</v>
      </c>
      <c r="G10" s="17" t="s">
        <v>13</v>
      </c>
      <c r="H10" s="18" t="s">
        <v>14</v>
      </c>
    </row>
    <row r="11" spans="1:8">
      <c r="A11" s="19"/>
      <c r="B11" s="20">
        <v>1</v>
      </c>
      <c r="C11" s="21" t="str">
        <f>DangKiDeTaiSinhVien!B2</f>
        <v>DangKiDeTaiSinhVien</v>
      </c>
      <c r="D11" s="22">
        <f>DangKiDeTaiSinhVien!A6</f>
        <v>7</v>
      </c>
      <c r="E11" s="22">
        <f>DangKiDeTaiSinhVien!B6</f>
        <v>0</v>
      </c>
      <c r="F11" s="22">
        <f>DangKiDeTaiSinhVien!C6</f>
        <v>0</v>
      </c>
      <c r="G11" s="22">
        <f>DangKiDeTaiSinhVien!D6</f>
        <v>0</v>
      </c>
      <c r="H11" s="22">
        <f>DangKiDeTaiSinhVien!E6</f>
        <v>7</v>
      </c>
    </row>
    <row r="12" spans="1:8">
      <c r="A12" s="19"/>
      <c r="B12" s="20">
        <v>2</v>
      </c>
      <c r="C12" s="21" t="str">
        <f>XacNhanDangKiDeTai!B2</f>
        <v>XacNhanDangKiDeTai</v>
      </c>
      <c r="D12" s="22">
        <f>XacNhanDangKiDeTai!A6</f>
        <v>14</v>
      </c>
      <c r="E12" s="22">
        <f>XacNhanDangKiDeTai!B6</f>
        <v>0</v>
      </c>
      <c r="F12" s="22">
        <f>XacNhanDangKiDeTai!C6</f>
        <v>0</v>
      </c>
      <c r="G12" s="22">
        <f>XacNhanDangKiDeTai!D6</f>
        <v>0</v>
      </c>
      <c r="H12" s="22">
        <f>XacNhanDangKiDeTai!E6</f>
        <v>14</v>
      </c>
    </row>
    <row r="13" spans="1:8">
      <c r="B13" s="23"/>
      <c r="C13" s="24" t="s">
        <v>15</v>
      </c>
      <c r="D13" s="25">
        <f>SUM(D9:D12)</f>
        <v>21</v>
      </c>
      <c r="E13" s="25">
        <f>SUM(E9:E12)</f>
        <v>0</v>
      </c>
      <c r="F13" s="25">
        <f>SUM(F9:F12)</f>
        <v>0</v>
      </c>
      <c r="G13" s="25">
        <f>SUM(G9:G12)</f>
        <v>0</v>
      </c>
      <c r="H13" s="26">
        <f>SUM(H9:H12)</f>
        <v>21</v>
      </c>
    </row>
    <row r="14" spans="1:8">
      <c r="B14" s="27"/>
      <c r="C14" s="12"/>
      <c r="D14" s="28"/>
      <c r="E14" s="29"/>
      <c r="F14" s="29"/>
      <c r="G14" s="29"/>
      <c r="H14" s="29"/>
    </row>
    <row r="15" spans="1:8">
      <c r="B15" s="12"/>
      <c r="C15" s="30" t="s">
        <v>16</v>
      </c>
      <c r="D15" s="12"/>
      <c r="E15" s="31">
        <f>(D13+E13)*100/(H13-G13)</f>
        <v>100</v>
      </c>
      <c r="F15" s="12" t="s">
        <v>17</v>
      </c>
      <c r="G15" s="12"/>
      <c r="H15" s="32"/>
    </row>
    <row r="16" spans="1:8">
      <c r="B16" s="12"/>
      <c r="C16" s="30" t="s">
        <v>18</v>
      </c>
      <c r="D16" s="12"/>
      <c r="E16" s="31">
        <f>D13*100/(H13-G13)</f>
        <v>100</v>
      </c>
      <c r="F16" s="12" t="s">
        <v>17</v>
      </c>
      <c r="G16" s="12"/>
      <c r="H16" s="32"/>
    </row>
    <row r="17" spans="3:4">
      <c r="C17" s="12"/>
      <c r="D17" s="12"/>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scale="95"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tabSelected="1" view="pageBreakPreview" zoomScaleNormal="100" zoomScaleSheetLayoutView="100" workbookViewId="0">
      <pane ySplit="8" topLeftCell="A14" activePane="bottomLeft" state="frozen"/>
      <selection activeCell="H17" sqref="H17"/>
      <selection pane="bottomLeft"/>
    </sheetView>
  </sheetViews>
  <sheetFormatPr defaultRowHeight="12.75"/>
  <cols>
    <col min="1" max="1" width="18.42578125" style="1" customWidth="1"/>
    <col min="2" max="2" width="21.85546875" style="1" customWidth="1"/>
    <col min="3" max="3" width="29.28515625" style="1" customWidth="1"/>
    <col min="4" max="4" width="32.5703125" style="1" customWidth="1"/>
    <col min="5" max="5" width="19.28515625" style="1" customWidth="1"/>
    <col min="6" max="6" width="8.140625" style="1" customWidth="1"/>
    <col min="7" max="7" width="12" style="109" bestFit="1" customWidth="1"/>
    <col min="8" max="8" width="20.140625" style="1" customWidth="1"/>
    <col min="9" max="9" width="9.42578125" style="108" customWidth="1"/>
    <col min="10" max="10" width="3.28515625" style="1" hidden="1" customWidth="1"/>
    <col min="11" max="16384" width="9.140625" style="1"/>
  </cols>
  <sheetData>
    <row r="1" spans="1:10" s="80" customFormat="1" ht="13.5" thickBot="1">
      <c r="A1" s="75"/>
      <c r="B1" s="76"/>
      <c r="C1" s="76"/>
      <c r="D1" s="76"/>
      <c r="E1" s="76"/>
      <c r="F1" s="77"/>
      <c r="G1" s="78"/>
      <c r="H1" s="39"/>
      <c r="I1" s="79"/>
    </row>
    <row r="2" spans="1:10" s="80" customFormat="1" ht="15" customHeight="1">
      <c r="A2" s="81" t="s">
        <v>48</v>
      </c>
      <c r="B2" s="174" t="s">
        <v>66</v>
      </c>
      <c r="C2" s="175"/>
      <c r="D2" s="175"/>
      <c r="E2" s="175"/>
      <c r="F2" s="176"/>
      <c r="G2" s="82"/>
      <c r="H2" s="39"/>
      <c r="I2" s="79"/>
      <c r="J2" s="80" t="s">
        <v>10</v>
      </c>
    </row>
    <row r="3" spans="1:10" s="80" customFormat="1" ht="25.5" customHeight="1">
      <c r="A3" s="83" t="s">
        <v>49</v>
      </c>
      <c r="B3" s="177" t="s">
        <v>67</v>
      </c>
      <c r="C3" s="178"/>
      <c r="D3" s="178"/>
      <c r="E3" s="178"/>
      <c r="F3" s="179"/>
      <c r="G3" s="82"/>
      <c r="H3" s="39"/>
      <c r="I3" s="79"/>
      <c r="J3" s="80" t="s">
        <v>11</v>
      </c>
    </row>
    <row r="4" spans="1:10" s="80" customFormat="1" ht="18" customHeight="1">
      <c r="A4" s="81" t="s">
        <v>50</v>
      </c>
      <c r="B4" s="177" t="s">
        <v>68</v>
      </c>
      <c r="C4" s="178"/>
      <c r="D4" s="178"/>
      <c r="E4" s="178"/>
      <c r="F4" s="179"/>
      <c r="G4" s="82"/>
      <c r="H4" s="39"/>
      <c r="I4" s="79"/>
      <c r="J4" s="84"/>
    </row>
    <row r="5" spans="1:10" s="80" customFormat="1" ht="19.5" customHeight="1" thickBot="1">
      <c r="A5" s="85" t="s">
        <v>10</v>
      </c>
      <c r="B5" s="86" t="s">
        <v>11</v>
      </c>
      <c r="C5" s="86" t="s">
        <v>12</v>
      </c>
      <c r="D5" s="87" t="s">
        <v>13</v>
      </c>
      <c r="E5" s="180" t="s">
        <v>51</v>
      </c>
      <c r="F5" s="181"/>
      <c r="G5" s="88"/>
      <c r="H5" s="88"/>
      <c r="I5" s="89"/>
      <c r="J5" s="80" t="s">
        <v>52</v>
      </c>
    </row>
    <row r="6" spans="1:10" s="80" customFormat="1" ht="15" customHeight="1" thickBot="1">
      <c r="A6" s="90">
        <f>COUNTIF(F10:F997,"Pass")</f>
        <v>7</v>
      </c>
      <c r="B6" s="91">
        <f>COUNTIF(F10:F997,"Fail")</f>
        <v>0</v>
      </c>
      <c r="C6" s="91">
        <f>E6-D6-B6-A6</f>
        <v>0</v>
      </c>
      <c r="D6" s="92">
        <f>COUNTIF(F$10:F$997,"N/A")</f>
        <v>0</v>
      </c>
      <c r="E6" s="172">
        <f>COUNTA(A10:A997)</f>
        <v>7</v>
      </c>
      <c r="F6" s="173"/>
      <c r="G6" s="88"/>
      <c r="H6" s="88"/>
      <c r="I6" s="89"/>
      <c r="J6" s="80" t="s">
        <v>13</v>
      </c>
    </row>
    <row r="7" spans="1:10" s="80" customFormat="1" ht="15" customHeight="1">
      <c r="D7" s="32"/>
      <c r="E7" s="32"/>
      <c r="F7" s="88"/>
      <c r="G7" s="88"/>
      <c r="H7" s="88"/>
      <c r="I7" s="89"/>
    </row>
    <row r="8" spans="1:10" s="80" customFormat="1" ht="25.5" customHeight="1">
      <c r="A8" s="93" t="s">
        <v>53</v>
      </c>
      <c r="B8" s="93" t="s">
        <v>54</v>
      </c>
      <c r="C8" s="93" t="s">
        <v>55</v>
      </c>
      <c r="D8" s="93" t="s">
        <v>56</v>
      </c>
      <c r="E8" s="94" t="s">
        <v>57</v>
      </c>
      <c r="F8" s="94" t="s">
        <v>58</v>
      </c>
      <c r="G8" s="94" t="s">
        <v>59</v>
      </c>
      <c r="H8" s="93" t="s">
        <v>60</v>
      </c>
      <c r="I8" s="95"/>
    </row>
    <row r="9" spans="1:10" s="80" customFormat="1" ht="15.75" customHeight="1">
      <c r="A9" s="96"/>
      <c r="B9" s="96" t="s">
        <v>69</v>
      </c>
      <c r="C9" s="97"/>
      <c r="D9" s="97"/>
      <c r="E9" s="97"/>
      <c r="F9" s="97"/>
      <c r="G9" s="97"/>
      <c r="H9" s="98"/>
      <c r="I9" s="99"/>
    </row>
    <row r="10" spans="1:10" s="106" customFormat="1" ht="29.25" customHeight="1">
      <c r="A10" s="100" t="str">
        <f t="shared" ref="A10:A15" si="0">IF(OR(B10&lt;&gt;"",D10&lt;&gt;""),"[GUI-"&amp;TEXT($B$2,"##")&amp;"-"&amp;TEXT(ROW()-9,"##")&amp;"]","")</f>
        <v>[GUI-DangKiDeTaiSinhVien-1]</v>
      </c>
      <c r="B10" s="100" t="s">
        <v>70</v>
      </c>
      <c r="C10" s="101" t="s">
        <v>33</v>
      </c>
      <c r="D10" s="102" t="s">
        <v>61</v>
      </c>
      <c r="E10" s="103" t="s">
        <v>33</v>
      </c>
      <c r="F10" s="100" t="s">
        <v>10</v>
      </c>
      <c r="G10" s="141" t="s">
        <v>79</v>
      </c>
      <c r="H10" s="104"/>
      <c r="I10" s="105"/>
    </row>
    <row r="11" spans="1:10" ht="38.25">
      <c r="A11" s="100" t="str">
        <f t="shared" si="0"/>
        <v>[GUI-DangKiDeTaiSinhVien-2]</v>
      </c>
      <c r="B11" s="100" t="s">
        <v>71</v>
      </c>
      <c r="C11" s="100" t="s">
        <v>33</v>
      </c>
      <c r="D11" s="102" t="s">
        <v>76</v>
      </c>
      <c r="E11" s="107" t="s">
        <v>33</v>
      </c>
      <c r="F11" s="100" t="s">
        <v>10</v>
      </c>
      <c r="G11" s="100" t="s">
        <v>79</v>
      </c>
      <c r="H11" s="104"/>
      <c r="I11" s="105"/>
    </row>
    <row r="12" spans="1:10" ht="38.25">
      <c r="A12" s="100" t="str">
        <f t="shared" si="0"/>
        <v>[GUI-DangKiDeTaiSinhVien-3]</v>
      </c>
      <c r="B12" s="100" t="s">
        <v>72</v>
      </c>
      <c r="C12" s="100" t="s">
        <v>33</v>
      </c>
      <c r="D12" s="102" t="s">
        <v>76</v>
      </c>
      <c r="E12" s="107" t="s">
        <v>33</v>
      </c>
      <c r="F12" s="100" t="s">
        <v>10</v>
      </c>
      <c r="G12" s="100" t="s">
        <v>79</v>
      </c>
      <c r="H12" s="104"/>
      <c r="I12" s="105"/>
    </row>
    <row r="13" spans="1:10" ht="38.25">
      <c r="A13" s="100" t="str">
        <f t="shared" si="0"/>
        <v>[GUI-DangKiDeTaiSinhVien-4]</v>
      </c>
      <c r="B13" s="100" t="s">
        <v>73</v>
      </c>
      <c r="C13" s="100" t="s">
        <v>33</v>
      </c>
      <c r="D13" s="102" t="s">
        <v>76</v>
      </c>
      <c r="E13" s="107" t="s">
        <v>33</v>
      </c>
      <c r="F13" s="100" t="s">
        <v>10</v>
      </c>
      <c r="G13" s="100" t="s">
        <v>79</v>
      </c>
      <c r="H13" s="104"/>
      <c r="I13" s="105"/>
    </row>
    <row r="14" spans="1:10" ht="38.25">
      <c r="A14" s="100" t="str">
        <f t="shared" si="0"/>
        <v>[GUI-DangKiDeTaiSinhVien-5]</v>
      </c>
      <c r="B14" s="100" t="s">
        <v>74</v>
      </c>
      <c r="C14" s="100" t="s">
        <v>33</v>
      </c>
      <c r="D14" s="102" t="s">
        <v>77</v>
      </c>
      <c r="E14" s="107" t="s">
        <v>33</v>
      </c>
      <c r="F14" s="100" t="s">
        <v>10</v>
      </c>
      <c r="G14" s="100" t="s">
        <v>79</v>
      </c>
      <c r="H14" s="104"/>
      <c r="I14" s="105"/>
    </row>
    <row r="15" spans="1:10" ht="38.25">
      <c r="A15" s="100" t="str">
        <f t="shared" si="0"/>
        <v>[GUI-DangKiDeTaiSinhVien-6]</v>
      </c>
      <c r="B15" s="100" t="s">
        <v>75</v>
      </c>
      <c r="C15" s="100" t="s">
        <v>33</v>
      </c>
      <c r="D15" s="102" t="s">
        <v>78</v>
      </c>
      <c r="E15" s="107" t="s">
        <v>33</v>
      </c>
      <c r="F15" s="100" t="s">
        <v>10</v>
      </c>
      <c r="G15" s="100" t="s">
        <v>79</v>
      </c>
      <c r="H15" s="104"/>
      <c r="I15" s="105"/>
    </row>
    <row r="16" spans="1:10" s="80" customFormat="1" ht="15.75" customHeight="1">
      <c r="A16" s="97"/>
      <c r="B16" s="96" t="s">
        <v>80</v>
      </c>
      <c r="C16" s="97"/>
      <c r="D16" s="97"/>
      <c r="E16" s="97"/>
      <c r="F16" s="97"/>
      <c r="G16" s="97"/>
      <c r="H16" s="98"/>
      <c r="I16" s="99"/>
    </row>
    <row r="17" spans="1:9" ht="38.25">
      <c r="A17" s="100" t="str">
        <f>IF(OR(B17&lt;&gt;"",D17&lt;&gt;""),"[FUNC-"&amp;TEXT($B$2,"##")&amp;"-"&amp;TEXT(ROW()-16,"##")&amp;"]","")</f>
        <v>[FUNC-DangKiDeTaiSinhVien-1]</v>
      </c>
      <c r="B17" s="100" t="s">
        <v>81</v>
      </c>
      <c r="C17" s="100" t="s">
        <v>82</v>
      </c>
      <c r="D17" s="100" t="s">
        <v>83</v>
      </c>
      <c r="E17" s="100" t="s">
        <v>125</v>
      </c>
      <c r="F17" s="100" t="s">
        <v>10</v>
      </c>
      <c r="G17" s="100" t="s">
        <v>79</v>
      </c>
      <c r="H17" s="104"/>
      <c r="I17" s="105"/>
    </row>
    <row r="18" spans="1:9">
      <c r="A18" s="143"/>
      <c r="B18" s="143"/>
      <c r="C18" s="143"/>
      <c r="D18" s="143"/>
      <c r="E18" s="143"/>
      <c r="F18" s="143"/>
      <c r="G18" s="143"/>
      <c r="H18" s="155"/>
      <c r="I18" s="105"/>
    </row>
  </sheetData>
  <mergeCells count="5">
    <mergeCell ref="E6:F6"/>
    <mergeCell ref="B2:F2"/>
    <mergeCell ref="B3:F3"/>
    <mergeCell ref="B4:F4"/>
    <mergeCell ref="E5:F5"/>
  </mergeCells>
  <dataValidations count="1">
    <dataValidation type="list" allowBlank="1" showErrorMessage="1" sqref="F1:F3 F7:F144">
      <formula1>$J$2:$J$6</formula1>
      <formula2>0</formula2>
    </dataValidation>
  </dataValidations>
  <pageMargins left="0.74791666666666667" right="0.25" top="0.75" bottom="0.98402777777777772" header="0.5" footer="0.5"/>
  <pageSetup paperSize="9" scale="7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view="pageBreakPreview" topLeftCell="A23" zoomScaleNormal="100" zoomScaleSheetLayoutView="100" workbookViewId="0"/>
  </sheetViews>
  <sheetFormatPr defaultColWidth="25.140625" defaultRowHeight="12.75"/>
  <cols>
    <col min="1" max="1" width="32" style="115" customWidth="1"/>
    <col min="2" max="2" width="25.140625" style="115"/>
    <col min="3" max="3" width="27.85546875" style="115" customWidth="1"/>
    <col min="4" max="4" width="25.140625" style="115"/>
    <col min="5" max="5" width="27.85546875" style="115" customWidth="1"/>
    <col min="6" max="6" width="10.42578125" style="115" customWidth="1"/>
    <col min="7" max="7" width="11.42578125" style="115" customWidth="1"/>
    <col min="8" max="8" width="10.42578125" style="115" customWidth="1"/>
    <col min="9" max="16384" width="25.140625" style="115"/>
  </cols>
  <sheetData>
    <row r="1" spans="1:8">
      <c r="A1" s="114"/>
    </row>
    <row r="2" spans="1:8">
      <c r="A2" s="116" t="s">
        <v>9</v>
      </c>
      <c r="B2" s="182" t="s">
        <v>84</v>
      </c>
      <c r="C2" s="183"/>
      <c r="D2" s="183"/>
      <c r="E2" s="184"/>
    </row>
    <row r="3" spans="1:8">
      <c r="A3" s="116" t="s">
        <v>63</v>
      </c>
      <c r="B3" s="185" t="s">
        <v>119</v>
      </c>
      <c r="C3" s="186"/>
      <c r="D3" s="186"/>
      <c r="E3" s="187"/>
    </row>
    <row r="4" spans="1:8">
      <c r="A4" s="116" t="s">
        <v>50</v>
      </c>
      <c r="B4" s="182" t="s">
        <v>68</v>
      </c>
      <c r="C4" s="183"/>
      <c r="D4" s="183"/>
      <c r="E4" s="184"/>
    </row>
    <row r="5" spans="1:8">
      <c r="A5" s="117" t="s">
        <v>10</v>
      </c>
      <c r="B5" s="117" t="s">
        <v>11</v>
      </c>
      <c r="C5" s="117" t="s">
        <v>12</v>
      </c>
      <c r="D5" s="117" t="s">
        <v>13</v>
      </c>
      <c r="E5" s="118" t="s">
        <v>51</v>
      </c>
    </row>
    <row r="6" spans="1:8" ht="13.5" thickBot="1">
      <c r="A6" s="119">
        <f>COUNTIF(F10:F995,"Pass")</f>
        <v>14</v>
      </c>
      <c r="B6" s="120">
        <f>COUNTIF(F10:F995,"Fail")</f>
        <v>0</v>
      </c>
      <c r="C6" s="120">
        <f>E6-D6-B6-A6</f>
        <v>0</v>
      </c>
      <c r="D6" s="121">
        <f>COUNTIF(F$10:F$995,"N/A")</f>
        <v>0</v>
      </c>
      <c r="E6" s="122">
        <f>COUNTA(A10:A995)</f>
        <v>14</v>
      </c>
    </row>
    <row r="8" spans="1:8">
      <c r="A8" s="93" t="s">
        <v>53</v>
      </c>
      <c r="B8" s="93" t="s">
        <v>54</v>
      </c>
      <c r="C8" s="93" t="s">
        <v>55</v>
      </c>
      <c r="D8" s="93" t="s">
        <v>56</v>
      </c>
      <c r="E8" s="123" t="s">
        <v>64</v>
      </c>
      <c r="F8" s="94" t="s">
        <v>58</v>
      </c>
      <c r="G8" s="124" t="s">
        <v>59</v>
      </c>
      <c r="H8" s="124" t="s">
        <v>60</v>
      </c>
    </row>
    <row r="9" spans="1:8">
      <c r="A9" s="125"/>
      <c r="B9" s="126" t="s">
        <v>86</v>
      </c>
      <c r="C9" s="126"/>
      <c r="D9" s="126"/>
      <c r="E9" s="126"/>
      <c r="F9" s="126"/>
      <c r="G9" s="126"/>
      <c r="H9" s="127"/>
    </row>
    <row r="10" spans="1:8">
      <c r="A10" s="128" t="str">
        <f t="shared" ref="A10:A18" si="0">IF(OR(B10&lt;&gt;"",D10&lt;&gt;""),"[GUI-"&amp;TEXT($B$2,"##")&amp;"-"&amp;TEXT(ROW()-9,"##")&amp;"]","")</f>
        <v>[GUI-XacNhanDangKiDeTai-1]</v>
      </c>
      <c r="B10" s="128" t="s">
        <v>98</v>
      </c>
      <c r="C10" s="100" t="s">
        <v>33</v>
      </c>
      <c r="D10" s="129" t="s">
        <v>96</v>
      </c>
      <c r="E10" s="130"/>
      <c r="F10" s="131" t="s">
        <v>10</v>
      </c>
      <c r="G10" s="142" t="s">
        <v>79</v>
      </c>
      <c r="H10" s="131"/>
    </row>
    <row r="11" spans="1:8" ht="25.5">
      <c r="A11" s="128" t="str">
        <f t="shared" si="0"/>
        <v>[GUI-XacNhanDangKiDeTai-2]</v>
      </c>
      <c r="B11" s="132" t="s">
        <v>90</v>
      </c>
      <c r="C11" s="133" t="s">
        <v>33</v>
      </c>
      <c r="D11" s="134" t="s">
        <v>97</v>
      </c>
      <c r="E11" s="130"/>
      <c r="F11" s="131" t="s">
        <v>10</v>
      </c>
      <c r="G11" s="142" t="s">
        <v>79</v>
      </c>
      <c r="H11" s="131"/>
    </row>
    <row r="12" spans="1:8">
      <c r="A12" s="128" t="str">
        <f t="shared" si="0"/>
        <v>[GUI-XacNhanDangKiDeTai-3]</v>
      </c>
      <c r="B12" s="132" t="s">
        <v>91</v>
      </c>
      <c r="C12" s="133" t="s">
        <v>33</v>
      </c>
      <c r="D12" s="134" t="s">
        <v>96</v>
      </c>
      <c r="E12" s="130"/>
      <c r="F12" s="131" t="s">
        <v>10</v>
      </c>
      <c r="G12" s="142" t="s">
        <v>79</v>
      </c>
      <c r="H12" s="131"/>
    </row>
    <row r="13" spans="1:8" ht="25.5">
      <c r="A13" s="145" t="str">
        <f t="shared" si="0"/>
        <v>[GUI-XacNhanDangKiDeTai-4]</v>
      </c>
      <c r="B13" s="135" t="s">
        <v>92</v>
      </c>
      <c r="C13" s="135" t="s">
        <v>33</v>
      </c>
      <c r="D13" s="146" t="s">
        <v>65</v>
      </c>
      <c r="E13" s="136"/>
      <c r="F13" s="131" t="s">
        <v>10</v>
      </c>
      <c r="G13" s="142" t="s">
        <v>79</v>
      </c>
      <c r="H13" s="131"/>
    </row>
    <row r="14" spans="1:8" ht="63.75">
      <c r="A14" s="143" t="str">
        <f t="shared" si="0"/>
        <v>[GUI-XacNhanDangKiDeTai-5]</v>
      </c>
      <c r="B14" s="135" t="s">
        <v>93</v>
      </c>
      <c r="C14" s="135" t="s">
        <v>33</v>
      </c>
      <c r="D14" s="144" t="s">
        <v>95</v>
      </c>
      <c r="E14" s="136"/>
      <c r="F14" s="131" t="s">
        <v>10</v>
      </c>
      <c r="G14" s="142" t="s">
        <v>79</v>
      </c>
      <c r="H14" s="131"/>
    </row>
    <row r="15" spans="1:8" ht="38.25">
      <c r="A15" s="132" t="str">
        <f t="shared" si="0"/>
        <v>[GUI-XacNhanDangKiDeTai-6]</v>
      </c>
      <c r="B15" s="139" t="s">
        <v>94</v>
      </c>
      <c r="C15" s="135" t="s">
        <v>33</v>
      </c>
      <c r="D15" s="137" t="s">
        <v>99</v>
      </c>
      <c r="E15" s="136"/>
      <c r="F15" s="131" t="s">
        <v>10</v>
      </c>
      <c r="G15" s="142" t="s">
        <v>79</v>
      </c>
      <c r="H15" s="131"/>
    </row>
    <row r="16" spans="1:8" ht="25.5">
      <c r="A16" s="132" t="str">
        <f t="shared" si="0"/>
        <v>[GUI-XacNhanDangKiDeTai-7]</v>
      </c>
      <c r="B16" s="139" t="s">
        <v>87</v>
      </c>
      <c r="C16" s="135" t="s">
        <v>33</v>
      </c>
      <c r="D16" s="138" t="s">
        <v>100</v>
      </c>
      <c r="E16" s="136"/>
      <c r="F16" s="131" t="s">
        <v>10</v>
      </c>
      <c r="G16" s="142" t="s">
        <v>79</v>
      </c>
      <c r="H16" s="131"/>
    </row>
    <row r="17" spans="1:8">
      <c r="A17" s="132" t="str">
        <f t="shared" si="0"/>
        <v>[GUI-XacNhanDangKiDeTai-8]</v>
      </c>
      <c r="B17" s="139" t="s">
        <v>88</v>
      </c>
      <c r="C17" s="135" t="s">
        <v>33</v>
      </c>
      <c r="D17" s="138" t="s">
        <v>101</v>
      </c>
      <c r="E17" s="136"/>
      <c r="F17" s="131" t="s">
        <v>10</v>
      </c>
      <c r="G17" s="142" t="s">
        <v>79</v>
      </c>
      <c r="H17" s="131"/>
    </row>
    <row r="18" spans="1:8">
      <c r="A18" s="139" t="str">
        <f t="shared" si="0"/>
        <v>[GUI-XacNhanDangKiDeTai-9]</v>
      </c>
      <c r="B18" s="139" t="s">
        <v>89</v>
      </c>
      <c r="C18" s="135" t="s">
        <v>33</v>
      </c>
      <c r="D18" s="138" t="s">
        <v>101</v>
      </c>
      <c r="E18" s="136"/>
      <c r="F18" s="131" t="s">
        <v>10</v>
      </c>
      <c r="G18" s="142" t="s">
        <v>79</v>
      </c>
      <c r="H18" s="131"/>
    </row>
    <row r="19" spans="1:8" ht="12.75" customHeight="1">
      <c r="A19" s="125"/>
      <c r="B19" s="126" t="s">
        <v>85</v>
      </c>
      <c r="C19" s="126"/>
      <c r="D19" s="126"/>
      <c r="E19" s="126"/>
      <c r="F19" s="126"/>
      <c r="G19" s="126"/>
      <c r="H19" s="127"/>
    </row>
    <row r="20" spans="1:8" ht="25.5" customHeight="1">
      <c r="A20" s="139" t="str">
        <f>IF(OR(B20&lt;&gt;"",D20&lt;&gt;""),"[FUNC-"&amp;TEXT($B$2,"##")&amp;"-"&amp;TEXT(ROW()-19,"##")&amp;"]","")</f>
        <v>[FUNC-XacNhanDangKiDeTai-1]</v>
      </c>
      <c r="B20" s="147" t="s">
        <v>102</v>
      </c>
      <c r="C20" s="147" t="s">
        <v>107</v>
      </c>
      <c r="D20" s="151" t="s">
        <v>111</v>
      </c>
      <c r="E20" s="133" t="s">
        <v>116</v>
      </c>
      <c r="F20" s="131" t="s">
        <v>10</v>
      </c>
      <c r="G20" s="142" t="s">
        <v>79</v>
      </c>
      <c r="H20" s="131"/>
    </row>
    <row r="21" spans="1:8" ht="127.5">
      <c r="A21" s="139" t="str">
        <f>IF(OR(B21&lt;&gt;"",D21&lt;&gt;""),"[FUNC-"&amp;TEXT($B$2,"##")&amp;"-"&amp;TEXT(ROW()-19,"##")&amp;"]","")</f>
        <v>[FUNC-XacNhanDangKiDeTai-2]</v>
      </c>
      <c r="B21" s="148" t="s">
        <v>103</v>
      </c>
      <c r="C21" s="150" t="s">
        <v>126</v>
      </c>
      <c r="D21" s="153" t="s">
        <v>112</v>
      </c>
      <c r="E21" s="100" t="s">
        <v>116</v>
      </c>
      <c r="F21" s="131" t="s">
        <v>10</v>
      </c>
      <c r="G21" s="142" t="s">
        <v>79</v>
      </c>
      <c r="H21" s="131"/>
    </row>
    <row r="22" spans="1:8" ht="114.75">
      <c r="A22" s="139" t="str">
        <f>IF(OR(B22&lt;&gt;"",D22&lt;&gt;""),"[FUNC-"&amp;TEXT($B$2,"##")&amp;"-"&amp;TEXT(ROW()-19,"##")&amp;"]","")</f>
        <v>[FUNC-XacNhanDangKiDeTai-3]</v>
      </c>
      <c r="B22" s="149" t="s">
        <v>104</v>
      </c>
      <c r="C22" s="151" t="s">
        <v>108</v>
      </c>
      <c r="D22" s="154" t="s">
        <v>113</v>
      </c>
      <c r="E22" s="100" t="s">
        <v>116</v>
      </c>
      <c r="F22" s="131" t="s">
        <v>10</v>
      </c>
      <c r="G22" s="142" t="s">
        <v>79</v>
      </c>
      <c r="H22" s="131"/>
    </row>
    <row r="23" spans="1:8" ht="204">
      <c r="A23" s="139" t="str">
        <f>IF(OR(B23&lt;&gt;"",D23&lt;&gt;""),"[FUNC-"&amp;TEXT($B$2,"##")&amp;"-"&amp;TEXT(ROW()-19,"##")&amp;"]","")</f>
        <v>[FUNC-XacNhanDangKiDeTai-4]</v>
      </c>
      <c r="B23" s="149" t="s">
        <v>105</v>
      </c>
      <c r="C23" s="152" t="s">
        <v>109</v>
      </c>
      <c r="D23" s="154" t="s">
        <v>114</v>
      </c>
      <c r="E23" s="100" t="s">
        <v>116</v>
      </c>
      <c r="F23" s="131" t="s">
        <v>10</v>
      </c>
      <c r="G23" s="142" t="s">
        <v>79</v>
      </c>
      <c r="H23" s="131"/>
    </row>
    <row r="24" spans="1:8" ht="38.25">
      <c r="A24" s="139" t="str">
        <f>IF(OR(B24&lt;&gt;"",D24&lt;&gt;""),"[FUNC-"&amp;TEXT($B$2,"##")&amp;"-"&amp;TEXT(ROW()-19,"##")&amp;"]","")</f>
        <v>[FUNC-XacNhanDangKiDeTai-5]</v>
      </c>
      <c r="B24" s="149" t="s">
        <v>106</v>
      </c>
      <c r="C24" s="151" t="s">
        <v>110</v>
      </c>
      <c r="D24" s="154" t="s">
        <v>115</v>
      </c>
      <c r="E24" s="100" t="s">
        <v>116</v>
      </c>
      <c r="F24" s="131" t="s">
        <v>10</v>
      </c>
      <c r="G24" s="142" t="s">
        <v>79</v>
      </c>
      <c r="H24" s="131"/>
    </row>
  </sheetData>
  <mergeCells count="3">
    <mergeCell ref="B2:E2"/>
    <mergeCell ref="B3:E3"/>
    <mergeCell ref="B4:E4"/>
  </mergeCells>
  <dataValidations count="2">
    <dataValidation type="list" allowBlank="1" showInputMessage="1" showErrorMessage="1" sqref="F1:F7 F27:F1048576 F9:F24">
      <formula1>"Pass,Fail,Untested,N/A"</formula1>
    </dataValidation>
    <dataValidation type="list" allowBlank="1" showErrorMessage="1" sqref="F8">
      <formula1>$J$2:$J$6</formula1>
      <formula2>0</formula2>
    </dataValidation>
  </dataValidations>
  <pageMargins left="0.70866141732283472" right="0.70866141732283472" top="0.74803149606299213" bottom="0.74803149606299213" header="0.31496062992125984" footer="0.31496062992125984"/>
  <pageSetup scale="67"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Test case List</vt:lpstr>
      <vt:lpstr>Test Report</vt:lpstr>
      <vt:lpstr>DangKiDeTaiSinhVien</vt:lpstr>
      <vt:lpstr>XacNhanDangKiDeTai</vt:lpstr>
      <vt:lpstr>DangKiDeTaiSinhVien!Print_Area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nguyetntm1</dc:creator>
  <cp:lastModifiedBy>dell</cp:lastModifiedBy>
  <cp:lastPrinted>2016-11-10T03:15:19Z</cp:lastPrinted>
  <dcterms:created xsi:type="dcterms:W3CDTF">2016-11-10T02:41:14Z</dcterms:created>
  <dcterms:modified xsi:type="dcterms:W3CDTF">2016-11-29T17:22:42Z</dcterms:modified>
</cp:coreProperties>
</file>