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30" windowWidth="20730" windowHeight="11760" activeTab="1"/>
  </bookViews>
  <sheets>
    <sheet name="2011 - 2015 Budget" sheetId="3" r:id="rId1"/>
    <sheet name="Potholes Filled" sheetId="5" r:id="rId2"/>
    <sheet name="Weather and Respond days" sheetId="1" r:id="rId3"/>
    <sheet name="Labor Power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B35" i="4" l="1"/>
  <c r="B36" i="4"/>
  <c r="B37" i="4"/>
  <c r="H11" i="3" l="1"/>
  <c r="D11" i="3"/>
  <c r="J16" i="3"/>
  <c r="B48" i="3"/>
  <c r="B18" i="5"/>
  <c r="B46" i="3"/>
  <c r="F16" i="5" l="1"/>
  <c r="E16" i="5"/>
  <c r="D16" i="5"/>
  <c r="C16" i="5"/>
  <c r="B16" i="5"/>
  <c r="C15" i="1"/>
  <c r="D15" i="1"/>
  <c r="E15" i="1"/>
  <c r="F15" i="1"/>
  <c r="B15" i="1"/>
  <c r="D27" i="1"/>
  <c r="D26" i="1"/>
  <c r="D25" i="1"/>
  <c r="D24" i="1"/>
  <c r="D23" i="1"/>
  <c r="I33" i="4" l="1"/>
  <c r="I32" i="4"/>
  <c r="I31" i="4"/>
  <c r="I30" i="4"/>
  <c r="I29" i="4"/>
  <c r="I28" i="4"/>
  <c r="I27" i="4"/>
  <c r="I26" i="4"/>
  <c r="I25" i="4"/>
  <c r="I24" i="4"/>
  <c r="I23" i="4"/>
  <c r="I22" i="4"/>
  <c r="H33" i="4"/>
  <c r="H31" i="4"/>
  <c r="H29" i="4"/>
  <c r="H28" i="4"/>
  <c r="H27" i="4"/>
  <c r="H26" i="4"/>
  <c r="H30" i="4"/>
  <c r="H32" i="4"/>
  <c r="H25" i="4"/>
  <c r="H24" i="4"/>
  <c r="H23" i="4"/>
  <c r="H22" i="4"/>
  <c r="P5" i="4"/>
  <c r="P6" i="4"/>
  <c r="P7" i="4"/>
  <c r="P8" i="4"/>
  <c r="P9" i="4"/>
  <c r="P10" i="4"/>
  <c r="P11" i="4"/>
  <c r="P12" i="4"/>
  <c r="P13" i="4"/>
  <c r="P14" i="4"/>
  <c r="P15" i="4"/>
  <c r="P4" i="4"/>
  <c r="M5" i="4"/>
  <c r="M6" i="4"/>
  <c r="M7" i="4"/>
  <c r="M8" i="4"/>
  <c r="M9" i="4"/>
  <c r="M10" i="4"/>
  <c r="M11" i="4"/>
  <c r="M12" i="4"/>
  <c r="M13" i="4"/>
  <c r="M14" i="4"/>
  <c r="M15" i="4"/>
  <c r="M4" i="4"/>
  <c r="J5" i="4"/>
  <c r="J6" i="4"/>
  <c r="J7" i="4"/>
  <c r="J8" i="4"/>
  <c r="J9" i="4"/>
  <c r="J10" i="4"/>
  <c r="J11" i="4"/>
  <c r="J12" i="4"/>
  <c r="J13" i="4"/>
  <c r="J14" i="4"/>
  <c r="J15" i="4"/>
  <c r="J4" i="4"/>
  <c r="G5" i="4"/>
  <c r="G6" i="4"/>
  <c r="G7" i="4"/>
  <c r="G8" i="4"/>
  <c r="G9" i="4"/>
  <c r="G10" i="4"/>
  <c r="G11" i="4"/>
  <c r="G12" i="4"/>
  <c r="G13" i="4"/>
  <c r="G14" i="4"/>
  <c r="G15" i="4"/>
  <c r="G4" i="4"/>
  <c r="D10" i="4"/>
  <c r="D11" i="4"/>
  <c r="D12" i="4"/>
  <c r="D13" i="4"/>
  <c r="D14" i="4"/>
  <c r="D15" i="4"/>
  <c r="D9" i="4"/>
  <c r="H6" i="3" l="1"/>
  <c r="H7" i="3"/>
  <c r="H8" i="3"/>
  <c r="H9" i="3"/>
  <c r="H5" i="3"/>
  <c r="G9" i="3" l="1"/>
  <c r="D9" i="3"/>
  <c r="G8" i="3"/>
  <c r="D8" i="3"/>
  <c r="G7" i="3"/>
  <c r="D7" i="3"/>
  <c r="G6" i="3"/>
  <c r="D6" i="3"/>
  <c r="G5" i="3"/>
  <c r="D5" i="3"/>
</calcChain>
</file>

<file path=xl/sharedStrings.xml><?xml version="1.0" encoding="utf-8"?>
<sst xmlns="http://schemas.openxmlformats.org/spreadsheetml/2006/main" count="50" uniqueCount="37">
  <si>
    <t>Year</t>
  </si>
  <si>
    <t>Total Snowdepth unit:inch</t>
  </si>
  <si>
    <t>2011 - 2015 Budget for Chicago Pothole Repaire</t>
  </si>
  <si>
    <t>Labor Budget</t>
  </si>
  <si>
    <t>Material Budget</t>
  </si>
  <si>
    <t>Total Budget</t>
  </si>
  <si>
    <t>Labor Budget  for Pothole</t>
  </si>
  <si>
    <t>Material Budget  for Pothole</t>
  </si>
  <si>
    <t>Total Budget for Pothole</t>
  </si>
  <si>
    <t>%</t>
  </si>
  <si>
    <t>Min:</t>
  </si>
  <si>
    <t>Max:</t>
  </si>
  <si>
    <t>Min</t>
  </si>
  <si>
    <t>Max</t>
  </si>
  <si>
    <t>Month\Year</t>
  </si>
  <si>
    <t>Average Days to Complete Activity</t>
  </si>
  <si>
    <t>Total Completed Requests</t>
  </si>
  <si>
    <t>Total Spending Work Days</t>
  </si>
  <si>
    <t>* Missing 6 months data</t>
  </si>
  <si>
    <t>Yearly Arerage Tempurature</t>
  </si>
  <si>
    <t xml:space="preserve">NUMBERS OF POTHOLES FILLED ON BLOCK </t>
  </si>
  <si>
    <t xml:space="preserve"> MONTH \ YEAR</t>
  </si>
  <si>
    <t xml:space="preserve">TOTAL NUMBERS OF POTHOLES FILLED ON BLOCK </t>
  </si>
  <si>
    <t>The proportion for Potholes Repair Budget in Total Budget</t>
  </si>
  <si>
    <t>average yearly potholes filled</t>
  </si>
  <si>
    <t>average yearly budget</t>
  </si>
  <si>
    <t>every pothole cost</t>
  </si>
  <si>
    <t>range (10-20)</t>
  </si>
  <si>
    <t>counts\year</t>
  </si>
  <si>
    <t>range (21-32)</t>
  </si>
  <si>
    <t xml:space="preserve">rank </t>
  </si>
  <si>
    <t>2011 - 2015 Monthly Average Temperature      Unit: Degrees Fahrenheit</t>
  </si>
  <si>
    <t>2016 budget</t>
  </si>
  <si>
    <t>Average budget</t>
  </si>
  <si>
    <t>Average total potholes filled</t>
  </si>
  <si>
    <t>each pothole filled cost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</si>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</sst>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3" fontId="0" fillId="0" borderId="0" xfId="0" applyNumberFormat="1"/>
    <xf numFmtId="4" fontId="0" fillId="0" borderId="0" xfId="0" applyNumberFormat="1"/>
    <xf numFmtId="0" fontId="1" fillId="0" borderId="0" xfId="0" applyFont="1" applyBorder="1"/>
    <xf numFmtId="0" fontId="0" fillId="0" borderId="0" xfId="0" applyBorder="1"/>
    <xf numFmtId="1" fontId="0" fillId="0" borderId="0" xfId="0" applyNumberFormat="1" applyBorder="1" applyAlignment="1">
      <alignment horizontal="right" vertical="top"/>
    </xf>
    <xf numFmtId="164" fontId="0" fillId="0" borderId="0" xfId="0" applyNumberFormat="1" applyBorder="1"/>
    <xf numFmtId="1" fontId="0" fillId="0" borderId="0" xfId="0" applyNumberFormat="1" applyFill="1" applyBorder="1" applyAlignment="1">
      <alignment horizontal="right" vertical="top"/>
    </xf>
    <xf numFmtId="164" fontId="1" fillId="2" borderId="1" xfId="0" applyNumberFormat="1" applyFont="1" applyFill="1" applyBorder="1"/>
    <xf numFmtId="164" fontId="0" fillId="3" borderId="0" xfId="0" applyNumberFormat="1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2" fontId="0" fillId="0" borderId="2" xfId="0" applyNumberFormat="1" applyFill="1" applyBorder="1" applyAlignment="1"/>
    <xf numFmtId="0" fontId="2" fillId="0" borderId="3" xfId="0" applyFont="1" applyFill="1" applyBorder="1" applyAlignment="1">
      <alignment horizontal="center" wrapText="1"/>
    </xf>
    <xf numFmtId="0" fontId="0" fillId="0" borderId="0" xfId="0" applyFill="1" applyBorder="1"/>
    <xf numFmtId="10" fontId="0" fillId="0" borderId="0" xfId="0" applyNumberFormat="1"/>
    <xf numFmtId="1" fontId="0" fillId="0" borderId="0" xfId="0" applyNumberFormat="1" applyAlignment="1">
      <alignment horizontal="left"/>
    </xf>
    <xf numFmtId="4" fontId="0" fillId="3" borderId="0" xfId="0" applyNumberFormat="1" applyFill="1"/>
    <xf numFmtId="4" fontId="3" fillId="0" borderId="0" xfId="0" applyNumberFormat="1" applyFont="1"/>
    <xf numFmtId="1" fontId="0" fillId="0" borderId="0" xfId="0" applyNumberFormat="1"/>
    <xf numFmtId="2" fontId="0" fillId="0" borderId="0" xfId="0" applyNumberFormat="1"/>
    <xf numFmtId="2" fontId="0" fillId="5" borderId="4" xfId="0" applyNumberFormat="1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14" fontId="1" fillId="4" borderId="4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1" fontId="1" fillId="0" borderId="0" xfId="0" applyNumberFormat="1" applyFont="1"/>
    <xf numFmtId="3" fontId="0" fillId="5" borderId="4" xfId="0" applyNumberFormat="1" applyFont="1" applyFill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1" fillId="0" borderId="4" xfId="0" applyFont="1" applyBorder="1"/>
    <xf numFmtId="4" fontId="0" fillId="0" borderId="4" xfId="0" applyNumberFormat="1" applyBorder="1"/>
    <xf numFmtId="0" fontId="1" fillId="6" borderId="5" xfId="0" applyFont="1" applyFill="1" applyBorder="1"/>
    <xf numFmtId="0" fontId="0" fillId="7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'2011 - 2015 Budget'!$C$19:$C$23</c:f>
              <c:numCache>
                <c:formatCode>#,##0.00</c:formatCode>
                <c:ptCount val="5"/>
                <c:pt idx="0">
                  <c:v>2.09</c:v>
                </c:pt>
                <c:pt idx="1">
                  <c:v>2.59</c:v>
                </c:pt>
                <c:pt idx="2">
                  <c:v>2.78</c:v>
                </c:pt>
                <c:pt idx="3">
                  <c:v>3.06</c:v>
                </c:pt>
                <c:pt idx="4">
                  <c:v>4.38</c:v>
                </c:pt>
              </c:numCache>
            </c:numRef>
          </c:xVal>
          <c:yVal>
            <c:numRef>
              <c:f>'2011 - 2015 Budget'!$B$19:$B$23</c:f>
              <c:numCache>
                <c:formatCode>[$$-409]#,##0.00</c:formatCode>
                <c:ptCount val="5"/>
                <c:pt idx="0">
                  <c:v>7161432</c:v>
                </c:pt>
                <c:pt idx="1">
                  <c:v>8070570</c:v>
                </c:pt>
                <c:pt idx="2">
                  <c:v>8232000</c:v>
                </c:pt>
                <c:pt idx="3">
                  <c:v>7466010</c:v>
                </c:pt>
                <c:pt idx="4">
                  <c:v>13581369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64320"/>
        <c:axId val="142296192"/>
      </c:scatterChart>
      <c:valAx>
        <c:axId val="1418643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6192"/>
        <c:crosses val="autoZero"/>
        <c:crossBetween val="midCat"/>
      </c:valAx>
      <c:valAx>
        <c:axId val="142296192"/>
        <c:scaling>
          <c:orientation val="minMax"/>
          <c:min val="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'2011 - 2015 Budget'!$B$38</c:f>
              <c:strCache>
                <c:ptCount val="1"/>
                <c:pt idx="0">
                  <c:v>Total Budget for Pothole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'2011 - 2015 Budget'!$A$39:$A$43</c:f>
              <c:numCache>
                <c:formatCode>0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'2011 - 2015 Budget'!$B$39:$B$43</c:f>
              <c:numCache>
                <c:formatCode>[$$-409]#,##0.00</c:formatCode>
                <c:ptCount val="5"/>
                <c:pt idx="0">
                  <c:v>7161432</c:v>
                </c:pt>
                <c:pt idx="1">
                  <c:v>8070570</c:v>
                </c:pt>
                <c:pt idx="2">
                  <c:v>8232000</c:v>
                </c:pt>
                <c:pt idx="3">
                  <c:v>7466010</c:v>
                </c:pt>
                <c:pt idx="4">
                  <c:v>13581369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334208"/>
        <c:axId val="142336000"/>
      </c:barChart>
      <c:lineChart>
        <c:grouping val="standard"/>
        <c:varyColors val="0"/>
        <c:ser>
          <c:idx val="1"/>
          <c:order val="1"/>
          <c:tx>
            <c:strRef>
              <c:f>'2011 - 2015 Budget'!$C$38</c:f>
              <c:strCache>
                <c:ptCount val="1"/>
                <c:pt idx="0">
                  <c:v>The proportion for Potholes Repair Budget in Total Budget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'2011 - 2015 Budget'!$A$39:$A$43</c:f>
              <c:numCache>
                <c:formatCode>0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'2011 - 2015 Budget'!$C$39:$C$43</c:f>
              <c:numCache>
                <c:formatCode>0.00%</c:formatCode>
                <c:ptCount val="5"/>
                <c:pt idx="0">
                  <c:v>6.3013976451163124E-4</c:v>
                </c:pt>
                <c:pt idx="1">
                  <c:v>7.2170070605956057E-4</c:v>
                </c:pt>
                <c:pt idx="2">
                  <c:v>7.2494981264783034E-4</c:v>
                </c:pt>
                <c:pt idx="3">
                  <c:v>6.3486040782369138E-4</c:v>
                </c:pt>
                <c:pt idx="4">
                  <c:v>1.1006906616584013E-3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39072"/>
        <c:axId val="142337536"/>
      </c:lineChart>
      <c:catAx>
        <c:axId val="1423342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6000"/>
        <c:crosses val="autoZero"/>
        <c:auto val="1"/>
        <c:lblAlgn val="ctr"/>
        <c:lblOffset val="100"/>
        <c:noMultiLvlLbl val="0"/>
      </c:catAx>
      <c:valAx>
        <c:axId val="1423360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DBNum1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4208"/>
        <c:crosses val="autoZero"/>
        <c:crossBetween val="between"/>
      </c:valAx>
      <c:valAx>
        <c:axId val="14233753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9072"/>
        <c:crosses val="max"/>
        <c:crossBetween val="between"/>
      </c:valAx>
      <c:catAx>
        <c:axId val="142339072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142337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'[1]28 - 311 Metrics'!$B$21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'[1]28 - 311 Metrics'!$A$22:$A$33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'[1]28 - 311 Metrics'!$B$22:$B$33</c:f>
              <c:numCache>
                <c:formatCode>General</c:formatCode>
                <c:ptCount val="12"/>
                <c:pt idx="0">
                  <c:v>53290</c:v>
                </c:pt>
                <c:pt idx="1">
                  <c:v>56195</c:v>
                </c:pt>
                <c:pt idx="2">
                  <c:v>110340</c:v>
                </c:pt>
                <c:pt idx="3">
                  <c:v>99050</c:v>
                </c:pt>
                <c:pt idx="4">
                  <c:v>57407</c:v>
                </c:pt>
                <c:pt idx="5">
                  <c:v>36505</c:v>
                </c:pt>
                <c:pt idx="6">
                  <c:v>36174</c:v>
                </c:pt>
                <c:pt idx="7">
                  <c:v>34139</c:v>
                </c:pt>
                <c:pt idx="8">
                  <c:v>17170</c:v>
                </c:pt>
                <c:pt idx="9">
                  <c:v>16228</c:v>
                </c:pt>
                <c:pt idx="10">
                  <c:v>24231</c:v>
                </c:pt>
                <c:pt idx="11">
                  <c:v>26721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'[1]28 - 311 Metrics'!$C$21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'[1]28 - 311 Metrics'!$A$22:$A$33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'[1]28 - 311 Metrics'!$C$22:$C$33</c:f>
              <c:numCache>
                <c:formatCode>General</c:formatCode>
                <c:ptCount val="12"/>
                <c:pt idx="0">
                  <c:v>33610</c:v>
                </c:pt>
                <c:pt idx="1">
                  <c:v>49173</c:v>
                </c:pt>
                <c:pt idx="2">
                  <c:v>57943</c:v>
                </c:pt>
                <c:pt idx="3">
                  <c:v>47112</c:v>
                </c:pt>
                <c:pt idx="4">
                  <c:v>39855</c:v>
                </c:pt>
                <c:pt idx="5">
                  <c:v>28501</c:v>
                </c:pt>
                <c:pt idx="6">
                  <c:v>17331</c:v>
                </c:pt>
                <c:pt idx="7">
                  <c:v>23745</c:v>
                </c:pt>
                <c:pt idx="8">
                  <c:v>13983</c:v>
                </c:pt>
                <c:pt idx="9">
                  <c:v>13462</c:v>
                </c:pt>
                <c:pt idx="10">
                  <c:v>16897</c:v>
                </c:pt>
                <c:pt idx="11">
                  <c:v>19999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'[1]28 - 311 Metrics'!$D$21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'[1]28 - 311 Metrics'!$A$22:$A$33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'[1]28 - 311 Metrics'!$D$22:$D$33</c:f>
              <c:numCache>
                <c:formatCode>General</c:formatCode>
                <c:ptCount val="12"/>
                <c:pt idx="0">
                  <c:v>49708</c:v>
                </c:pt>
                <c:pt idx="1">
                  <c:v>55427</c:v>
                </c:pt>
                <c:pt idx="2">
                  <c:v>113275</c:v>
                </c:pt>
                <c:pt idx="3">
                  <c:v>101675.3</c:v>
                </c:pt>
                <c:pt idx="4">
                  <c:v>63199</c:v>
                </c:pt>
                <c:pt idx="5">
                  <c:v>40960</c:v>
                </c:pt>
                <c:pt idx="6">
                  <c:v>25736</c:v>
                </c:pt>
                <c:pt idx="7">
                  <c:v>25770</c:v>
                </c:pt>
                <c:pt idx="8">
                  <c:v>22513</c:v>
                </c:pt>
                <c:pt idx="9">
                  <c:v>20982</c:v>
                </c:pt>
                <c:pt idx="10">
                  <c:v>18119</c:v>
                </c:pt>
                <c:pt idx="11">
                  <c:v>39307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'[1]28 - 311 Metrics'!$E$21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'[1]28 - 311 Metrics'!$A$22:$A$33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'[1]28 - 311 Metrics'!$E$22:$E$33</c:f>
              <c:numCache>
                <c:formatCode>General</c:formatCode>
                <c:ptCount val="12"/>
                <c:pt idx="0">
                  <c:v>94237</c:v>
                </c:pt>
                <c:pt idx="1">
                  <c:v>106706</c:v>
                </c:pt>
                <c:pt idx="2">
                  <c:v>144316</c:v>
                </c:pt>
                <c:pt idx="3">
                  <c:v>133963.35999999999</c:v>
                </c:pt>
                <c:pt idx="4">
                  <c:v>76804</c:v>
                </c:pt>
                <c:pt idx="5">
                  <c:v>59546.3</c:v>
                </c:pt>
                <c:pt idx="6">
                  <c:v>47046</c:v>
                </c:pt>
                <c:pt idx="7">
                  <c:v>56669</c:v>
                </c:pt>
                <c:pt idx="8">
                  <c:v>30252</c:v>
                </c:pt>
                <c:pt idx="9">
                  <c:v>49866</c:v>
                </c:pt>
                <c:pt idx="10">
                  <c:v>17909</c:v>
                </c:pt>
                <c:pt idx="11">
                  <c:v>30400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'[1]28 - 311 Metrics'!$F$21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'[1]28 - 311 Metrics'!$A$22:$A$33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'[1]28 - 311 Metrics'!$F$22:$F$33</c:f>
              <c:numCache>
                <c:formatCode>General</c:formatCode>
                <c:ptCount val="12"/>
                <c:pt idx="0">
                  <c:v>60412</c:v>
                </c:pt>
                <c:pt idx="1">
                  <c:v>70670</c:v>
                </c:pt>
                <c:pt idx="2">
                  <c:v>115808</c:v>
                </c:pt>
                <c:pt idx="3">
                  <c:v>98739</c:v>
                </c:pt>
                <c:pt idx="4">
                  <c:v>64843</c:v>
                </c:pt>
                <c:pt idx="5">
                  <c:v>49813</c:v>
                </c:pt>
                <c:pt idx="6">
                  <c:v>32086</c:v>
                </c:pt>
                <c:pt idx="7">
                  <c:v>25332</c:v>
                </c:pt>
                <c:pt idx="8">
                  <c:v>24893</c:v>
                </c:pt>
                <c:pt idx="9">
                  <c:v>18258</c:v>
                </c:pt>
                <c:pt idx="10">
                  <c:v>23846</c:v>
                </c:pt>
                <c:pt idx="11">
                  <c:v>27316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67296"/>
        <c:axId val="142568832"/>
      </c:lineChart>
      <c:catAx>
        <c:axId val="14256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2568832"/>
        <c:crosses val="autoZero"/>
        <c:auto val="1"/>
        <c:lblAlgn val="ctr"/>
        <c:lblOffset val="100"/>
        <c:noMultiLvlLbl val="0"/>
      </c:catAx>
      <c:valAx>
        <c:axId val="14256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25672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 w="9525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val>
            <c:numRef>
              <c:f>'[1]28 - 311 Metrics'!$B$37:$B$96</c:f>
              <c:numCache>
                <c:formatCode>General</c:formatCode>
                <c:ptCount val="60"/>
                <c:pt idx="0">
                  <c:v>53290</c:v>
                </c:pt>
                <c:pt idx="1">
                  <c:v>56195</c:v>
                </c:pt>
                <c:pt idx="2">
                  <c:v>110340</c:v>
                </c:pt>
                <c:pt idx="3">
                  <c:v>99050</c:v>
                </c:pt>
                <c:pt idx="4">
                  <c:v>57407</c:v>
                </c:pt>
                <c:pt idx="5">
                  <c:v>36505</c:v>
                </c:pt>
                <c:pt idx="6">
                  <c:v>36174</c:v>
                </c:pt>
                <c:pt idx="7">
                  <c:v>34139</c:v>
                </c:pt>
                <c:pt idx="8">
                  <c:v>17170</c:v>
                </c:pt>
                <c:pt idx="9">
                  <c:v>16228</c:v>
                </c:pt>
                <c:pt idx="10">
                  <c:v>24231</c:v>
                </c:pt>
                <c:pt idx="11">
                  <c:v>26721</c:v>
                </c:pt>
                <c:pt idx="12">
                  <c:v>33610</c:v>
                </c:pt>
                <c:pt idx="13">
                  <c:v>49173</c:v>
                </c:pt>
                <c:pt idx="14">
                  <c:v>57943</c:v>
                </c:pt>
                <c:pt idx="15">
                  <c:v>47112</c:v>
                </c:pt>
                <c:pt idx="16">
                  <c:v>39855</c:v>
                </c:pt>
                <c:pt idx="17">
                  <c:v>28501</c:v>
                </c:pt>
                <c:pt idx="18">
                  <c:v>17331</c:v>
                </c:pt>
                <c:pt idx="19">
                  <c:v>23745</c:v>
                </c:pt>
                <c:pt idx="20">
                  <c:v>13983</c:v>
                </c:pt>
                <c:pt idx="21">
                  <c:v>13462</c:v>
                </c:pt>
                <c:pt idx="22">
                  <c:v>16897</c:v>
                </c:pt>
                <c:pt idx="23">
                  <c:v>19999</c:v>
                </c:pt>
                <c:pt idx="24">
                  <c:v>49708</c:v>
                </c:pt>
                <c:pt idx="25">
                  <c:v>55427</c:v>
                </c:pt>
                <c:pt idx="26">
                  <c:v>113275</c:v>
                </c:pt>
                <c:pt idx="27">
                  <c:v>101675.3</c:v>
                </c:pt>
                <c:pt idx="28">
                  <c:v>63199</c:v>
                </c:pt>
                <c:pt idx="29">
                  <c:v>40960</c:v>
                </c:pt>
                <c:pt idx="30">
                  <c:v>25736</c:v>
                </c:pt>
                <c:pt idx="31">
                  <c:v>25770</c:v>
                </c:pt>
                <c:pt idx="32">
                  <c:v>22513</c:v>
                </c:pt>
                <c:pt idx="33">
                  <c:v>20982</c:v>
                </c:pt>
                <c:pt idx="34">
                  <c:v>18119</c:v>
                </c:pt>
                <c:pt idx="35">
                  <c:v>39307</c:v>
                </c:pt>
                <c:pt idx="36">
                  <c:v>94237</c:v>
                </c:pt>
                <c:pt idx="37">
                  <c:v>106706</c:v>
                </c:pt>
                <c:pt idx="38">
                  <c:v>144316</c:v>
                </c:pt>
                <c:pt idx="39">
                  <c:v>133963.35999999999</c:v>
                </c:pt>
                <c:pt idx="40">
                  <c:v>76804</c:v>
                </c:pt>
                <c:pt idx="41">
                  <c:v>59546.3</c:v>
                </c:pt>
                <c:pt idx="42">
                  <c:v>47046</c:v>
                </c:pt>
                <c:pt idx="43">
                  <c:v>56669</c:v>
                </c:pt>
                <c:pt idx="44">
                  <c:v>30252</c:v>
                </c:pt>
                <c:pt idx="45">
                  <c:v>49866</c:v>
                </c:pt>
                <c:pt idx="46">
                  <c:v>17909</c:v>
                </c:pt>
                <c:pt idx="47">
                  <c:v>30400</c:v>
                </c:pt>
                <c:pt idx="48">
                  <c:v>60412</c:v>
                </c:pt>
                <c:pt idx="49">
                  <c:v>70670</c:v>
                </c:pt>
                <c:pt idx="50">
                  <c:v>115808</c:v>
                </c:pt>
                <c:pt idx="51">
                  <c:v>98739</c:v>
                </c:pt>
                <c:pt idx="52">
                  <c:v>64843</c:v>
                </c:pt>
                <c:pt idx="53">
                  <c:v>49813</c:v>
                </c:pt>
                <c:pt idx="54">
                  <c:v>32086</c:v>
                </c:pt>
                <c:pt idx="55">
                  <c:v>25332</c:v>
                </c:pt>
                <c:pt idx="56">
                  <c:v>24893</c:v>
                </c:pt>
                <c:pt idx="57">
                  <c:v>18258</c:v>
                </c:pt>
                <c:pt idx="58">
                  <c:v>23846</c:v>
                </c:pt>
                <c:pt idx="59">
                  <c:v>27316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2585216"/>
        <c:axId val="142595200"/>
        <c:axId val="0"/>
      </c:bar3DChart>
      <c:catAx>
        <c:axId val="142585216"/>
        <c:scaling>
          <c:orientation val="minMax"/>
        </c:scaling>
        <c:delete val="1"/>
        <c:axPos val="b"/>
        <c:majorTickMark val="out"/>
        <c:minorTickMark val="none"/>
        <c:tickLblPos val="nextTo"/>
        <c:crossAx val="142595200"/>
        <c:crosses val="autoZero"/>
        <c:auto val="1"/>
        <c:lblAlgn val="ctr"/>
        <c:lblOffset val="100"/>
        <c:noMultiLvlLbl val="0"/>
      </c:catAx>
      <c:valAx>
        <c:axId val="1425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5216"/>
        <c:crossesAt val="1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'[1]30 - Weather_-_2011-2015'!$B$2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'[1]30 - Weather_-_2011-2015'!$A$3:$A$14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'[1]30 - Weather_-_2011-2015'!$B$3:$B$14</c:f>
              <c:numCache>
                <c:formatCode>General</c:formatCode>
                <c:ptCount val="12"/>
                <c:pt idx="0">
                  <c:v>21.93548387096774</c:v>
                </c:pt>
                <c:pt idx="1">
                  <c:v>27.857142857142858</c:v>
                </c:pt>
                <c:pt idx="2">
                  <c:v>37.806451612903224</c:v>
                </c:pt>
                <c:pt idx="3">
                  <c:v>48.766666666666666</c:v>
                </c:pt>
                <c:pt idx="4">
                  <c:v>59.387096774193552</c:v>
                </c:pt>
                <c:pt idx="5">
                  <c:v>70.63333333333334</c:v>
                </c:pt>
                <c:pt idx="6">
                  <c:v>80</c:v>
                </c:pt>
                <c:pt idx="7">
                  <c:v>74.032258064516128</c:v>
                </c:pt>
                <c:pt idx="8">
                  <c:v>63.6</c:v>
                </c:pt>
                <c:pt idx="9">
                  <c:v>55.548387096774192</c:v>
                </c:pt>
                <c:pt idx="10">
                  <c:v>45.333333333333336</c:v>
                </c:pt>
                <c:pt idx="11">
                  <c:v>35.548387096774192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'[1]30 - Weather_-_2011-2015'!$C$2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'[1]30 - Weather_-_2011-2015'!$A$3:$A$14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'[1]30 - Weather_-_2011-2015'!$C$3:$C$14</c:f>
              <c:numCache>
                <c:formatCode>General</c:formatCode>
                <c:ptCount val="12"/>
                <c:pt idx="0">
                  <c:v>30.903225806451612</c:v>
                </c:pt>
                <c:pt idx="1">
                  <c:v>33.344827586206897</c:v>
                </c:pt>
                <c:pt idx="2">
                  <c:v>54.064516129032256</c:v>
                </c:pt>
                <c:pt idx="3">
                  <c:v>51.033333333333331</c:v>
                </c:pt>
                <c:pt idx="4">
                  <c:v>65.935483870967744</c:v>
                </c:pt>
                <c:pt idx="5">
                  <c:v>74.433333333333337</c:v>
                </c:pt>
                <c:pt idx="6">
                  <c:v>82.677419354838705</c:v>
                </c:pt>
                <c:pt idx="7">
                  <c:v>75.451612903225808</c:v>
                </c:pt>
                <c:pt idx="8">
                  <c:v>66.2</c:v>
                </c:pt>
                <c:pt idx="9">
                  <c:v>53.29032258064516</c:v>
                </c:pt>
                <c:pt idx="10">
                  <c:v>42.4</c:v>
                </c:pt>
                <c:pt idx="11">
                  <c:v>37.87096774193548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'[1]30 - Weather_-_2011-2015'!$D$2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'[1]30 - Weather_-_2011-2015'!$A$3:$A$14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'[1]30 - Weather_-_2011-2015'!$D$3:$D$14</c:f>
              <c:numCache>
                <c:formatCode>General</c:formatCode>
                <c:ptCount val="12"/>
                <c:pt idx="0">
                  <c:v>28.032258064516128</c:v>
                </c:pt>
                <c:pt idx="1">
                  <c:v>27.928571428571427</c:v>
                </c:pt>
                <c:pt idx="2">
                  <c:v>33.935483870967744</c:v>
                </c:pt>
                <c:pt idx="3">
                  <c:v>48.166666666666664</c:v>
                </c:pt>
                <c:pt idx="4">
                  <c:v>62.87096774193548</c:v>
                </c:pt>
                <c:pt idx="5">
                  <c:v>69.833333333333329</c:v>
                </c:pt>
                <c:pt idx="6">
                  <c:v>74.903225806451616</c:v>
                </c:pt>
                <c:pt idx="7">
                  <c:v>74.612903225806448</c:v>
                </c:pt>
                <c:pt idx="8">
                  <c:v>68.7</c:v>
                </c:pt>
                <c:pt idx="9">
                  <c:v>54.903225806451616</c:v>
                </c:pt>
                <c:pt idx="10">
                  <c:v>38.43333333333333</c:v>
                </c:pt>
                <c:pt idx="11">
                  <c:v>24.903225806451612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'[1]30 - Weather_-_2011-2015'!$E$2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'[1]30 - Weather_-_2011-2015'!$A$3:$A$14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'[1]30 - Weather_-_2011-2015'!$E$3:$E$14</c:f>
              <c:numCache>
                <c:formatCode>General</c:formatCode>
                <c:ptCount val="12"/>
                <c:pt idx="0">
                  <c:v>17.35483870967742</c:v>
                </c:pt>
                <c:pt idx="1">
                  <c:v>19.071428571428573</c:v>
                </c:pt>
                <c:pt idx="2">
                  <c:v>32.806451612903224</c:v>
                </c:pt>
                <c:pt idx="3">
                  <c:v>50.266666666666666</c:v>
                </c:pt>
                <c:pt idx="4">
                  <c:v>63.225806451612904</c:v>
                </c:pt>
                <c:pt idx="5">
                  <c:v>73.3</c:v>
                </c:pt>
                <c:pt idx="6">
                  <c:v>72.677419354838705</c:v>
                </c:pt>
                <c:pt idx="7">
                  <c:v>75.677419354838705</c:v>
                </c:pt>
                <c:pt idx="8">
                  <c:v>66.333333333333329</c:v>
                </c:pt>
                <c:pt idx="9">
                  <c:v>55</c:v>
                </c:pt>
                <c:pt idx="10">
                  <c:v>36.6</c:v>
                </c:pt>
                <c:pt idx="11">
                  <c:v>34.87096774193548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'[1]30 - Weather_-_2011-2015'!$F$2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'[1]30 - Weather_-_2011-2015'!$A$3:$A$14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'[1]30 - Weather_-_2011-2015'!$F$3:$F$14</c:f>
              <c:numCache>
                <c:formatCode>General</c:formatCode>
                <c:ptCount val="12"/>
                <c:pt idx="0">
                  <c:v>25.451612903225808</c:v>
                </c:pt>
                <c:pt idx="1">
                  <c:v>18.392857142857142</c:v>
                </c:pt>
                <c:pt idx="2">
                  <c:v>38.322580645161288</c:v>
                </c:pt>
                <c:pt idx="3">
                  <c:v>52.666666666666664</c:v>
                </c:pt>
                <c:pt idx="4">
                  <c:v>63.741935483870968</c:v>
                </c:pt>
                <c:pt idx="5">
                  <c:v>70.400000000000006</c:v>
                </c:pt>
                <c:pt idx="6">
                  <c:v>75.483870967741936</c:v>
                </c:pt>
                <c:pt idx="7">
                  <c:v>74.483870967741936</c:v>
                </c:pt>
                <c:pt idx="8">
                  <c:v>71.933333333333337</c:v>
                </c:pt>
                <c:pt idx="9">
                  <c:v>56.87096774193548</c:v>
                </c:pt>
                <c:pt idx="10">
                  <c:v>47.633333333333333</c:v>
                </c:pt>
                <c:pt idx="11">
                  <c:v>41.41935483870968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06048"/>
        <c:axId val="143107584"/>
      </c:lineChart>
      <c:catAx>
        <c:axId val="14310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3107584"/>
        <c:crosses val="autoZero"/>
        <c:auto val="1"/>
        <c:lblAlgn val="ctr"/>
        <c:lblOffset val="100"/>
        <c:noMultiLvlLbl val="0"/>
      </c:catAx>
      <c:valAx>
        <c:axId val="143107584"/>
        <c:scaling>
          <c:orientation val="minMax"/>
          <c:max val="90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3106048"/>
        <c:crosses val="autoZero"/>
        <c:crossBetween val="between"/>
        <c:majorUnit val="10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'Labor Power'!$B$21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'Labor Power'!$A$22:$A$33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'Labor Power'!$B$22:$B$33</c:f>
              <c:numCache>
                <c:formatCode>#,##0.00</c:formatCode>
                <c:ptCount val="12"/>
                <c:pt idx="5">
                  <c:v>11553.36</c:v>
                </c:pt>
                <c:pt idx="6">
                  <c:v>57286.324999999997</c:v>
                </c:pt>
                <c:pt idx="7">
                  <c:v>84090.423999999999</c:v>
                </c:pt>
                <c:pt idx="8">
                  <c:v>32202.527500000004</c:v>
                </c:pt>
                <c:pt idx="9">
                  <c:v>50681.920000000006</c:v>
                </c:pt>
                <c:pt idx="10">
                  <c:v>74201.010000000009</c:v>
                </c:pt>
                <c:pt idx="11">
                  <c:v>41529.575000000004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'Labor Power'!$C$21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'Labor Power'!$A$22:$A$33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'Labor Power'!$C$22:$C$33</c:f>
              <c:numCache>
                <c:formatCode>#,##0.00</c:formatCode>
                <c:ptCount val="12"/>
                <c:pt idx="0">
                  <c:v>19684.354000000003</c:v>
                </c:pt>
                <c:pt idx="1">
                  <c:v>12828.48</c:v>
                </c:pt>
                <c:pt idx="2">
                  <c:v>25146</c:v>
                </c:pt>
                <c:pt idx="3">
                  <c:v>29650.096000000005</c:v>
                </c:pt>
                <c:pt idx="4">
                  <c:v>29870.612500000003</c:v>
                </c:pt>
                <c:pt idx="5">
                  <c:v>24958.752500000002</c:v>
                </c:pt>
                <c:pt idx="6">
                  <c:v>24373.439999999995</c:v>
                </c:pt>
                <c:pt idx="7">
                  <c:v>27864.342499999999</c:v>
                </c:pt>
                <c:pt idx="8">
                  <c:v>25664.18</c:v>
                </c:pt>
                <c:pt idx="9">
                  <c:v>27660</c:v>
                </c:pt>
                <c:pt idx="10">
                  <c:v>20526.850000000002</c:v>
                </c:pt>
                <c:pt idx="11">
                  <c:v>18496.14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'Labor Power'!$D$21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'Labor Power'!$A$22:$A$33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'Labor Power'!$D$22:$D$33</c:f>
              <c:numCache>
                <c:formatCode>#,##0.00</c:formatCode>
                <c:ptCount val="12"/>
                <c:pt idx="0">
                  <c:v>8732.64</c:v>
                </c:pt>
                <c:pt idx="1">
                  <c:v>25820.925000000003</c:v>
                </c:pt>
                <c:pt idx="2">
                  <c:v>48114.16</c:v>
                </c:pt>
                <c:pt idx="3">
                  <c:v>61971.851999999999</c:v>
                </c:pt>
                <c:pt idx="4">
                  <c:v>71334</c:v>
                </c:pt>
                <c:pt idx="5">
                  <c:v>67898.757500000007</c:v>
                </c:pt>
                <c:pt idx="6">
                  <c:v>112378.5</c:v>
                </c:pt>
                <c:pt idx="7">
                  <c:v>76366.815000000002</c:v>
                </c:pt>
                <c:pt idx="8">
                  <c:v>133320.95999999999</c:v>
                </c:pt>
                <c:pt idx="9">
                  <c:v>91598.422499999986</c:v>
                </c:pt>
                <c:pt idx="10">
                  <c:v>75898.87999999999</c:v>
                </c:pt>
                <c:pt idx="11">
                  <c:v>51918.271999999997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'Labor Power'!$E$21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'Labor Power'!$A$22:$A$33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'Labor Power'!$E$22:$E$33</c:f>
              <c:numCache>
                <c:formatCode>#,##0.00</c:formatCode>
                <c:ptCount val="12"/>
                <c:pt idx="0">
                  <c:v>36674.722500000003</c:v>
                </c:pt>
                <c:pt idx="1">
                  <c:v>60746.039999999994</c:v>
                </c:pt>
                <c:pt idx="2">
                  <c:v>148452.30000000002</c:v>
                </c:pt>
                <c:pt idx="3">
                  <c:v>155802.535</c:v>
                </c:pt>
                <c:pt idx="4">
                  <c:v>238294.155</c:v>
                </c:pt>
                <c:pt idx="5">
                  <c:v>374865.36800000002</c:v>
                </c:pt>
                <c:pt idx="6">
                  <c:v>325987.7</c:v>
                </c:pt>
                <c:pt idx="7">
                  <c:v>372029.95</c:v>
                </c:pt>
                <c:pt idx="8">
                  <c:v>242071.008</c:v>
                </c:pt>
                <c:pt idx="9">
                  <c:v>304180.09999999998</c:v>
                </c:pt>
                <c:pt idx="10">
                  <c:v>126791.575</c:v>
                </c:pt>
                <c:pt idx="11">
                  <c:v>124721.40399999999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'Labor Power'!$F$21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'Labor Power'!$A$22:$A$33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'Labor Power'!$F$22:$F$33</c:f>
              <c:numCache>
                <c:formatCode>#,##0.00</c:formatCode>
                <c:ptCount val="12"/>
                <c:pt idx="0">
                  <c:v>46367.38</c:v>
                </c:pt>
                <c:pt idx="1">
                  <c:v>18690.32</c:v>
                </c:pt>
                <c:pt idx="2">
                  <c:v>23605.384000000002</c:v>
                </c:pt>
                <c:pt idx="3">
                  <c:v>30790.567499999997</c:v>
                </c:pt>
                <c:pt idx="4">
                  <c:v>31174.9725</c:v>
                </c:pt>
                <c:pt idx="5">
                  <c:v>45626.424000000006</c:v>
                </c:pt>
                <c:pt idx="6">
                  <c:v>34091.800000000003</c:v>
                </c:pt>
                <c:pt idx="7">
                  <c:v>59007.78</c:v>
                </c:pt>
                <c:pt idx="8">
                  <c:v>85879.12</c:v>
                </c:pt>
                <c:pt idx="9">
                  <c:v>72931.994999999995</c:v>
                </c:pt>
                <c:pt idx="10">
                  <c:v>186684.88800000001</c:v>
                </c:pt>
                <c:pt idx="11">
                  <c:v>85883.62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61056"/>
        <c:axId val="142862592"/>
      </c:lineChart>
      <c:catAx>
        <c:axId val="1428610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62592"/>
        <c:crosses val="autoZero"/>
        <c:auto val="1"/>
        <c:lblAlgn val="ctr"/>
        <c:lblOffset val="100"/>
        <c:noMultiLvlLbl val="0"/>
      </c:catAx>
      <c:valAx>
        <c:axId val="14286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6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885825</xdr:colOff>
      <xdr:row>13</xdr:row>
      <xdr:rowOff>157162</xdr:rowOff>
    </xdr:from>
    <xdr:to>
      <xdr:col>7</xdr:col>
      <xdr:colOff>47625</xdr:colOff>
      <xdr:row>28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400050</xdr:colOff>
      <xdr:row>39</xdr:row>
      <xdr:rowOff>42862</xdr:rowOff>
    </xdr:from>
    <xdr:to>
      <xdr:col>6</xdr:col>
      <xdr:colOff>733425</xdr:colOff>
      <xdr:row>53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304800</xdr:colOff>
      <xdr:row>15</xdr:row>
      <xdr:rowOff>266700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581025</xdr:colOff>
      <xdr:row>16</xdr:row>
      <xdr:rowOff>152400</xdr:rowOff>
    </xdr:from>
    <xdr:to>
      <xdr:col>15</xdr:col>
      <xdr:colOff>276225</xdr:colOff>
      <xdr:row>27</xdr:row>
      <xdr:rowOff>123825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0</xdr:row>
      <xdr:rowOff>0</xdr:rowOff>
    </xdr:from>
    <xdr:to>
      <xdr:col>14</xdr:col>
      <xdr:colOff>495300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614362</xdr:colOff>
      <xdr:row>19</xdr:row>
      <xdr:rowOff>157162</xdr:rowOff>
    </xdr:from>
    <xdr:to>
      <xdr:col>18</xdr:col>
      <xdr:colOff>71437</xdr:colOff>
      <xdr:row>34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icago%20Pothole%20Repaire%20Analysis_2011-2015_Hong%20Zha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8 - Intro"/>
      <sheetName val="19 - Metadeta"/>
      <sheetName val="20- Derivations"/>
      <sheetName val="21 - Assumptions"/>
      <sheetName val="22 - Data Cleansing"/>
      <sheetName val="23 - Data File Processing Info"/>
      <sheetName val="24 - Budget-Labor-2011-2015"/>
      <sheetName val="25 - Pivot-Budget-Labor"/>
      <sheetName val="26 - Budget-Material-2011-2015"/>
      <sheetName val="27 - Data Analysis for Budget"/>
      <sheetName val="28 - 311 Metrics"/>
      <sheetName val="29 - Performance Metrics "/>
      <sheetName val="30 - Weather_-_2011-2015"/>
      <sheetName val="31 - Reponse time - Weath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2011</v>
          </cell>
          <cell r="C21">
            <v>2012</v>
          </cell>
          <cell r="D21">
            <v>2013</v>
          </cell>
          <cell r="E21">
            <v>2014</v>
          </cell>
          <cell r="F21">
            <v>2015</v>
          </cell>
        </row>
        <row r="22">
          <cell r="A22">
            <v>1</v>
          </cell>
          <cell r="B22">
            <v>53290</v>
          </cell>
          <cell r="C22">
            <v>33610</v>
          </cell>
          <cell r="D22">
            <v>49708</v>
          </cell>
          <cell r="E22">
            <v>94237</v>
          </cell>
          <cell r="F22">
            <v>60412</v>
          </cell>
        </row>
        <row r="23">
          <cell r="A23">
            <v>2</v>
          </cell>
          <cell r="B23">
            <v>56195</v>
          </cell>
          <cell r="C23">
            <v>49173</v>
          </cell>
          <cell r="D23">
            <v>55427</v>
          </cell>
          <cell r="E23">
            <v>106706</v>
          </cell>
          <cell r="F23">
            <v>70670</v>
          </cell>
        </row>
        <row r="24">
          <cell r="A24">
            <v>3</v>
          </cell>
          <cell r="B24">
            <v>110340</v>
          </cell>
          <cell r="C24">
            <v>57943</v>
          </cell>
          <cell r="D24">
            <v>113275</v>
          </cell>
          <cell r="E24">
            <v>144316</v>
          </cell>
          <cell r="F24">
            <v>115808</v>
          </cell>
        </row>
        <row r="25">
          <cell r="A25">
            <v>4</v>
          </cell>
          <cell r="B25">
            <v>99050</v>
          </cell>
          <cell r="C25">
            <v>47112</v>
          </cell>
          <cell r="D25">
            <v>101675.3</v>
          </cell>
          <cell r="E25">
            <v>133963.35999999999</v>
          </cell>
          <cell r="F25">
            <v>98739</v>
          </cell>
        </row>
        <row r="26">
          <cell r="A26">
            <v>5</v>
          </cell>
          <cell r="B26">
            <v>57407</v>
          </cell>
          <cell r="C26">
            <v>39855</v>
          </cell>
          <cell r="D26">
            <v>63199</v>
          </cell>
          <cell r="E26">
            <v>76804</v>
          </cell>
          <cell r="F26">
            <v>64843</v>
          </cell>
        </row>
        <row r="27">
          <cell r="A27">
            <v>6</v>
          </cell>
          <cell r="B27">
            <v>36505</v>
          </cell>
          <cell r="C27">
            <v>28501</v>
          </cell>
          <cell r="D27">
            <v>40960</v>
          </cell>
          <cell r="E27">
            <v>59546.3</v>
          </cell>
          <cell r="F27">
            <v>49813</v>
          </cell>
        </row>
        <row r="28">
          <cell r="A28">
            <v>7</v>
          </cell>
          <cell r="B28">
            <v>36174</v>
          </cell>
          <cell r="C28">
            <v>17331</v>
          </cell>
          <cell r="D28">
            <v>25736</v>
          </cell>
          <cell r="E28">
            <v>47046</v>
          </cell>
          <cell r="F28">
            <v>32086</v>
          </cell>
        </row>
        <row r="29">
          <cell r="A29">
            <v>8</v>
          </cell>
          <cell r="B29">
            <v>34139</v>
          </cell>
          <cell r="C29">
            <v>23745</v>
          </cell>
          <cell r="D29">
            <v>25770</v>
          </cell>
          <cell r="E29">
            <v>56669</v>
          </cell>
          <cell r="F29">
            <v>25332</v>
          </cell>
        </row>
        <row r="30">
          <cell r="A30">
            <v>9</v>
          </cell>
          <cell r="B30">
            <v>17170</v>
          </cell>
          <cell r="C30">
            <v>13983</v>
          </cell>
          <cell r="D30">
            <v>22513</v>
          </cell>
          <cell r="E30">
            <v>30252</v>
          </cell>
          <cell r="F30">
            <v>24893</v>
          </cell>
        </row>
        <row r="31">
          <cell r="A31">
            <v>10</v>
          </cell>
          <cell r="B31">
            <v>16228</v>
          </cell>
          <cell r="C31">
            <v>13462</v>
          </cell>
          <cell r="D31">
            <v>20982</v>
          </cell>
          <cell r="E31">
            <v>49866</v>
          </cell>
          <cell r="F31">
            <v>18258</v>
          </cell>
        </row>
        <row r="32">
          <cell r="A32">
            <v>11</v>
          </cell>
          <cell r="B32">
            <v>24231</v>
          </cell>
          <cell r="C32">
            <v>16897</v>
          </cell>
          <cell r="D32">
            <v>18119</v>
          </cell>
          <cell r="E32">
            <v>17909</v>
          </cell>
          <cell r="F32">
            <v>23846</v>
          </cell>
        </row>
        <row r="33">
          <cell r="A33">
            <v>12</v>
          </cell>
          <cell r="B33">
            <v>26721</v>
          </cell>
          <cell r="C33">
            <v>19999</v>
          </cell>
          <cell r="D33">
            <v>39307</v>
          </cell>
          <cell r="E33">
            <v>30400</v>
          </cell>
          <cell r="F33">
            <v>27316</v>
          </cell>
        </row>
        <row r="37">
          <cell r="B37">
            <v>53290</v>
          </cell>
        </row>
        <row r="38">
          <cell r="B38">
            <v>56195</v>
          </cell>
        </row>
        <row r="39">
          <cell r="B39">
            <v>110340</v>
          </cell>
        </row>
        <row r="40">
          <cell r="B40">
            <v>99050</v>
          </cell>
        </row>
        <row r="41">
          <cell r="B41">
            <v>57407</v>
          </cell>
        </row>
        <row r="42">
          <cell r="B42">
            <v>36505</v>
          </cell>
        </row>
        <row r="43">
          <cell r="B43">
            <v>36174</v>
          </cell>
        </row>
        <row r="44">
          <cell r="B44">
            <v>34139</v>
          </cell>
        </row>
        <row r="45">
          <cell r="B45">
            <v>17170</v>
          </cell>
        </row>
        <row r="46">
          <cell r="B46">
            <v>16228</v>
          </cell>
        </row>
        <row r="47">
          <cell r="B47">
            <v>24231</v>
          </cell>
        </row>
        <row r="48">
          <cell r="B48">
            <v>26721</v>
          </cell>
        </row>
        <row r="49">
          <cell r="B49">
            <v>33610</v>
          </cell>
        </row>
        <row r="50">
          <cell r="B50">
            <v>49173</v>
          </cell>
        </row>
        <row r="51">
          <cell r="B51">
            <v>57943</v>
          </cell>
        </row>
        <row r="52">
          <cell r="B52">
            <v>47112</v>
          </cell>
        </row>
        <row r="53">
          <cell r="B53">
            <v>39855</v>
          </cell>
        </row>
        <row r="54">
          <cell r="B54">
            <v>28501</v>
          </cell>
        </row>
        <row r="55">
          <cell r="B55">
            <v>17331</v>
          </cell>
        </row>
        <row r="56">
          <cell r="B56">
            <v>23745</v>
          </cell>
        </row>
        <row r="57">
          <cell r="B57">
            <v>13983</v>
          </cell>
        </row>
        <row r="58">
          <cell r="B58">
            <v>13462</v>
          </cell>
        </row>
        <row r="59">
          <cell r="B59">
            <v>16897</v>
          </cell>
        </row>
        <row r="60">
          <cell r="B60">
            <v>19999</v>
          </cell>
        </row>
        <row r="61">
          <cell r="B61">
            <v>49708</v>
          </cell>
        </row>
        <row r="62">
          <cell r="B62">
            <v>55427</v>
          </cell>
        </row>
        <row r="63">
          <cell r="B63">
            <v>113275</v>
          </cell>
        </row>
        <row r="64">
          <cell r="B64">
            <v>101675.3</v>
          </cell>
        </row>
        <row r="65">
          <cell r="B65">
            <v>63199</v>
          </cell>
        </row>
        <row r="66">
          <cell r="B66">
            <v>40960</v>
          </cell>
        </row>
        <row r="67">
          <cell r="B67">
            <v>25736</v>
          </cell>
        </row>
        <row r="68">
          <cell r="B68">
            <v>25770</v>
          </cell>
        </row>
        <row r="69">
          <cell r="B69">
            <v>22513</v>
          </cell>
        </row>
        <row r="70">
          <cell r="B70">
            <v>20982</v>
          </cell>
        </row>
        <row r="71">
          <cell r="B71">
            <v>18119</v>
          </cell>
        </row>
        <row r="72">
          <cell r="B72">
            <v>39307</v>
          </cell>
        </row>
        <row r="73">
          <cell r="B73">
            <v>94237</v>
          </cell>
        </row>
        <row r="74">
          <cell r="B74">
            <v>106706</v>
          </cell>
        </row>
        <row r="75">
          <cell r="B75">
            <v>144316</v>
          </cell>
        </row>
        <row r="76">
          <cell r="B76">
            <v>133963.35999999999</v>
          </cell>
        </row>
        <row r="77">
          <cell r="B77">
            <v>76804</v>
          </cell>
        </row>
        <row r="78">
          <cell r="B78">
            <v>59546.3</v>
          </cell>
        </row>
        <row r="79">
          <cell r="B79">
            <v>47046</v>
          </cell>
        </row>
        <row r="80">
          <cell r="B80">
            <v>56669</v>
          </cell>
        </row>
        <row r="81">
          <cell r="B81">
            <v>30252</v>
          </cell>
        </row>
        <row r="82">
          <cell r="B82">
            <v>49866</v>
          </cell>
        </row>
        <row r="83">
          <cell r="B83">
            <v>17909</v>
          </cell>
        </row>
        <row r="84">
          <cell r="B84">
            <v>30400</v>
          </cell>
        </row>
        <row r="85">
          <cell r="B85">
            <v>60412</v>
          </cell>
        </row>
        <row r="86">
          <cell r="B86">
            <v>70670</v>
          </cell>
        </row>
        <row r="87">
          <cell r="B87">
            <v>115808</v>
          </cell>
        </row>
        <row r="88">
          <cell r="B88">
            <v>98739</v>
          </cell>
        </row>
        <row r="89">
          <cell r="B89">
            <v>64843</v>
          </cell>
        </row>
        <row r="90">
          <cell r="B90">
            <v>49813</v>
          </cell>
        </row>
        <row r="91">
          <cell r="B91">
            <v>32086</v>
          </cell>
        </row>
        <row r="92">
          <cell r="B92">
            <v>25332</v>
          </cell>
        </row>
        <row r="93">
          <cell r="B93">
            <v>24893</v>
          </cell>
        </row>
        <row r="94">
          <cell r="B94">
            <v>18258</v>
          </cell>
        </row>
        <row r="95">
          <cell r="B95">
            <v>23846</v>
          </cell>
        </row>
        <row r="96">
          <cell r="B96">
            <v>27316</v>
          </cell>
        </row>
      </sheetData>
      <sheetData sheetId="12"/>
      <sheetData sheetId="13">
        <row r="2">
          <cell r="B2">
            <v>2011</v>
          </cell>
          <cell r="C2">
            <v>2012</v>
          </cell>
          <cell r="D2">
            <v>2013</v>
          </cell>
          <cell r="E2">
            <v>2014</v>
          </cell>
          <cell r="F2">
            <v>2015</v>
          </cell>
        </row>
        <row r="3">
          <cell r="A3">
            <v>1</v>
          </cell>
          <cell r="B3">
            <v>21.93548387096774</v>
          </cell>
          <cell r="C3">
            <v>30.903225806451612</v>
          </cell>
          <cell r="D3">
            <v>28.032258064516128</v>
          </cell>
          <cell r="E3">
            <v>17.35483870967742</v>
          </cell>
          <cell r="F3">
            <v>25.451612903225808</v>
          </cell>
        </row>
        <row r="4">
          <cell r="A4">
            <v>2</v>
          </cell>
          <cell r="B4">
            <v>27.857142857142858</v>
          </cell>
          <cell r="C4">
            <v>33.344827586206897</v>
          </cell>
          <cell r="D4">
            <v>27.928571428571427</v>
          </cell>
          <cell r="E4">
            <v>19.071428571428573</v>
          </cell>
          <cell r="F4">
            <v>18.392857142857142</v>
          </cell>
        </row>
        <row r="5">
          <cell r="A5">
            <v>3</v>
          </cell>
          <cell r="B5">
            <v>37.806451612903224</v>
          </cell>
          <cell r="C5">
            <v>54.064516129032256</v>
          </cell>
          <cell r="D5">
            <v>33.935483870967744</v>
          </cell>
          <cell r="E5">
            <v>32.806451612903224</v>
          </cell>
          <cell r="F5">
            <v>38.322580645161288</v>
          </cell>
        </row>
        <row r="6">
          <cell r="A6">
            <v>4</v>
          </cell>
          <cell r="B6">
            <v>48.766666666666666</v>
          </cell>
          <cell r="C6">
            <v>51.033333333333331</v>
          </cell>
          <cell r="D6">
            <v>48.166666666666664</v>
          </cell>
          <cell r="E6">
            <v>50.266666666666666</v>
          </cell>
          <cell r="F6">
            <v>52.666666666666664</v>
          </cell>
        </row>
        <row r="7">
          <cell r="A7">
            <v>5</v>
          </cell>
          <cell r="B7">
            <v>59.387096774193552</v>
          </cell>
          <cell r="C7">
            <v>65.935483870967744</v>
          </cell>
          <cell r="D7">
            <v>62.87096774193548</v>
          </cell>
          <cell r="E7">
            <v>63.225806451612904</v>
          </cell>
          <cell r="F7">
            <v>63.741935483870968</v>
          </cell>
        </row>
        <row r="8">
          <cell r="A8">
            <v>6</v>
          </cell>
          <cell r="B8">
            <v>70.63333333333334</v>
          </cell>
          <cell r="C8">
            <v>74.433333333333337</v>
          </cell>
          <cell r="D8">
            <v>69.833333333333329</v>
          </cell>
          <cell r="E8">
            <v>73.3</v>
          </cell>
          <cell r="F8">
            <v>70.400000000000006</v>
          </cell>
        </row>
        <row r="9">
          <cell r="A9">
            <v>7</v>
          </cell>
          <cell r="B9">
            <v>80</v>
          </cell>
          <cell r="C9">
            <v>82.677419354838705</v>
          </cell>
          <cell r="D9">
            <v>74.903225806451616</v>
          </cell>
          <cell r="E9">
            <v>72.677419354838705</v>
          </cell>
          <cell r="F9">
            <v>75.483870967741936</v>
          </cell>
        </row>
        <row r="10">
          <cell r="A10">
            <v>8</v>
          </cell>
          <cell r="B10">
            <v>74.032258064516128</v>
          </cell>
          <cell r="C10">
            <v>75.451612903225808</v>
          </cell>
          <cell r="D10">
            <v>74.612903225806448</v>
          </cell>
          <cell r="E10">
            <v>75.677419354838705</v>
          </cell>
          <cell r="F10">
            <v>74.483870967741936</v>
          </cell>
        </row>
        <row r="11">
          <cell r="A11">
            <v>9</v>
          </cell>
          <cell r="B11">
            <v>63.6</v>
          </cell>
          <cell r="C11">
            <v>66.2</v>
          </cell>
          <cell r="D11">
            <v>68.7</v>
          </cell>
          <cell r="E11">
            <v>66.333333333333329</v>
          </cell>
          <cell r="F11">
            <v>71.933333333333337</v>
          </cell>
        </row>
        <row r="12">
          <cell r="A12">
            <v>10</v>
          </cell>
          <cell r="B12">
            <v>55.548387096774192</v>
          </cell>
          <cell r="C12">
            <v>53.29032258064516</v>
          </cell>
          <cell r="D12">
            <v>54.903225806451616</v>
          </cell>
          <cell r="E12">
            <v>55</v>
          </cell>
          <cell r="F12">
            <v>56.87096774193548</v>
          </cell>
        </row>
        <row r="13">
          <cell r="A13">
            <v>11</v>
          </cell>
          <cell r="B13">
            <v>45.333333333333336</v>
          </cell>
          <cell r="C13">
            <v>42.4</v>
          </cell>
          <cell r="D13">
            <v>38.43333333333333</v>
          </cell>
          <cell r="E13">
            <v>36.6</v>
          </cell>
          <cell r="F13">
            <v>47.633333333333333</v>
          </cell>
        </row>
        <row r="14">
          <cell r="A14">
            <v>12</v>
          </cell>
          <cell r="B14">
            <v>35.548387096774192</v>
          </cell>
          <cell r="C14">
            <v>37.87096774193548</v>
          </cell>
          <cell r="D14">
            <v>24.903225806451612</v>
          </cell>
          <cell r="E14">
            <v>34.87096774193548</v>
          </cell>
          <cell r="F14">
            <v>41.41935483870968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8"/>
  <sheetViews>
    <sheetView topLeftCell="B19" workbookViewId="0">
      <selection activeCell="C50" sqref="C50"/>
    </sheetView>
  </sheetViews>
  <sheetFormatPr defaultRowHeight="15" x14ac:dyDescent="0.25"/>
  <cols>
    <col min="1" max="1" width="43.42578125" bestFit="1" customWidth="1"/>
    <col min="2" max="2" width="38" bestFit="1" customWidth="1"/>
    <col min="3" max="3" width="25.5703125" customWidth="1"/>
    <col min="4" max="4" width="22.140625" customWidth="1"/>
    <col min="5" max="5" width="25" customWidth="1"/>
    <col min="6" max="6" width="16.42578125" bestFit="1" customWidth="1"/>
    <col min="7" max="7" width="17.5703125" bestFit="1" customWidth="1"/>
    <col min="9" max="9" width="11.7109375" bestFit="1" customWidth="1"/>
    <col min="10" max="10" width="13.85546875" bestFit="1" customWidth="1"/>
  </cols>
  <sheetData>
    <row r="2" spans="1:10" x14ac:dyDescent="0.25">
      <c r="A2" s="5" t="s">
        <v>2</v>
      </c>
      <c r="B2" s="6"/>
      <c r="C2" s="6"/>
      <c r="D2" s="6"/>
      <c r="E2" s="6"/>
      <c r="F2" s="6"/>
      <c r="G2" s="6"/>
    </row>
    <row r="3" spans="1:10" x14ac:dyDescent="0.25">
      <c r="A3" s="6"/>
      <c r="B3" s="6"/>
      <c r="C3" s="6"/>
      <c r="D3" s="6"/>
      <c r="E3" s="6"/>
      <c r="F3" s="6"/>
      <c r="G3" s="6"/>
    </row>
    <row r="4" spans="1:10" x14ac:dyDescent="0.25">
      <c r="A4" s="7" t="s">
        <v>0</v>
      </c>
      <c r="B4" s="6" t="s">
        <v>6</v>
      </c>
      <c r="C4" s="6" t="s">
        <v>7</v>
      </c>
      <c r="D4" s="6" t="s">
        <v>8</v>
      </c>
      <c r="E4" s="6" t="s">
        <v>3</v>
      </c>
      <c r="F4" s="6" t="s">
        <v>4</v>
      </c>
      <c r="G4" s="6" t="s">
        <v>5</v>
      </c>
      <c r="H4" s="17" t="s">
        <v>9</v>
      </c>
    </row>
    <row r="5" spans="1:10" x14ac:dyDescent="0.25">
      <c r="A5" s="7">
        <v>2011</v>
      </c>
      <c r="B5" s="8">
        <v>7036432</v>
      </c>
      <c r="C5" s="8">
        <v>125000</v>
      </c>
      <c r="D5" s="8">
        <f>B5+C5</f>
        <v>7161432</v>
      </c>
      <c r="E5" s="10">
        <v>2664496474</v>
      </c>
      <c r="F5" s="10">
        <v>8700334637</v>
      </c>
      <c r="G5" s="11">
        <f>E5+F5</f>
        <v>11364831111</v>
      </c>
      <c r="H5" s="18">
        <f>D5/G5</f>
        <v>6.3013976451163124E-4</v>
      </c>
    </row>
    <row r="6" spans="1:10" x14ac:dyDescent="0.25">
      <c r="A6" s="7">
        <v>2012</v>
      </c>
      <c r="B6" s="8">
        <v>7995570</v>
      </c>
      <c r="C6" s="8">
        <v>75000</v>
      </c>
      <c r="D6" s="8">
        <f>B6+C6</f>
        <v>8070570</v>
      </c>
      <c r="E6" s="10">
        <v>2567845412</v>
      </c>
      <c r="F6" s="10">
        <v>8614865000</v>
      </c>
      <c r="G6" s="11">
        <f>E6+F6</f>
        <v>11182710412</v>
      </c>
      <c r="H6" s="18">
        <f t="shared" ref="H6:H9" si="0">D6/G6</f>
        <v>7.2170070605956057E-4</v>
      </c>
    </row>
    <row r="7" spans="1:10" x14ac:dyDescent="0.25">
      <c r="A7" s="7">
        <v>2013</v>
      </c>
      <c r="B7" s="8">
        <v>8157000</v>
      </c>
      <c r="C7" s="8">
        <v>75000</v>
      </c>
      <c r="D7" s="8">
        <f>B7+C7</f>
        <v>8232000</v>
      </c>
      <c r="E7" s="10">
        <v>2609932815</v>
      </c>
      <c r="F7" s="10">
        <v>8745336000</v>
      </c>
      <c r="G7" s="11">
        <f>E7+F7</f>
        <v>11355268815</v>
      </c>
      <c r="H7" s="18">
        <f t="shared" si="0"/>
        <v>7.2494981264783034E-4</v>
      </c>
    </row>
    <row r="8" spans="1:10" x14ac:dyDescent="0.25">
      <c r="A8" s="9">
        <v>2014</v>
      </c>
      <c r="B8" s="8">
        <v>7391010</v>
      </c>
      <c r="C8" s="8">
        <v>75000</v>
      </c>
      <c r="D8" s="8">
        <f>B8+C8</f>
        <v>7466010</v>
      </c>
      <c r="E8" s="10">
        <v>2645370284</v>
      </c>
      <c r="F8" s="10">
        <v>9114711000</v>
      </c>
      <c r="G8" s="11">
        <f>E8+F8</f>
        <v>11760081284</v>
      </c>
      <c r="H8" s="18">
        <f t="shared" si="0"/>
        <v>6.3486040782369138E-4</v>
      </c>
    </row>
    <row r="9" spans="1:10" x14ac:dyDescent="0.25">
      <c r="A9" s="9">
        <v>2015</v>
      </c>
      <c r="B9" s="8">
        <v>13506369</v>
      </c>
      <c r="C9" s="8">
        <v>75000</v>
      </c>
      <c r="D9" s="8">
        <f>B9+C9</f>
        <v>13581369</v>
      </c>
      <c r="E9" s="10">
        <v>2783845781</v>
      </c>
      <c r="F9" s="10">
        <v>9555106000</v>
      </c>
      <c r="G9" s="11">
        <f>E9+F9</f>
        <v>12338951781</v>
      </c>
      <c r="H9" s="18">
        <f t="shared" si="0"/>
        <v>1.1006906616584013E-3</v>
      </c>
    </row>
    <row r="11" spans="1:10" x14ac:dyDescent="0.25">
      <c r="D11" s="38">
        <f>AVERAGE(D5:D9)</f>
        <v>8902276.1999999993</v>
      </c>
      <c r="H11" s="18">
        <f>AVERAGE(H5:H9)</f>
        <v>7.6246827054022301E-4</v>
      </c>
    </row>
    <row r="16" spans="1:10" x14ac:dyDescent="0.25">
      <c r="I16" t="s">
        <v>32</v>
      </c>
      <c r="J16" s="38">
        <f>3000000*3.5+374543</f>
        <v>10874543</v>
      </c>
    </row>
    <row r="18" spans="1:7" ht="15.75" thickBot="1" x14ac:dyDescent="0.3">
      <c r="A18" s="7" t="s">
        <v>0</v>
      </c>
      <c r="B18" s="6" t="s">
        <v>8</v>
      </c>
      <c r="C18" t="s">
        <v>1</v>
      </c>
    </row>
    <row r="19" spans="1:7" x14ac:dyDescent="0.25">
      <c r="A19" s="7">
        <v>2011</v>
      </c>
      <c r="B19" s="8">
        <v>7161432</v>
      </c>
      <c r="C19" s="4">
        <v>2.09</v>
      </c>
      <c r="E19" s="14"/>
      <c r="F19" s="14"/>
      <c r="G19" s="14"/>
    </row>
    <row r="20" spans="1:7" x14ac:dyDescent="0.25">
      <c r="A20" s="7">
        <v>2012</v>
      </c>
      <c r="B20" s="8">
        <v>8070570</v>
      </c>
      <c r="C20" s="4">
        <v>2.59</v>
      </c>
      <c r="E20" s="12"/>
      <c r="F20" s="12"/>
      <c r="G20" s="12"/>
    </row>
    <row r="21" spans="1:7" ht="15.75" thickBot="1" x14ac:dyDescent="0.3">
      <c r="A21" s="7">
        <v>2013</v>
      </c>
      <c r="B21" s="8">
        <v>8232000</v>
      </c>
      <c r="C21" s="4">
        <v>2.78</v>
      </c>
      <c r="E21" s="13"/>
      <c r="F21" s="15"/>
      <c r="G21" s="13"/>
    </row>
    <row r="22" spans="1:7" x14ac:dyDescent="0.25">
      <c r="A22" s="9">
        <v>2014</v>
      </c>
      <c r="B22" s="8">
        <v>7466010</v>
      </c>
      <c r="C22" s="4">
        <v>3.06</v>
      </c>
    </row>
    <row r="23" spans="1:7" x14ac:dyDescent="0.25">
      <c r="A23" s="9">
        <v>2015</v>
      </c>
      <c r="B23" s="8">
        <v>13581369</v>
      </c>
      <c r="C23" s="4">
        <v>4.38</v>
      </c>
    </row>
    <row r="28" spans="1:7" x14ac:dyDescent="0.25">
      <c r="A28" s="7"/>
    </row>
    <row r="29" spans="1:7" x14ac:dyDescent="0.25">
      <c r="A29" s="7"/>
      <c r="B29" s="4"/>
    </row>
    <row r="30" spans="1:7" x14ac:dyDescent="0.25">
      <c r="A30" s="7"/>
      <c r="B30" s="4"/>
    </row>
    <row r="31" spans="1:7" ht="15.75" thickBot="1" x14ac:dyDescent="0.3">
      <c r="A31" s="7"/>
      <c r="B31" s="4"/>
    </row>
    <row r="32" spans="1:7" ht="30" x14ac:dyDescent="0.25">
      <c r="A32" s="9"/>
      <c r="B32" s="4"/>
      <c r="D32" s="14"/>
      <c r="E32" s="16" t="s">
        <v>8</v>
      </c>
      <c r="F32" s="16" t="s">
        <v>1</v>
      </c>
    </row>
    <row r="33" spans="1:6" x14ac:dyDescent="0.25">
      <c r="A33" s="9"/>
      <c r="B33" s="4"/>
      <c r="D33" s="12" t="s">
        <v>8</v>
      </c>
      <c r="E33" s="12">
        <v>1</v>
      </c>
      <c r="F33" s="12"/>
    </row>
    <row r="34" spans="1:6" ht="15.75" thickBot="1" x14ac:dyDescent="0.3">
      <c r="D34" s="13" t="s">
        <v>1</v>
      </c>
      <c r="E34" s="15">
        <v>0.92683123989004013</v>
      </c>
      <c r="F34" s="13">
        <v>1</v>
      </c>
    </row>
    <row r="38" spans="1:6" x14ac:dyDescent="0.25">
      <c r="A38" s="7" t="s">
        <v>0</v>
      </c>
      <c r="B38" s="6" t="s">
        <v>8</v>
      </c>
      <c r="C38" s="17" t="s">
        <v>23</v>
      </c>
    </row>
    <row r="39" spans="1:6" x14ac:dyDescent="0.25">
      <c r="A39" s="7">
        <v>2011</v>
      </c>
      <c r="B39" s="8">
        <v>7161432</v>
      </c>
      <c r="C39" s="18">
        <v>6.3013976451163124E-4</v>
      </c>
    </row>
    <row r="40" spans="1:6" x14ac:dyDescent="0.25">
      <c r="A40" s="7">
        <v>2012</v>
      </c>
      <c r="B40" s="8">
        <v>8070570</v>
      </c>
      <c r="C40" s="18">
        <v>7.2170070605956057E-4</v>
      </c>
    </row>
    <row r="41" spans="1:6" x14ac:dyDescent="0.25">
      <c r="A41" s="7">
        <v>2013</v>
      </c>
      <c r="B41" s="8">
        <v>8232000</v>
      </c>
      <c r="C41" s="18">
        <v>7.2494981264783034E-4</v>
      </c>
    </row>
    <row r="42" spans="1:6" x14ac:dyDescent="0.25">
      <c r="A42" s="9">
        <v>2014</v>
      </c>
      <c r="B42" s="8">
        <v>7466010</v>
      </c>
      <c r="C42" s="18">
        <v>6.3486040782369138E-4</v>
      </c>
    </row>
    <row r="43" spans="1:6" x14ac:dyDescent="0.25">
      <c r="A43" s="9">
        <v>2015</v>
      </c>
      <c r="B43" s="8">
        <v>13581369</v>
      </c>
      <c r="C43" s="18">
        <v>1.1006906616584013E-3</v>
      </c>
    </row>
    <row r="46" spans="1:6" x14ac:dyDescent="0.25">
      <c r="A46" t="s">
        <v>25</v>
      </c>
      <c r="B46" s="38">
        <f>AVERAGE(B39:B43)</f>
        <v>8902276.1999999993</v>
      </c>
      <c r="C46" t="s">
        <v>33</v>
      </c>
    </row>
    <row r="47" spans="1:6" x14ac:dyDescent="0.25">
      <c r="A47" t="s">
        <v>24</v>
      </c>
      <c r="B47" s="3">
        <v>595105.59199999995</v>
      </c>
      <c r="C47" t="s">
        <v>34</v>
      </c>
    </row>
    <row r="48" spans="1:6" x14ac:dyDescent="0.25">
      <c r="A48" t="s">
        <v>26</v>
      </c>
      <c r="B48" s="38">
        <f>B46/B47</f>
        <v>14.959154005059323</v>
      </c>
      <c r="C48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B18" sqref="B18"/>
    </sheetView>
  </sheetViews>
  <sheetFormatPr defaultRowHeight="15" x14ac:dyDescent="0.25"/>
  <cols>
    <col min="1" max="1" width="39.28515625" bestFit="1" customWidth="1"/>
  </cols>
  <sheetData>
    <row r="2" spans="1:7" x14ac:dyDescent="0.25">
      <c r="A2" s="34" t="s">
        <v>20</v>
      </c>
      <c r="B2" s="35"/>
      <c r="C2" s="34"/>
      <c r="G2" s="22"/>
    </row>
    <row r="3" spans="1:7" x14ac:dyDescent="0.25">
      <c r="A3" s="36" t="s">
        <v>21</v>
      </c>
      <c r="B3" s="36">
        <v>2011</v>
      </c>
      <c r="C3" s="36">
        <v>2012</v>
      </c>
      <c r="D3" s="36">
        <v>2013</v>
      </c>
      <c r="E3" s="36">
        <v>2014</v>
      </c>
      <c r="F3" s="36">
        <v>2015</v>
      </c>
      <c r="G3" s="22"/>
    </row>
    <row r="4" spans="1:7" x14ac:dyDescent="0.25">
      <c r="A4" s="37">
        <v>1</v>
      </c>
      <c r="B4" s="3">
        <v>53290</v>
      </c>
      <c r="C4" s="3">
        <v>33610</v>
      </c>
      <c r="D4" s="3">
        <v>49708</v>
      </c>
      <c r="E4" s="3">
        <v>94237</v>
      </c>
      <c r="F4" s="3">
        <v>60412</v>
      </c>
      <c r="G4" s="22"/>
    </row>
    <row r="5" spans="1:7" x14ac:dyDescent="0.25">
      <c r="A5" s="37">
        <v>2</v>
      </c>
      <c r="B5" s="3">
        <v>56195</v>
      </c>
      <c r="C5" s="3">
        <v>49173</v>
      </c>
      <c r="D5" s="3">
        <v>55427</v>
      </c>
      <c r="E5" s="3">
        <v>106706</v>
      </c>
      <c r="F5" s="3">
        <v>70670</v>
      </c>
      <c r="G5" s="22"/>
    </row>
    <row r="6" spans="1:7" x14ac:dyDescent="0.25">
      <c r="A6" s="37">
        <v>3</v>
      </c>
      <c r="B6" s="3">
        <v>110340</v>
      </c>
      <c r="C6" s="3">
        <v>57943</v>
      </c>
      <c r="D6" s="3">
        <v>113275</v>
      </c>
      <c r="E6" s="3">
        <v>144316</v>
      </c>
      <c r="F6" s="3">
        <v>115808</v>
      </c>
      <c r="G6" s="22"/>
    </row>
    <row r="7" spans="1:7" x14ac:dyDescent="0.25">
      <c r="A7" s="37">
        <v>4</v>
      </c>
      <c r="B7" s="3">
        <v>99050</v>
      </c>
      <c r="C7" s="3">
        <v>47112</v>
      </c>
      <c r="D7" s="3">
        <v>101675.3</v>
      </c>
      <c r="E7" s="3">
        <v>133963.35999999999</v>
      </c>
      <c r="F7" s="3">
        <v>98739</v>
      </c>
      <c r="G7" s="22"/>
    </row>
    <row r="8" spans="1:7" x14ac:dyDescent="0.25">
      <c r="A8" s="37">
        <v>5</v>
      </c>
      <c r="B8" s="3">
        <v>57407</v>
      </c>
      <c r="C8" s="3">
        <v>39855</v>
      </c>
      <c r="D8" s="3">
        <v>63199</v>
      </c>
      <c r="E8" s="3">
        <v>76804</v>
      </c>
      <c r="F8" s="3">
        <v>64843</v>
      </c>
      <c r="G8" s="22"/>
    </row>
    <row r="9" spans="1:7" x14ac:dyDescent="0.25">
      <c r="A9" s="37">
        <v>6</v>
      </c>
      <c r="B9" s="3">
        <v>36505</v>
      </c>
      <c r="C9" s="3">
        <v>28501</v>
      </c>
      <c r="D9" s="3">
        <v>40960</v>
      </c>
      <c r="E9" s="3">
        <v>59546.3</v>
      </c>
      <c r="F9" s="3">
        <v>49813</v>
      </c>
    </row>
    <row r="10" spans="1:7" x14ac:dyDescent="0.25">
      <c r="A10" s="37">
        <v>7</v>
      </c>
      <c r="B10" s="3">
        <v>36174</v>
      </c>
      <c r="C10" s="3">
        <v>17331</v>
      </c>
      <c r="D10" s="3">
        <v>25736</v>
      </c>
      <c r="E10" s="3">
        <v>47046</v>
      </c>
      <c r="F10" s="3">
        <v>32086</v>
      </c>
    </row>
    <row r="11" spans="1:7" x14ac:dyDescent="0.25">
      <c r="A11" s="37">
        <v>8</v>
      </c>
      <c r="B11" s="3">
        <v>34139</v>
      </c>
      <c r="C11" s="3">
        <v>23745</v>
      </c>
      <c r="D11" s="3">
        <v>25770</v>
      </c>
      <c r="E11" s="3">
        <v>56669</v>
      </c>
      <c r="F11" s="3">
        <v>25332</v>
      </c>
    </row>
    <row r="12" spans="1:7" x14ac:dyDescent="0.25">
      <c r="A12" s="37">
        <v>9</v>
      </c>
      <c r="B12" s="3">
        <v>17170</v>
      </c>
      <c r="C12" s="3">
        <v>13983</v>
      </c>
      <c r="D12" s="3">
        <v>22513</v>
      </c>
      <c r="E12" s="3">
        <v>30252</v>
      </c>
      <c r="F12" s="3">
        <v>24893</v>
      </c>
    </row>
    <row r="13" spans="1:7" x14ac:dyDescent="0.25">
      <c r="A13" s="37">
        <v>10</v>
      </c>
      <c r="B13" s="3">
        <v>16228</v>
      </c>
      <c r="C13" s="3">
        <v>13462</v>
      </c>
      <c r="D13" s="3">
        <v>20982</v>
      </c>
      <c r="E13" s="3">
        <v>49866</v>
      </c>
      <c r="F13" s="3">
        <v>18258</v>
      </c>
    </row>
    <row r="14" spans="1:7" x14ac:dyDescent="0.25">
      <c r="A14" s="37">
        <v>11</v>
      </c>
      <c r="B14" s="3">
        <v>24231</v>
      </c>
      <c r="C14" s="3">
        <v>16897</v>
      </c>
      <c r="D14" s="3">
        <v>18119</v>
      </c>
      <c r="E14" s="3">
        <v>17909</v>
      </c>
      <c r="F14" s="3">
        <v>23846</v>
      </c>
    </row>
    <row r="15" spans="1:7" x14ac:dyDescent="0.25">
      <c r="A15" s="37">
        <v>12</v>
      </c>
      <c r="B15" s="3">
        <v>26721</v>
      </c>
      <c r="C15" s="3">
        <v>19999</v>
      </c>
      <c r="D15" s="3">
        <v>39307</v>
      </c>
      <c r="E15" s="3">
        <v>30400</v>
      </c>
      <c r="F15" s="3">
        <v>27316</v>
      </c>
    </row>
    <row r="16" spans="1:7" ht="30" x14ac:dyDescent="0.25">
      <c r="A16" s="1" t="s">
        <v>22</v>
      </c>
      <c r="B16" s="3">
        <f>SUM(B3:B15)</f>
        <v>569461</v>
      </c>
      <c r="C16" s="3">
        <f>SUM(C3:C15)</f>
        <v>363623</v>
      </c>
      <c r="D16" s="3">
        <f>SUM(D3:D15)</f>
        <v>578684.30000000005</v>
      </c>
      <c r="E16" s="3">
        <f>SUM(E3:E15)</f>
        <v>849728.66</v>
      </c>
      <c r="F16" s="3">
        <f>SUM(F3:F15)</f>
        <v>614031</v>
      </c>
    </row>
    <row r="18" spans="1:2" x14ac:dyDescent="0.25">
      <c r="A18" t="s">
        <v>24</v>
      </c>
      <c r="B18" s="3">
        <f>AVERAGE(B16:F16)</f>
        <v>595105.59199999995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0" workbookViewId="0">
      <selection activeCell="A17" sqref="A17:F19"/>
    </sheetView>
  </sheetViews>
  <sheetFormatPr defaultRowHeight="15" x14ac:dyDescent="0.25"/>
  <cols>
    <col min="1" max="1" width="11.5703125" customWidth="1"/>
    <col min="2" max="2" width="32.140625" bestFit="1" customWidth="1"/>
    <col min="3" max="3" width="26.5703125" bestFit="1" customWidth="1"/>
    <col min="4" max="4" width="24.42578125" bestFit="1" customWidth="1"/>
    <col min="5" max="5" width="22.42578125" bestFit="1" customWidth="1"/>
    <col min="6" max="6" width="7.5703125" bestFit="1" customWidth="1"/>
  </cols>
  <sheetData>
    <row r="1" spans="1:6" x14ac:dyDescent="0.25">
      <c r="A1" s="40" t="s">
        <v>31</v>
      </c>
    </row>
    <row r="2" spans="1:6" x14ac:dyDescent="0.25">
      <c r="A2" s="2" t="s">
        <v>14</v>
      </c>
      <c r="B2" s="2">
        <v>2011</v>
      </c>
      <c r="C2" s="2">
        <v>2012</v>
      </c>
      <c r="D2" s="2">
        <v>2013</v>
      </c>
      <c r="E2" s="2">
        <v>2014</v>
      </c>
      <c r="F2" s="2">
        <v>2015</v>
      </c>
    </row>
    <row r="3" spans="1:6" x14ac:dyDescent="0.25">
      <c r="A3" s="29">
        <v>1</v>
      </c>
      <c r="B3" s="23">
        <v>21.93548387096774</v>
      </c>
      <c r="C3" s="23">
        <v>30.903225806451612</v>
      </c>
      <c r="D3" s="23">
        <v>28.032258064516128</v>
      </c>
      <c r="E3" s="23">
        <v>17.35483870967742</v>
      </c>
      <c r="F3" s="23">
        <v>25.451612903225808</v>
      </c>
    </row>
    <row r="4" spans="1:6" x14ac:dyDescent="0.25">
      <c r="A4" s="29">
        <v>2</v>
      </c>
      <c r="B4" s="23">
        <v>27.857142857142858</v>
      </c>
      <c r="C4" s="23">
        <v>33.344827586206897</v>
      </c>
      <c r="D4" s="23">
        <v>27.928571428571427</v>
      </c>
      <c r="E4" s="23">
        <v>19.071428571428573</v>
      </c>
      <c r="F4" s="23">
        <v>18.392857142857142</v>
      </c>
    </row>
    <row r="5" spans="1:6" x14ac:dyDescent="0.25">
      <c r="A5" s="29">
        <v>3</v>
      </c>
      <c r="B5" s="23">
        <v>37.806451612903224</v>
      </c>
      <c r="C5" s="23">
        <v>54.064516129032256</v>
      </c>
      <c r="D5" s="23">
        <v>33.935483870967744</v>
      </c>
      <c r="E5" s="23">
        <v>32.806451612903224</v>
      </c>
      <c r="F5" s="23">
        <v>38.322580645161288</v>
      </c>
    </row>
    <row r="6" spans="1:6" x14ac:dyDescent="0.25">
      <c r="A6" s="29">
        <v>12</v>
      </c>
      <c r="B6" s="23">
        <v>35.548387096774192</v>
      </c>
      <c r="C6" s="23">
        <v>37.87096774193548</v>
      </c>
      <c r="D6" s="23">
        <v>24.903225806451612</v>
      </c>
      <c r="E6" s="23">
        <v>34.87096774193548</v>
      </c>
      <c r="F6" s="23">
        <v>41.41935483870968</v>
      </c>
    </row>
    <row r="7" spans="1:6" x14ac:dyDescent="0.25">
      <c r="A7" s="29">
        <v>11</v>
      </c>
      <c r="B7" s="23">
        <v>45.333333333333336</v>
      </c>
      <c r="C7" s="23">
        <v>42.4</v>
      </c>
      <c r="D7" s="23">
        <v>38.43333333333333</v>
      </c>
      <c r="E7" s="23">
        <v>36.6</v>
      </c>
      <c r="F7" s="23">
        <v>47.633333333333333</v>
      </c>
    </row>
    <row r="8" spans="1:6" x14ac:dyDescent="0.25">
      <c r="A8" s="29">
        <v>4</v>
      </c>
      <c r="B8" s="23">
        <v>48.766666666666666</v>
      </c>
      <c r="C8" s="23">
        <v>51.033333333333331</v>
      </c>
      <c r="D8" s="23">
        <v>48.166666666666664</v>
      </c>
      <c r="E8" s="23">
        <v>50.266666666666666</v>
      </c>
      <c r="F8" s="23">
        <v>52.666666666666664</v>
      </c>
    </row>
    <row r="9" spans="1:6" x14ac:dyDescent="0.25">
      <c r="A9" s="29">
        <v>10</v>
      </c>
      <c r="B9" s="23">
        <v>55.548387096774192</v>
      </c>
      <c r="C9" s="23">
        <v>53.29032258064516</v>
      </c>
      <c r="D9" s="23">
        <v>54.903225806451616</v>
      </c>
      <c r="E9" s="23">
        <v>55</v>
      </c>
      <c r="F9" s="23">
        <v>56.87096774193548</v>
      </c>
    </row>
    <row r="10" spans="1:6" x14ac:dyDescent="0.25">
      <c r="A10" s="29">
        <v>5</v>
      </c>
      <c r="B10" s="23">
        <v>59.387096774193552</v>
      </c>
      <c r="C10" s="23">
        <v>65.935483870967744</v>
      </c>
      <c r="D10" s="23">
        <v>62.87096774193548</v>
      </c>
      <c r="E10" s="23">
        <v>63.225806451612904</v>
      </c>
      <c r="F10" s="23">
        <v>63.741935483870968</v>
      </c>
    </row>
    <row r="11" spans="1:6" x14ac:dyDescent="0.25">
      <c r="A11" s="29">
        <v>9</v>
      </c>
      <c r="B11" s="23">
        <v>63.6</v>
      </c>
      <c r="C11" s="23">
        <v>66.2</v>
      </c>
      <c r="D11" s="23">
        <v>68.7</v>
      </c>
      <c r="E11" s="23">
        <v>66.333333333333329</v>
      </c>
      <c r="F11" s="23">
        <v>71.933333333333337</v>
      </c>
    </row>
    <row r="12" spans="1:6" x14ac:dyDescent="0.25">
      <c r="A12" s="29">
        <v>7</v>
      </c>
      <c r="B12" s="23">
        <v>80</v>
      </c>
      <c r="C12" s="23">
        <v>82.677419354838705</v>
      </c>
      <c r="D12" s="23">
        <v>74.903225806451616</v>
      </c>
      <c r="E12" s="23">
        <v>72.677419354838705</v>
      </c>
      <c r="F12" s="23">
        <v>75.483870967741936</v>
      </c>
    </row>
    <row r="13" spans="1:6" x14ac:dyDescent="0.25">
      <c r="A13" s="29">
        <v>6</v>
      </c>
      <c r="B13" s="23">
        <v>70.63333333333334</v>
      </c>
      <c r="C13" s="23">
        <v>74.433333333333337</v>
      </c>
      <c r="D13" s="23">
        <v>69.833333333333329</v>
      </c>
      <c r="E13" s="23">
        <v>73.3</v>
      </c>
      <c r="F13" s="23">
        <v>70.400000000000006</v>
      </c>
    </row>
    <row r="14" spans="1:6" x14ac:dyDescent="0.25">
      <c r="A14" s="29">
        <v>8</v>
      </c>
      <c r="B14" s="23">
        <v>74.032258064516128</v>
      </c>
      <c r="C14" s="23">
        <v>75.451612903225808</v>
      </c>
      <c r="D14" s="23">
        <v>74.612903225806448</v>
      </c>
      <c r="E14" s="23">
        <v>75.677419354838705</v>
      </c>
      <c r="F14" s="23">
        <v>74.483870967741936</v>
      </c>
    </row>
    <row r="15" spans="1:6" x14ac:dyDescent="0.25">
      <c r="A15" t="s">
        <v>19</v>
      </c>
      <c r="B15" s="23">
        <f>AVERAGE(B7:B14)</f>
        <v>62.162634408602145</v>
      </c>
      <c r="C15" s="23">
        <f>AVERAGE(C7:C14)</f>
        <v>63.927688172043013</v>
      </c>
      <c r="D15" s="23">
        <f>AVERAGE(D7:D14)</f>
        <v>61.552956989247313</v>
      </c>
      <c r="E15" s="23">
        <f>AVERAGE(E7:E14)</f>
        <v>61.635080645161295</v>
      </c>
      <c r="F15" s="23">
        <f>AVERAGE(F7:F14)</f>
        <v>64.151747311827961</v>
      </c>
    </row>
    <row r="16" spans="1:6" x14ac:dyDescent="0.25">
      <c r="B16" s="23"/>
      <c r="C16" s="23"/>
      <c r="D16" s="23"/>
      <c r="E16" s="23"/>
      <c r="F16" s="23"/>
    </row>
    <row r="17" spans="1:9" x14ac:dyDescent="0.25">
      <c r="A17" t="s">
        <v>28</v>
      </c>
      <c r="B17" s="39">
        <v>2011</v>
      </c>
      <c r="C17" s="39">
        <v>2012</v>
      </c>
      <c r="D17" s="39">
        <v>2013</v>
      </c>
      <c r="E17" s="39">
        <v>2014</v>
      </c>
      <c r="F17" s="39">
        <v>2015</v>
      </c>
      <c r="H17" t="s">
        <v>30</v>
      </c>
      <c r="I17" s="39">
        <v>2014</v>
      </c>
    </row>
    <row r="18" spans="1:9" x14ac:dyDescent="0.25">
      <c r="A18" t="s">
        <v>27</v>
      </c>
      <c r="B18" s="3">
        <v>0</v>
      </c>
      <c r="C18" s="3">
        <v>0</v>
      </c>
      <c r="D18" s="3">
        <v>0</v>
      </c>
      <c r="E18" s="3">
        <v>2</v>
      </c>
      <c r="F18" s="3">
        <v>1</v>
      </c>
      <c r="I18" s="39">
        <v>2015</v>
      </c>
    </row>
    <row r="19" spans="1:9" x14ac:dyDescent="0.25">
      <c r="A19" t="s">
        <v>29</v>
      </c>
      <c r="B19" s="3">
        <v>2</v>
      </c>
      <c r="C19" s="3">
        <v>1</v>
      </c>
      <c r="D19" s="3">
        <v>3</v>
      </c>
      <c r="E19" s="3">
        <v>3</v>
      </c>
      <c r="F19" s="3">
        <v>1</v>
      </c>
      <c r="I19" s="39">
        <v>2013</v>
      </c>
    </row>
    <row r="20" spans="1:9" x14ac:dyDescent="0.25">
      <c r="B20" s="3"/>
      <c r="C20" s="3"/>
      <c r="D20" s="3"/>
      <c r="E20" s="3"/>
      <c r="F20" s="3"/>
      <c r="I20" s="39">
        <v>2011</v>
      </c>
    </row>
    <row r="21" spans="1:9" x14ac:dyDescent="0.25">
      <c r="B21" s="3"/>
      <c r="C21" s="4"/>
      <c r="I21" s="39">
        <v>2012</v>
      </c>
    </row>
    <row r="22" spans="1:9" x14ac:dyDescent="0.25">
      <c r="A22" s="25" t="s">
        <v>0</v>
      </c>
      <c r="B22" s="26" t="s">
        <v>15</v>
      </c>
      <c r="C22" s="27" t="s">
        <v>16</v>
      </c>
      <c r="D22" s="28" t="s">
        <v>17</v>
      </c>
    </row>
    <row r="23" spans="1:9" x14ac:dyDescent="0.25">
      <c r="A23" s="25">
        <v>2014</v>
      </c>
      <c r="B23" s="24">
        <v>39.43</v>
      </c>
      <c r="C23" s="30">
        <v>69176</v>
      </c>
      <c r="D23" s="31">
        <f>B23*C23</f>
        <v>2727609.68</v>
      </c>
    </row>
    <row r="24" spans="1:9" x14ac:dyDescent="0.25">
      <c r="A24" s="25">
        <v>2015</v>
      </c>
      <c r="B24" s="24">
        <v>22.29</v>
      </c>
      <c r="C24" s="30">
        <v>46083</v>
      </c>
      <c r="D24" s="31">
        <f>B24*C24</f>
        <v>1027190.07</v>
      </c>
    </row>
    <row r="25" spans="1:9" x14ac:dyDescent="0.25">
      <c r="A25" s="25">
        <v>2013</v>
      </c>
      <c r="B25" s="24">
        <v>21.29</v>
      </c>
      <c r="C25" s="30">
        <v>52208</v>
      </c>
      <c r="D25" s="31">
        <f>B25*C25</f>
        <v>1111508.32</v>
      </c>
    </row>
    <row r="26" spans="1:9" x14ac:dyDescent="0.25">
      <c r="A26" s="25">
        <v>2011</v>
      </c>
      <c r="B26" s="24">
        <v>16.940000000000001</v>
      </c>
      <c r="C26" s="30">
        <v>20294</v>
      </c>
      <c r="D26" s="31">
        <f>B26*C26</f>
        <v>343780.36000000004</v>
      </c>
      <c r="E26" t="s">
        <v>18</v>
      </c>
    </row>
    <row r="27" spans="1:9" x14ac:dyDescent="0.25">
      <c r="A27" s="25">
        <v>2012</v>
      </c>
      <c r="B27" s="24">
        <v>8.42</v>
      </c>
      <c r="C27" s="30">
        <v>39567</v>
      </c>
      <c r="D27" s="31">
        <f>B27*C27</f>
        <v>333154.14</v>
      </c>
    </row>
    <row r="31" spans="1:9" x14ac:dyDescent="0.25">
      <c r="A31" s="25" t="s">
        <v>0</v>
      </c>
      <c r="B31" s="26" t="s">
        <v>15</v>
      </c>
      <c r="C31" s="32" t="s">
        <v>19</v>
      </c>
    </row>
    <row r="32" spans="1:9" x14ac:dyDescent="0.25">
      <c r="A32" s="25">
        <v>2014</v>
      </c>
      <c r="B32" s="24">
        <v>39.43</v>
      </c>
      <c r="C32" s="33">
        <v>49.765360983102916</v>
      </c>
    </row>
    <row r="33" spans="1:3" x14ac:dyDescent="0.25">
      <c r="A33" s="25">
        <v>2015</v>
      </c>
      <c r="B33" s="24">
        <v>22.29</v>
      </c>
      <c r="C33" s="33">
        <v>53.066698668714793</v>
      </c>
    </row>
    <row r="34" spans="1:3" x14ac:dyDescent="0.25">
      <c r="A34" s="25">
        <v>2013</v>
      </c>
      <c r="B34" s="24">
        <v>21.29</v>
      </c>
      <c r="C34" s="33">
        <v>50.601932923707118</v>
      </c>
    </row>
    <row r="35" spans="1:3" x14ac:dyDescent="0.25">
      <c r="A35" s="25">
        <v>2011</v>
      </c>
      <c r="B35" s="24">
        <v>16.940000000000001</v>
      </c>
      <c r="C35" s="33">
        <v>51.704045058883764</v>
      </c>
    </row>
    <row r="36" spans="1:3" x14ac:dyDescent="0.25">
      <c r="A36" s="25">
        <v>2012</v>
      </c>
      <c r="B36" s="24">
        <v>8.42</v>
      </c>
      <c r="C36" s="33">
        <v>55.633753553330855</v>
      </c>
    </row>
  </sheetData>
  <sortState ref="A3:F15">
    <sortCondition ref="E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93"/>
  <sheetViews>
    <sheetView topLeftCell="A26" workbookViewId="0">
      <selection activeCell="B36" sqref="B36"/>
    </sheetView>
  </sheetViews>
  <sheetFormatPr defaultRowHeight="15" x14ac:dyDescent="0.25"/>
  <cols>
    <col min="1" max="2" width="10.140625" bestFit="1" customWidth="1"/>
    <col min="3" max="3" width="9.42578125" bestFit="1" customWidth="1"/>
    <col min="4" max="6" width="10.140625" bestFit="1" customWidth="1"/>
    <col min="7" max="8" width="9.28515625" bestFit="1" customWidth="1"/>
    <col min="9" max="10" width="10.140625" bestFit="1" customWidth="1"/>
    <col min="11" max="12" width="9.28515625" bestFit="1" customWidth="1"/>
    <col min="13" max="13" width="10.140625" bestFit="1" customWidth="1"/>
    <col min="14" max="15" width="9.28515625" bestFit="1" customWidth="1"/>
    <col min="16" max="16" width="10.140625" bestFit="1" customWidth="1"/>
    <col min="18" max="18" width="10.140625" bestFit="1" customWidth="1"/>
  </cols>
  <sheetData>
    <row r="3" spans="1:16" x14ac:dyDescent="0.25">
      <c r="B3">
        <v>2011</v>
      </c>
      <c r="E3">
        <v>2012</v>
      </c>
      <c r="H3">
        <v>2013</v>
      </c>
      <c r="K3">
        <v>2014</v>
      </c>
      <c r="N3">
        <v>2015</v>
      </c>
    </row>
    <row r="4" spans="1:16" x14ac:dyDescent="0.25">
      <c r="A4" s="19">
        <v>1</v>
      </c>
      <c r="B4" s="4"/>
      <c r="C4" s="4"/>
      <c r="D4" s="4"/>
      <c r="E4" s="4">
        <v>4.2820000000000009</v>
      </c>
      <c r="F4" s="4">
        <v>4597</v>
      </c>
      <c r="G4" s="4">
        <f>E4*F4</f>
        <v>19684.354000000003</v>
      </c>
      <c r="H4" s="4">
        <v>1.6949999999999998</v>
      </c>
      <c r="I4" s="4">
        <v>5152</v>
      </c>
      <c r="J4" s="4">
        <f>H4*I4</f>
        <v>8732.64</v>
      </c>
      <c r="K4" s="4">
        <v>5.5425000000000004</v>
      </c>
      <c r="L4" s="4">
        <v>6617</v>
      </c>
      <c r="M4" s="4">
        <f>K4*L4</f>
        <v>36674.722500000003</v>
      </c>
      <c r="N4" s="4">
        <v>9.2199999999999989</v>
      </c>
      <c r="O4" s="4">
        <v>5029</v>
      </c>
      <c r="P4" s="4">
        <f>N4*O4</f>
        <v>46367.38</v>
      </c>
    </row>
    <row r="5" spans="1:16" x14ac:dyDescent="0.25">
      <c r="A5" s="19">
        <v>2</v>
      </c>
      <c r="B5" s="4"/>
      <c r="C5" s="4"/>
      <c r="D5" s="4"/>
      <c r="E5" s="4">
        <v>2.415</v>
      </c>
      <c r="F5" s="4">
        <v>5312</v>
      </c>
      <c r="G5" s="4">
        <f t="shared" ref="G5:G15" si="0">E5*F5</f>
        <v>12828.48</v>
      </c>
      <c r="H5" s="4">
        <v>4.6150000000000002</v>
      </c>
      <c r="I5" s="4">
        <v>5595</v>
      </c>
      <c r="J5" s="4">
        <f t="shared" ref="J5:J15" si="1">H5*I5</f>
        <v>25820.925000000003</v>
      </c>
      <c r="K5" s="4">
        <v>9.9599999999999991</v>
      </c>
      <c r="L5" s="4">
        <v>6099</v>
      </c>
      <c r="M5" s="4">
        <f t="shared" ref="M5:M15" si="2">K5*L5</f>
        <v>60746.039999999994</v>
      </c>
      <c r="N5" s="4">
        <v>2.68</v>
      </c>
      <c r="O5" s="4">
        <v>6974</v>
      </c>
      <c r="P5" s="4">
        <f t="shared" ref="P5:P15" si="3">N5*O5</f>
        <v>18690.32</v>
      </c>
    </row>
    <row r="6" spans="1:16" x14ac:dyDescent="0.25">
      <c r="A6" s="19">
        <v>3</v>
      </c>
      <c r="B6" s="4"/>
      <c r="C6" s="4"/>
      <c r="D6" s="4"/>
      <c r="E6" s="4">
        <v>4.95</v>
      </c>
      <c r="F6" s="4">
        <v>5080</v>
      </c>
      <c r="G6" s="4">
        <f t="shared" si="0"/>
        <v>25146</v>
      </c>
      <c r="H6" s="4">
        <v>6.32</v>
      </c>
      <c r="I6" s="4">
        <v>7613</v>
      </c>
      <c r="J6" s="4">
        <f t="shared" si="1"/>
        <v>48114.16</v>
      </c>
      <c r="K6" s="4">
        <v>16.860000000000003</v>
      </c>
      <c r="L6" s="4">
        <v>8805</v>
      </c>
      <c r="M6" s="4">
        <f t="shared" si="2"/>
        <v>148452.30000000002</v>
      </c>
      <c r="N6" s="4">
        <v>2.7280000000000002</v>
      </c>
      <c r="O6" s="4">
        <v>8653</v>
      </c>
      <c r="P6" s="4">
        <f t="shared" si="3"/>
        <v>23605.384000000002</v>
      </c>
    </row>
    <row r="7" spans="1:16" x14ac:dyDescent="0.25">
      <c r="A7" s="19">
        <v>4</v>
      </c>
      <c r="B7" s="4"/>
      <c r="C7" s="4"/>
      <c r="D7" s="4"/>
      <c r="E7" s="4">
        <v>5.7820000000000009</v>
      </c>
      <c r="F7" s="4">
        <v>5128</v>
      </c>
      <c r="G7" s="4">
        <f t="shared" si="0"/>
        <v>29650.096000000005</v>
      </c>
      <c r="H7" s="4">
        <v>7.5640000000000001</v>
      </c>
      <c r="I7" s="4">
        <v>8193</v>
      </c>
      <c r="J7" s="4">
        <f t="shared" si="1"/>
        <v>61971.851999999999</v>
      </c>
      <c r="K7" s="4">
        <v>22.855</v>
      </c>
      <c r="L7" s="4">
        <v>6817</v>
      </c>
      <c r="M7" s="4">
        <f t="shared" si="2"/>
        <v>155802.535</v>
      </c>
      <c r="N7" s="4">
        <v>6.3524999999999991</v>
      </c>
      <c r="O7" s="4">
        <v>4847</v>
      </c>
      <c r="P7" s="4">
        <f t="shared" si="3"/>
        <v>30790.567499999997</v>
      </c>
    </row>
    <row r="8" spans="1:16" x14ac:dyDescent="0.25">
      <c r="A8" s="19">
        <v>5</v>
      </c>
      <c r="B8" s="4"/>
      <c r="C8" s="4"/>
      <c r="D8" s="4"/>
      <c r="E8" s="4">
        <v>9.0875000000000004</v>
      </c>
      <c r="F8" s="4">
        <v>3287</v>
      </c>
      <c r="G8" s="4">
        <f t="shared" si="0"/>
        <v>29870.612500000003</v>
      </c>
      <c r="H8" s="4">
        <v>16.512499999999999</v>
      </c>
      <c r="I8" s="4">
        <v>4320</v>
      </c>
      <c r="J8" s="4">
        <f t="shared" si="1"/>
        <v>71334</v>
      </c>
      <c r="K8" s="4">
        <v>36.655000000000001</v>
      </c>
      <c r="L8" s="4">
        <v>6501</v>
      </c>
      <c r="M8" s="4">
        <f t="shared" si="2"/>
        <v>238294.155</v>
      </c>
      <c r="N8" s="4">
        <v>9.1074999999999999</v>
      </c>
      <c r="O8" s="4">
        <v>3423</v>
      </c>
      <c r="P8" s="4">
        <f t="shared" si="3"/>
        <v>31174.9725</v>
      </c>
    </row>
    <row r="9" spans="1:16" x14ac:dyDescent="0.25">
      <c r="A9" s="19">
        <v>6</v>
      </c>
      <c r="B9" s="4">
        <v>5.46</v>
      </c>
      <c r="C9" s="4">
        <v>2116</v>
      </c>
      <c r="D9" s="4">
        <f>B9*C9</f>
        <v>11553.36</v>
      </c>
      <c r="E9" s="4">
        <v>10.092500000000001</v>
      </c>
      <c r="F9" s="4">
        <v>2473</v>
      </c>
      <c r="G9" s="4">
        <f t="shared" si="0"/>
        <v>24958.752500000002</v>
      </c>
      <c r="H9" s="4">
        <v>19.9175</v>
      </c>
      <c r="I9" s="4">
        <v>3409</v>
      </c>
      <c r="J9" s="4">
        <f t="shared" si="1"/>
        <v>67898.757500000007</v>
      </c>
      <c r="K9" s="4">
        <v>44.728000000000002</v>
      </c>
      <c r="L9" s="4">
        <v>8381</v>
      </c>
      <c r="M9" s="4">
        <f t="shared" si="2"/>
        <v>374865.36800000002</v>
      </c>
      <c r="N9" s="4">
        <v>13.164000000000001</v>
      </c>
      <c r="O9" s="4">
        <v>3466</v>
      </c>
      <c r="P9" s="4">
        <f t="shared" si="3"/>
        <v>45626.424000000006</v>
      </c>
    </row>
    <row r="10" spans="1:16" x14ac:dyDescent="0.25">
      <c r="A10" s="19">
        <v>7</v>
      </c>
      <c r="B10" s="4">
        <v>15.934999999999999</v>
      </c>
      <c r="C10" s="4">
        <v>3595</v>
      </c>
      <c r="D10" s="4">
        <f t="shared" ref="D10:D15" si="4">B10*C10</f>
        <v>57286.324999999997</v>
      </c>
      <c r="E10" s="4">
        <v>10.079999999999998</v>
      </c>
      <c r="F10" s="4">
        <v>2418</v>
      </c>
      <c r="G10" s="4">
        <f t="shared" si="0"/>
        <v>24373.439999999995</v>
      </c>
      <c r="H10" s="4">
        <v>33.9</v>
      </c>
      <c r="I10" s="4">
        <v>3315</v>
      </c>
      <c r="J10" s="4">
        <f t="shared" si="1"/>
        <v>112378.5</v>
      </c>
      <c r="K10" s="4">
        <v>57.594999999999999</v>
      </c>
      <c r="L10" s="4">
        <v>5660</v>
      </c>
      <c r="M10" s="4">
        <f t="shared" si="2"/>
        <v>325987.7</v>
      </c>
      <c r="N10" s="4">
        <v>15.725000000000001</v>
      </c>
      <c r="O10" s="4">
        <v>2168</v>
      </c>
      <c r="P10" s="4">
        <f t="shared" si="3"/>
        <v>34091.800000000003</v>
      </c>
    </row>
    <row r="11" spans="1:16" x14ac:dyDescent="0.25">
      <c r="A11" s="19">
        <v>8</v>
      </c>
      <c r="B11" s="4">
        <v>20.012</v>
      </c>
      <c r="C11" s="4">
        <v>4202</v>
      </c>
      <c r="D11" s="4">
        <f t="shared" si="4"/>
        <v>84090.423999999999</v>
      </c>
      <c r="E11" s="4">
        <v>13.5725</v>
      </c>
      <c r="F11" s="4">
        <v>2053</v>
      </c>
      <c r="G11" s="4">
        <f t="shared" si="0"/>
        <v>27864.342499999999</v>
      </c>
      <c r="H11" s="4">
        <v>29.807500000000001</v>
      </c>
      <c r="I11" s="4">
        <v>2562</v>
      </c>
      <c r="J11" s="4">
        <f t="shared" si="1"/>
        <v>76366.815000000002</v>
      </c>
      <c r="K11" s="4">
        <v>66.197500000000005</v>
      </c>
      <c r="L11" s="4">
        <v>5620</v>
      </c>
      <c r="M11" s="4">
        <f t="shared" si="2"/>
        <v>372029.95</v>
      </c>
      <c r="N11" s="4">
        <v>26.052</v>
      </c>
      <c r="O11" s="4">
        <v>2265</v>
      </c>
      <c r="P11" s="4">
        <f t="shared" si="3"/>
        <v>59007.78</v>
      </c>
    </row>
    <row r="12" spans="1:16" x14ac:dyDescent="0.25">
      <c r="A12" s="19">
        <v>9</v>
      </c>
      <c r="B12" s="4">
        <v>17.322500000000002</v>
      </c>
      <c r="C12" s="4">
        <v>1859</v>
      </c>
      <c r="D12" s="4">
        <f t="shared" si="4"/>
        <v>32202.527500000004</v>
      </c>
      <c r="E12" s="4">
        <v>13.27</v>
      </c>
      <c r="F12" s="4">
        <v>1934</v>
      </c>
      <c r="G12" s="4">
        <f t="shared" si="0"/>
        <v>25664.18</v>
      </c>
      <c r="H12" s="4">
        <v>40.896000000000001</v>
      </c>
      <c r="I12" s="4">
        <v>3260</v>
      </c>
      <c r="J12" s="4">
        <f t="shared" si="1"/>
        <v>133320.95999999999</v>
      </c>
      <c r="K12" s="4">
        <v>56.347999999999999</v>
      </c>
      <c r="L12" s="4">
        <v>4296</v>
      </c>
      <c r="M12" s="4">
        <f t="shared" si="2"/>
        <v>242071.008</v>
      </c>
      <c r="N12" s="4">
        <v>41.769999999999996</v>
      </c>
      <c r="O12" s="4">
        <v>2056</v>
      </c>
      <c r="P12" s="4">
        <f t="shared" si="3"/>
        <v>85879.12</v>
      </c>
    </row>
    <row r="13" spans="1:16" x14ac:dyDescent="0.25">
      <c r="A13" s="19">
        <v>10</v>
      </c>
      <c r="B13" s="4">
        <v>20.080000000000002</v>
      </c>
      <c r="C13" s="4">
        <v>2524</v>
      </c>
      <c r="D13" s="4">
        <f t="shared" si="4"/>
        <v>50681.920000000006</v>
      </c>
      <c r="E13" s="4">
        <v>12</v>
      </c>
      <c r="F13" s="4">
        <v>2305</v>
      </c>
      <c r="G13" s="4">
        <f t="shared" si="0"/>
        <v>27660</v>
      </c>
      <c r="H13" s="4">
        <v>46.052499999999995</v>
      </c>
      <c r="I13" s="4">
        <v>1989</v>
      </c>
      <c r="J13" s="4">
        <f t="shared" si="1"/>
        <v>91598.422499999986</v>
      </c>
      <c r="K13" s="4">
        <v>61.774999999999991</v>
      </c>
      <c r="L13" s="4">
        <v>4924</v>
      </c>
      <c r="M13" s="4">
        <f t="shared" si="2"/>
        <v>304180.09999999998</v>
      </c>
      <c r="N13" s="4">
        <v>43.567499999999995</v>
      </c>
      <c r="O13" s="4">
        <v>1674</v>
      </c>
      <c r="P13" s="4">
        <f t="shared" si="3"/>
        <v>72931.994999999995</v>
      </c>
    </row>
    <row r="14" spans="1:16" x14ac:dyDescent="0.25">
      <c r="A14" s="19">
        <v>11</v>
      </c>
      <c r="B14" s="4">
        <v>23.790000000000003</v>
      </c>
      <c r="C14" s="4">
        <v>3119</v>
      </c>
      <c r="D14" s="4">
        <f t="shared" si="4"/>
        <v>74201.010000000009</v>
      </c>
      <c r="E14" s="4">
        <v>10.315000000000001</v>
      </c>
      <c r="F14" s="4">
        <v>1990</v>
      </c>
      <c r="G14" s="4">
        <f t="shared" si="0"/>
        <v>20526.850000000002</v>
      </c>
      <c r="H14" s="4">
        <v>34.879999999999995</v>
      </c>
      <c r="I14" s="4">
        <v>2176</v>
      </c>
      <c r="J14" s="4">
        <f t="shared" si="1"/>
        <v>75898.87999999999</v>
      </c>
      <c r="K14" s="4">
        <v>55.3675</v>
      </c>
      <c r="L14" s="4">
        <v>2290</v>
      </c>
      <c r="M14" s="4">
        <f t="shared" si="2"/>
        <v>126791.575</v>
      </c>
      <c r="N14" s="4">
        <v>53.923999999999999</v>
      </c>
      <c r="O14" s="4">
        <v>3462</v>
      </c>
      <c r="P14" s="4">
        <f t="shared" si="3"/>
        <v>186684.88800000001</v>
      </c>
    </row>
    <row r="15" spans="1:16" x14ac:dyDescent="0.25">
      <c r="A15" s="19">
        <v>12</v>
      </c>
      <c r="B15" s="4">
        <v>14.425000000000001</v>
      </c>
      <c r="C15" s="4">
        <v>2879</v>
      </c>
      <c r="D15" s="4">
        <f t="shared" si="4"/>
        <v>41529.575000000004</v>
      </c>
      <c r="E15" s="4">
        <v>6.1859999999999999</v>
      </c>
      <c r="F15" s="4">
        <v>2990</v>
      </c>
      <c r="G15" s="4">
        <f t="shared" si="0"/>
        <v>18496.14</v>
      </c>
      <c r="H15" s="4">
        <v>11.228</v>
      </c>
      <c r="I15" s="4">
        <v>4624</v>
      </c>
      <c r="J15" s="4">
        <f t="shared" si="1"/>
        <v>51918.271999999997</v>
      </c>
      <c r="K15" s="4">
        <v>39.393999999999998</v>
      </c>
      <c r="L15" s="4">
        <v>3166</v>
      </c>
      <c r="M15" s="4">
        <f t="shared" si="2"/>
        <v>124721.40399999999</v>
      </c>
      <c r="N15" s="4">
        <v>41.57</v>
      </c>
      <c r="O15" s="4">
        <v>2066</v>
      </c>
      <c r="P15" s="4">
        <f t="shared" si="3"/>
        <v>85883.62</v>
      </c>
    </row>
    <row r="21" spans="1:9" x14ac:dyDescent="0.25">
      <c r="B21">
        <v>2011</v>
      </c>
      <c r="C21">
        <v>2012</v>
      </c>
      <c r="D21">
        <v>2013</v>
      </c>
      <c r="E21">
        <v>2014</v>
      </c>
      <c r="F21">
        <v>2015</v>
      </c>
      <c r="H21" t="s">
        <v>12</v>
      </c>
      <c r="I21" t="s">
        <v>13</v>
      </c>
    </row>
    <row r="22" spans="1:9" x14ac:dyDescent="0.25">
      <c r="A22" s="19">
        <v>1</v>
      </c>
      <c r="B22" s="4"/>
      <c r="C22" s="4">
        <v>19684.354000000003</v>
      </c>
      <c r="D22" s="20">
        <v>8732.64</v>
      </c>
      <c r="E22" s="4">
        <v>36674.722500000003</v>
      </c>
      <c r="F22" s="4">
        <v>46367.38</v>
      </c>
      <c r="H22" s="4">
        <f>MIN(C22:F22)</f>
        <v>8732.64</v>
      </c>
      <c r="I22" s="4">
        <f>MAX(C22:F22)</f>
        <v>46367.38</v>
      </c>
    </row>
    <row r="23" spans="1:9" x14ac:dyDescent="0.25">
      <c r="A23" s="19">
        <v>2</v>
      </c>
      <c r="B23" s="4"/>
      <c r="C23" s="4">
        <v>12828.48</v>
      </c>
      <c r="D23" s="4">
        <v>25820.925000000003</v>
      </c>
      <c r="E23" s="4">
        <v>60746.039999999994</v>
      </c>
      <c r="F23" s="4">
        <v>18690.32</v>
      </c>
      <c r="H23" s="4">
        <f>MIN(C23:F23)</f>
        <v>12828.48</v>
      </c>
      <c r="I23" s="4">
        <f>MAX(C23:F23)</f>
        <v>60746.039999999994</v>
      </c>
    </row>
    <row r="24" spans="1:9" x14ac:dyDescent="0.25">
      <c r="A24" s="19">
        <v>3</v>
      </c>
      <c r="B24" s="4"/>
      <c r="C24" s="4">
        <v>25146</v>
      </c>
      <c r="D24" s="4">
        <v>48114.16</v>
      </c>
      <c r="E24" s="4">
        <v>148452.30000000002</v>
      </c>
      <c r="F24" s="4">
        <v>23605.384000000002</v>
      </c>
      <c r="H24" s="4">
        <f>MIN(C24:F24)</f>
        <v>23605.384000000002</v>
      </c>
      <c r="I24" s="4">
        <f>MAX(C24:F24)</f>
        <v>148452.30000000002</v>
      </c>
    </row>
    <row r="25" spans="1:9" x14ac:dyDescent="0.25">
      <c r="A25" s="19">
        <v>4</v>
      </c>
      <c r="B25" s="4"/>
      <c r="C25" s="4">
        <v>29650.096000000005</v>
      </c>
      <c r="D25" s="4">
        <v>61971.851999999999</v>
      </c>
      <c r="E25" s="4">
        <v>155802.535</v>
      </c>
      <c r="F25" s="4">
        <v>30790.567499999997</v>
      </c>
      <c r="H25" s="4">
        <f>MIN(C25:F25)</f>
        <v>29650.096000000005</v>
      </c>
      <c r="I25" s="4">
        <f>MAX(C25:F25)</f>
        <v>155802.535</v>
      </c>
    </row>
    <row r="26" spans="1:9" x14ac:dyDescent="0.25">
      <c r="A26" s="19">
        <v>5</v>
      </c>
      <c r="B26" s="4"/>
      <c r="C26" s="4">
        <v>29870.612500000003</v>
      </c>
      <c r="D26" s="4">
        <v>71334</v>
      </c>
      <c r="E26" s="4">
        <v>238294.155</v>
      </c>
      <c r="F26" s="4">
        <v>31174.9725</v>
      </c>
      <c r="H26" s="4">
        <f t="shared" ref="H26:H32" si="5">MIN(C26:F26)</f>
        <v>29870.612500000003</v>
      </c>
      <c r="I26" s="4">
        <f>MAX(C26:F26)</f>
        <v>238294.155</v>
      </c>
    </row>
    <row r="27" spans="1:9" x14ac:dyDescent="0.25">
      <c r="A27" s="19">
        <v>6</v>
      </c>
      <c r="B27" s="21">
        <v>11553.36</v>
      </c>
      <c r="C27" s="4">
        <v>24958.752500000002</v>
      </c>
      <c r="D27" s="4">
        <v>67898.757500000007</v>
      </c>
      <c r="E27" s="20">
        <v>374865.36800000002</v>
      </c>
      <c r="F27" s="4">
        <v>45626.424000000006</v>
      </c>
      <c r="H27" s="4">
        <f>MIN(B27:F27)</f>
        <v>11553.36</v>
      </c>
      <c r="I27" s="4">
        <f t="shared" ref="I27:I33" si="6">MAX(B27:F27)</f>
        <v>374865.36800000002</v>
      </c>
    </row>
    <row r="28" spans="1:9" x14ac:dyDescent="0.25">
      <c r="A28" s="19">
        <v>7</v>
      </c>
      <c r="B28" s="4">
        <v>57286.324999999997</v>
      </c>
      <c r="C28" s="4">
        <v>24373.439999999995</v>
      </c>
      <c r="D28" s="4">
        <v>112378.5</v>
      </c>
      <c r="E28" s="4">
        <v>325987.7</v>
      </c>
      <c r="F28" s="4">
        <v>34091.800000000003</v>
      </c>
      <c r="H28" s="4">
        <f>MIN(B28:F28)</f>
        <v>24373.439999999995</v>
      </c>
      <c r="I28" s="4">
        <f t="shared" si="6"/>
        <v>325987.7</v>
      </c>
    </row>
    <row r="29" spans="1:9" x14ac:dyDescent="0.25">
      <c r="A29" s="19">
        <v>8</v>
      </c>
      <c r="B29" s="4">
        <v>84090.423999999999</v>
      </c>
      <c r="C29" s="4">
        <v>27864.342499999999</v>
      </c>
      <c r="D29" s="4">
        <v>76366.815000000002</v>
      </c>
      <c r="E29" s="4">
        <v>372029.95</v>
      </c>
      <c r="F29" s="4">
        <v>59007.78</v>
      </c>
      <c r="H29" s="4">
        <f>MIN(B29:F29)</f>
        <v>27864.342499999999</v>
      </c>
      <c r="I29" s="4">
        <f t="shared" si="6"/>
        <v>372029.95</v>
      </c>
    </row>
    <row r="30" spans="1:9" x14ac:dyDescent="0.25">
      <c r="A30" s="19">
        <v>9</v>
      </c>
      <c r="B30" s="4">
        <v>32202.527500000004</v>
      </c>
      <c r="C30" s="4">
        <v>25664.18</v>
      </c>
      <c r="D30" s="4">
        <v>133320.95999999999</v>
      </c>
      <c r="E30" s="4">
        <v>242071.008</v>
      </c>
      <c r="F30" s="4">
        <v>85879.12</v>
      </c>
      <c r="H30" s="4">
        <f t="shared" si="5"/>
        <v>25664.18</v>
      </c>
      <c r="I30" s="4">
        <f t="shared" si="6"/>
        <v>242071.008</v>
      </c>
    </row>
    <row r="31" spans="1:9" x14ac:dyDescent="0.25">
      <c r="A31" s="19">
        <v>10</v>
      </c>
      <c r="B31" s="4">
        <v>50681.920000000006</v>
      </c>
      <c r="C31" s="4">
        <v>27660</v>
      </c>
      <c r="D31" s="4">
        <v>91598.422499999986</v>
      </c>
      <c r="E31" s="4">
        <v>304180.09999999998</v>
      </c>
      <c r="F31" s="4">
        <v>72931.994999999995</v>
      </c>
      <c r="H31" s="4">
        <f>MIN(B31:F31)</f>
        <v>27660</v>
      </c>
      <c r="I31" s="4">
        <f t="shared" si="6"/>
        <v>304180.09999999998</v>
      </c>
    </row>
    <row r="32" spans="1:9" x14ac:dyDescent="0.25">
      <c r="A32" s="19">
        <v>11</v>
      </c>
      <c r="B32" s="4">
        <v>74201.010000000009</v>
      </c>
      <c r="C32" s="4">
        <v>20526.850000000002</v>
      </c>
      <c r="D32" s="4">
        <v>75898.87999999999</v>
      </c>
      <c r="E32" s="4">
        <v>126791.575</v>
      </c>
      <c r="F32" s="4">
        <v>186684.88800000001</v>
      </c>
      <c r="H32" s="4">
        <f t="shared" si="5"/>
        <v>20526.850000000002</v>
      </c>
      <c r="I32" s="4">
        <f t="shared" si="6"/>
        <v>186684.88800000001</v>
      </c>
    </row>
    <row r="33" spans="1:9" x14ac:dyDescent="0.25">
      <c r="A33" s="19">
        <v>12</v>
      </c>
      <c r="B33" s="4">
        <v>41529.575000000004</v>
      </c>
      <c r="C33" s="4">
        <v>18496.14</v>
      </c>
      <c r="D33" s="4">
        <v>51918.271999999997</v>
      </c>
      <c r="E33" s="4">
        <v>124721.40399999999</v>
      </c>
      <c r="F33" s="4">
        <v>85883.62</v>
      </c>
      <c r="H33" s="4">
        <f>MIN(B33:F33)</f>
        <v>18496.14</v>
      </c>
      <c r="I33" s="4">
        <f t="shared" si="6"/>
        <v>124721.40399999999</v>
      </c>
    </row>
    <row r="35" spans="1:9" x14ac:dyDescent="0.25">
      <c r="A35" t="s">
        <v>10</v>
      </c>
      <c r="B35" s="4">
        <f>MIN(D39:D93)</f>
        <v>8732.64</v>
      </c>
    </row>
    <row r="36" spans="1:9" x14ac:dyDescent="0.25">
      <c r="A36" t="s">
        <v>11</v>
      </c>
      <c r="B36" s="4">
        <f>MAX(D39:D93)</f>
        <v>374865.36800000002</v>
      </c>
    </row>
    <row r="37" spans="1:9" x14ac:dyDescent="0.25">
      <c r="A37" t="s">
        <v>36</v>
      </c>
      <c r="B37" s="4">
        <f>AVERAGE(D39:D93)</f>
        <v>85363.157845454582</v>
      </c>
    </row>
    <row r="38" spans="1:9" x14ac:dyDescent="0.25">
      <c r="A38" s="4"/>
    </row>
    <row r="39" spans="1:9" x14ac:dyDescent="0.25">
      <c r="A39" s="4"/>
      <c r="D39" s="21">
        <v>11553.36</v>
      </c>
    </row>
    <row r="40" spans="1:9" x14ac:dyDescent="0.25">
      <c r="A40" s="4"/>
      <c r="B40" s="4"/>
      <c r="D40" s="4">
        <v>57286.324999999997</v>
      </c>
    </row>
    <row r="41" spans="1:9" x14ac:dyDescent="0.25">
      <c r="A41" s="4"/>
      <c r="D41" s="4">
        <v>84090.423999999999</v>
      </c>
    </row>
    <row r="42" spans="1:9" x14ac:dyDescent="0.25">
      <c r="A42" s="4"/>
      <c r="D42" s="4">
        <v>32202.527500000004</v>
      </c>
    </row>
    <row r="43" spans="1:9" x14ac:dyDescent="0.25">
      <c r="A43" s="4"/>
      <c r="D43" s="4">
        <v>50681.920000000006</v>
      </c>
    </row>
    <row r="44" spans="1:9" x14ac:dyDescent="0.25">
      <c r="A44" s="4"/>
      <c r="D44" s="4">
        <v>74201.010000000009</v>
      </c>
    </row>
    <row r="45" spans="1:9" x14ac:dyDescent="0.25">
      <c r="A45" s="4"/>
      <c r="D45" s="4">
        <v>41529.575000000004</v>
      </c>
    </row>
    <row r="46" spans="1:9" x14ac:dyDescent="0.25">
      <c r="A46" s="4"/>
      <c r="D46" s="4">
        <v>19684.354000000003</v>
      </c>
    </row>
    <row r="47" spans="1:9" x14ac:dyDescent="0.25">
      <c r="A47" s="4"/>
      <c r="D47" s="4">
        <v>12828.48</v>
      </c>
    </row>
    <row r="48" spans="1:9" x14ac:dyDescent="0.25">
      <c r="A48" s="4"/>
      <c r="D48" s="4">
        <v>25146</v>
      </c>
    </row>
    <row r="49" spans="1:4" x14ac:dyDescent="0.25">
      <c r="A49" s="4"/>
      <c r="D49" s="4">
        <v>29650.096000000005</v>
      </c>
    </row>
    <row r="50" spans="1:4" x14ac:dyDescent="0.25">
      <c r="A50" s="4"/>
      <c r="D50" s="4">
        <v>29870.612500000003</v>
      </c>
    </row>
    <row r="51" spans="1:4" x14ac:dyDescent="0.25">
      <c r="A51" s="4"/>
      <c r="D51" s="4">
        <v>24958.752500000002</v>
      </c>
    </row>
    <row r="52" spans="1:4" x14ac:dyDescent="0.25">
      <c r="A52" s="4"/>
      <c r="D52" s="4">
        <v>24373.439999999995</v>
      </c>
    </row>
    <row r="53" spans="1:4" x14ac:dyDescent="0.25">
      <c r="A53" s="4"/>
      <c r="D53" s="4">
        <v>27864.342499999999</v>
      </c>
    </row>
    <row r="54" spans="1:4" x14ac:dyDescent="0.25">
      <c r="A54" s="4"/>
      <c r="D54" s="4">
        <v>25664.18</v>
      </c>
    </row>
    <row r="55" spans="1:4" x14ac:dyDescent="0.25">
      <c r="A55" s="4"/>
      <c r="D55" s="4">
        <v>27660</v>
      </c>
    </row>
    <row r="56" spans="1:4" x14ac:dyDescent="0.25">
      <c r="A56" s="4"/>
      <c r="D56" s="4">
        <v>20526.850000000002</v>
      </c>
    </row>
    <row r="57" spans="1:4" x14ac:dyDescent="0.25">
      <c r="A57" s="4"/>
      <c r="D57" s="4">
        <v>18496.14</v>
      </c>
    </row>
    <row r="58" spans="1:4" x14ac:dyDescent="0.25">
      <c r="A58" s="4"/>
      <c r="D58" s="20">
        <v>8732.64</v>
      </c>
    </row>
    <row r="59" spans="1:4" x14ac:dyDescent="0.25">
      <c r="A59" s="4"/>
      <c r="D59" s="4">
        <v>25820.925000000003</v>
      </c>
    </row>
    <row r="60" spans="1:4" x14ac:dyDescent="0.25">
      <c r="A60" s="4"/>
      <c r="D60" s="4">
        <v>48114.16</v>
      </c>
    </row>
    <row r="61" spans="1:4" x14ac:dyDescent="0.25">
      <c r="A61" s="4"/>
      <c r="D61" s="4">
        <v>61971.851999999999</v>
      </c>
    </row>
    <row r="62" spans="1:4" x14ac:dyDescent="0.25">
      <c r="A62" s="4"/>
      <c r="D62" s="4">
        <v>71334</v>
      </c>
    </row>
    <row r="63" spans="1:4" x14ac:dyDescent="0.25">
      <c r="A63" s="4"/>
      <c r="D63" s="4">
        <v>67898.757500000007</v>
      </c>
    </row>
    <row r="64" spans="1:4" x14ac:dyDescent="0.25">
      <c r="A64" s="4"/>
      <c r="D64" s="4">
        <v>112378.5</v>
      </c>
    </row>
    <row r="65" spans="1:4" x14ac:dyDescent="0.25">
      <c r="A65" s="4"/>
      <c r="D65" s="4">
        <v>76366.815000000002</v>
      </c>
    </row>
    <row r="66" spans="1:4" x14ac:dyDescent="0.25">
      <c r="A66" s="4"/>
      <c r="D66" s="4">
        <v>133320.95999999999</v>
      </c>
    </row>
    <row r="67" spans="1:4" x14ac:dyDescent="0.25">
      <c r="A67" s="4"/>
      <c r="D67" s="4">
        <v>91598.422499999986</v>
      </c>
    </row>
    <row r="68" spans="1:4" x14ac:dyDescent="0.25">
      <c r="A68" s="4"/>
      <c r="D68" s="4">
        <v>75898.87999999999</v>
      </c>
    </row>
    <row r="69" spans="1:4" x14ac:dyDescent="0.25">
      <c r="A69" s="4"/>
      <c r="D69" s="4">
        <v>51918.271999999997</v>
      </c>
    </row>
    <row r="70" spans="1:4" x14ac:dyDescent="0.25">
      <c r="A70" s="4"/>
      <c r="D70" s="4">
        <v>36674.722500000003</v>
      </c>
    </row>
    <row r="71" spans="1:4" x14ac:dyDescent="0.25">
      <c r="A71" s="4"/>
      <c r="D71" s="4">
        <v>60746.039999999994</v>
      </c>
    </row>
    <row r="72" spans="1:4" x14ac:dyDescent="0.25">
      <c r="A72" s="4"/>
      <c r="D72" s="4">
        <v>148452.30000000002</v>
      </c>
    </row>
    <row r="73" spans="1:4" x14ac:dyDescent="0.25">
      <c r="A73" s="4"/>
      <c r="D73" s="4">
        <v>155802.535</v>
      </c>
    </row>
    <row r="74" spans="1:4" x14ac:dyDescent="0.25">
      <c r="A74" s="4"/>
      <c r="D74" s="4">
        <v>238294.155</v>
      </c>
    </row>
    <row r="75" spans="1:4" x14ac:dyDescent="0.25">
      <c r="A75" s="4"/>
      <c r="D75" s="20">
        <v>374865.36800000002</v>
      </c>
    </row>
    <row r="76" spans="1:4" x14ac:dyDescent="0.25">
      <c r="A76" s="4"/>
      <c r="D76" s="4">
        <v>325987.7</v>
      </c>
    </row>
    <row r="77" spans="1:4" x14ac:dyDescent="0.25">
      <c r="A77" s="4"/>
      <c r="D77" s="4">
        <v>372029.95</v>
      </c>
    </row>
    <row r="78" spans="1:4" x14ac:dyDescent="0.25">
      <c r="A78" s="4"/>
      <c r="D78" s="4">
        <v>242071.008</v>
      </c>
    </row>
    <row r="79" spans="1:4" x14ac:dyDescent="0.25">
      <c r="A79" s="4"/>
      <c r="D79" s="4">
        <v>304180.09999999998</v>
      </c>
    </row>
    <row r="80" spans="1:4" x14ac:dyDescent="0.25">
      <c r="A80" s="4"/>
      <c r="D80" s="4">
        <v>126791.575</v>
      </c>
    </row>
    <row r="81" spans="1:4" x14ac:dyDescent="0.25">
      <c r="A81" s="4"/>
      <c r="D81" s="4">
        <v>124721.40399999999</v>
      </c>
    </row>
    <row r="82" spans="1:4" x14ac:dyDescent="0.25">
      <c r="A82" s="4"/>
      <c r="D82" s="4">
        <v>46367.38</v>
      </c>
    </row>
    <row r="83" spans="1:4" x14ac:dyDescent="0.25">
      <c r="A83" s="4"/>
      <c r="D83" s="4">
        <v>18690.32</v>
      </c>
    </row>
    <row r="84" spans="1:4" x14ac:dyDescent="0.25">
      <c r="A84" s="4"/>
      <c r="D84" s="4">
        <v>23605.384000000002</v>
      </c>
    </row>
    <row r="85" spans="1:4" x14ac:dyDescent="0.25">
      <c r="A85" s="4"/>
      <c r="D85" s="4">
        <v>30790.567499999997</v>
      </c>
    </row>
    <row r="86" spans="1:4" x14ac:dyDescent="0.25">
      <c r="A86" s="4"/>
      <c r="D86" s="4">
        <v>31174.9725</v>
      </c>
    </row>
    <row r="87" spans="1:4" x14ac:dyDescent="0.25">
      <c r="A87" s="4"/>
      <c r="D87" s="4">
        <v>45626.424000000006</v>
      </c>
    </row>
    <row r="88" spans="1:4" x14ac:dyDescent="0.25">
      <c r="A88" s="4"/>
      <c r="D88" s="4">
        <v>34091.800000000003</v>
      </c>
    </row>
    <row r="89" spans="1:4" x14ac:dyDescent="0.25">
      <c r="A89" s="4"/>
      <c r="D89" s="4">
        <v>59007.78</v>
      </c>
    </row>
    <row r="90" spans="1:4" x14ac:dyDescent="0.25">
      <c r="A90" s="4"/>
      <c r="D90" s="4">
        <v>85879.12</v>
      </c>
    </row>
    <row r="91" spans="1:4" x14ac:dyDescent="0.25">
      <c r="A91" s="4"/>
      <c r="D91" s="4">
        <v>72931.994999999995</v>
      </c>
    </row>
    <row r="92" spans="1:4" x14ac:dyDescent="0.25">
      <c r="A92" s="4"/>
      <c r="D92" s="4">
        <v>186684.88800000001</v>
      </c>
    </row>
    <row r="93" spans="1:4" x14ac:dyDescent="0.25">
      <c r="D93" s="4">
        <v>85883.62</v>
      </c>
    </row>
  </sheetData>
  <sortState ref="A38:A92">
    <sortCondition ref="A3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2011 - 2015 Budget</vt:lpstr>
      <vt:lpstr>Potholes Filled</vt:lpstr>
      <vt:lpstr>Weather and Respond days</vt:lpstr>
      <vt:lpstr>Labor 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Worker</dc:creator>
  <cp:lastModifiedBy>Student Worker</cp:lastModifiedBy>
  <dcterms:created xsi:type="dcterms:W3CDTF">2016-02-09T17:29:59Z</dcterms:created>
  <dcterms:modified xsi:type="dcterms:W3CDTF">2016-02-11T15:34:21Z</dcterms:modified>
</cp:coreProperties>
</file>