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3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9" i="1" l="1"/>
  <c r="D49" i="1"/>
  <c r="E48" i="1"/>
  <c r="D48" i="1"/>
  <c r="E47" i="1"/>
  <c r="D47" i="1"/>
  <c r="C49" i="1"/>
  <c r="C48" i="1"/>
  <c r="C47" i="1"/>
  <c r="B49" i="1"/>
  <c r="B48" i="1"/>
  <c r="B47" i="1"/>
  <c r="C40" i="1" l="1"/>
  <c r="C39" i="1"/>
  <c r="B40" i="1"/>
  <c r="B39" i="1"/>
  <c r="E42" i="1"/>
  <c r="D42" i="1"/>
  <c r="C42" i="1"/>
  <c r="B42" i="1"/>
  <c r="E41" i="1"/>
  <c r="D41" i="1"/>
  <c r="C41" i="1"/>
  <c r="B41" i="1"/>
  <c r="E40" i="1"/>
  <c r="D40" i="1"/>
  <c r="D39" i="1"/>
  <c r="E37" i="1" l="1"/>
  <c r="D37" i="1"/>
  <c r="C37" i="1"/>
  <c r="B37" i="1"/>
  <c r="E36" i="1"/>
  <c r="E38" i="1" s="1"/>
  <c r="D36" i="1"/>
  <c r="D38" i="1" s="1"/>
  <c r="C36" i="1"/>
  <c r="C38" i="1" s="1"/>
  <c r="B36" i="1"/>
  <c r="B38" i="1" s="1"/>
  <c r="E35" i="1"/>
  <c r="D35" i="1"/>
  <c r="C35" i="1"/>
  <c r="B35" i="1"/>
  <c r="E34" i="1"/>
  <c r="D34" i="1"/>
  <c r="C34" i="1"/>
  <c r="B34" i="1"/>
  <c r="E33" i="1"/>
  <c r="D33" i="1"/>
  <c r="C33" i="1"/>
  <c r="B33" i="1"/>
</calcChain>
</file>

<file path=xl/sharedStrings.xml><?xml version="1.0" encoding="utf-8"?>
<sst xmlns="http://schemas.openxmlformats.org/spreadsheetml/2006/main" count="89" uniqueCount="47">
  <si>
    <t>Naperville</t>
  </si>
  <si>
    <t>Warrenville</t>
  </si>
  <si>
    <t>Lisle</t>
  </si>
  <si>
    <t>Woodridge</t>
  </si>
  <si>
    <t>Two-bedroom</t>
  </si>
  <si>
    <t>Three-bedroom</t>
  </si>
  <si>
    <t>Four-bedroom</t>
  </si>
  <si>
    <t>House Price (unit: thousand dollars)</t>
  </si>
  <si>
    <t>mean</t>
  </si>
  <si>
    <t>median</t>
  </si>
  <si>
    <t>st.dev</t>
  </si>
  <si>
    <t>max</t>
  </si>
  <si>
    <t>min</t>
  </si>
  <si>
    <t>range</t>
  </si>
  <si>
    <t>Q3</t>
  </si>
  <si>
    <t>Q1</t>
  </si>
  <si>
    <t>skewness</t>
  </si>
  <si>
    <t>kurtosis</t>
  </si>
  <si>
    <t>`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</si>
  <si>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</si>
  <si>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</si>
  <si>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</si>
  <si>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</si>
  <si>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</si>
  <si>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</si>
  <si>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</si>
  <si>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</si>
  <si>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</si>
  <si>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</si>
  <si>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</si>
  <si>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</si>
  <si>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</si>
  <si>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</si>
  <si>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</si>
  <si>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</si>
  <si>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</si>
  <si>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</si>
  <si>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Column Naperville</t>
  </si>
  <si>
    <t>Column Warrenville</t>
  </si>
  <si>
    <t>Column Lisle</t>
  </si>
  <si>
    <t>Column Woodridge</t>
  </si>
  <si>
    <t>Anova: Two-Factor With Replication</t>
  </si>
  <si>
    <t>Sample</t>
  </si>
  <si>
    <t>Columns</t>
  </si>
  <si>
    <t>Interaction</t>
  </si>
  <si>
    <t>Within</t>
  </si>
  <si>
    <t>Interaction Block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</si>
</sst>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0" xfId="1" applyFont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right"/>
    </xf>
    <xf numFmtId="0" fontId="4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Two-bedroom</c:v>
                </c:pt>
              </c:strCache>
            </c:strRef>
          </c:tx>
          <c:marker>
            <c:symbol val="none"/>
          </c:marker>
          <c:cat>
            <c:strRef>
              <c:f>Sheet1!$B$46:$E$46</c:f>
              <c:strCache>
                <c:ptCount val="4"/>
                <c:pt idx="0">
                  <c:v>Naperville</c:v>
                </c:pt>
                <c:pt idx="1">
                  <c:v>Warrenville</c:v>
                </c:pt>
                <c:pt idx="2">
                  <c:v>Lisle</c:v>
                </c:pt>
                <c:pt idx="3">
                  <c:v>Woodridge</c:v>
                </c:pt>
              </c:strCache>
            </c:strRef>
          </c:cat>
          <c:val>
            <c:numRef>
              <c:f>Sheet1!$B$47:$E$47</c:f>
              <c:numCache>
                <c:formatCode>General</c:formatCode>
                <c:ptCount val="4"/>
                <c:pt idx="0">
                  <c:v>396.5</c:v>
                </c:pt>
                <c:pt idx="1">
                  <c:v>185.7</c:v>
                </c:pt>
                <c:pt idx="2">
                  <c:v>272.2</c:v>
                </c:pt>
                <c:pt idx="3">
                  <c:v>258.5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Three-bedroom</c:v>
                </c:pt>
              </c:strCache>
            </c:strRef>
          </c:tx>
          <c:marker>
            <c:symbol val="none"/>
          </c:marker>
          <c:cat>
            <c:strRef>
              <c:f>Sheet1!$B$46:$E$46</c:f>
              <c:strCache>
                <c:ptCount val="4"/>
                <c:pt idx="0">
                  <c:v>Naperville</c:v>
                </c:pt>
                <c:pt idx="1">
                  <c:v>Warrenville</c:v>
                </c:pt>
                <c:pt idx="2">
                  <c:v>Lisle</c:v>
                </c:pt>
                <c:pt idx="3">
                  <c:v>Woodridge</c:v>
                </c:pt>
              </c:strCache>
            </c:strRef>
          </c:cat>
          <c:val>
            <c:numRef>
              <c:f>Sheet1!$B$48:$E$48</c:f>
              <c:numCache>
                <c:formatCode>General</c:formatCode>
                <c:ptCount val="4"/>
                <c:pt idx="0">
                  <c:v>467.4</c:v>
                </c:pt>
                <c:pt idx="1">
                  <c:v>289.8</c:v>
                </c:pt>
                <c:pt idx="2">
                  <c:v>367.6</c:v>
                </c:pt>
                <c:pt idx="3">
                  <c:v>360.7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Four-bedroom</c:v>
                </c:pt>
              </c:strCache>
            </c:strRef>
          </c:tx>
          <c:marker>
            <c:symbol val="none"/>
          </c:marker>
          <c:cat>
            <c:strRef>
              <c:f>Sheet1!$B$46:$E$46</c:f>
              <c:strCache>
                <c:ptCount val="4"/>
                <c:pt idx="0">
                  <c:v>Naperville</c:v>
                </c:pt>
                <c:pt idx="1">
                  <c:v>Warrenville</c:v>
                </c:pt>
                <c:pt idx="2">
                  <c:v>Lisle</c:v>
                </c:pt>
                <c:pt idx="3">
                  <c:v>Woodridge</c:v>
                </c:pt>
              </c:strCache>
            </c:strRef>
          </c:cat>
          <c:val>
            <c:numRef>
              <c:f>Sheet1!$B$49:$E$49</c:f>
              <c:numCache>
                <c:formatCode>General</c:formatCode>
                <c:ptCount val="4"/>
                <c:pt idx="0">
                  <c:v>499</c:v>
                </c:pt>
                <c:pt idx="1">
                  <c:v>434.4</c:v>
                </c:pt>
                <c:pt idx="2">
                  <c:v>455.5</c:v>
                </c:pt>
                <c:pt idx="3">
                  <c:v>435.9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19488"/>
        <c:axId val="159521024"/>
      </c:lineChart>
      <c:catAx>
        <c:axId val="15951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521024"/>
        <c:crosses val="autoZero"/>
        <c:auto val="1"/>
        <c:lblAlgn val="ctr"/>
        <c:lblOffset val="100"/>
        <c:noMultiLvlLbl val="0"/>
      </c:catAx>
      <c:valAx>
        <c:axId val="1595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1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14287</xdr:rowOff>
    </xdr:from>
    <xdr:to>
      <xdr:col>5</xdr:col>
      <xdr:colOff>200024</xdr:colOff>
      <xdr:row>63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A25" workbookViewId="0">
      <selection activeCell="L51" sqref="L51"/>
    </sheetView>
  </sheetViews>
  <sheetFormatPr defaultRowHeight="15" x14ac:dyDescent="0.25"/>
  <cols>
    <col min="1" max="1" width="14.5703125" customWidth="1"/>
    <col min="2" max="2" width="10.7109375" customWidth="1"/>
    <col min="3" max="3" width="11.7109375" customWidth="1"/>
    <col min="5" max="5" width="10.140625" customWidth="1"/>
    <col min="7" max="7" width="17.85546875" customWidth="1"/>
    <col min="8" max="8" width="10.140625" customWidth="1"/>
    <col min="9" max="9" width="9.7109375" customWidth="1"/>
    <col min="10" max="10" width="9.85546875" customWidth="1"/>
    <col min="11" max="11" width="10.28515625" customWidth="1"/>
    <col min="12" max="12" width="9.42578125" customWidth="1"/>
  </cols>
  <sheetData>
    <row r="1" spans="1:13" x14ac:dyDescent="0.25">
      <c r="B1" s="4" t="s">
        <v>7</v>
      </c>
      <c r="C1" s="4"/>
      <c r="D1" s="4"/>
      <c r="E1" s="4"/>
    </row>
    <row r="2" spans="1:13" x14ac:dyDescent="0.25">
      <c r="B2" t="s">
        <v>0</v>
      </c>
      <c r="C2" t="s">
        <v>1</v>
      </c>
      <c r="D2" t="s">
        <v>2</v>
      </c>
      <c r="E2" t="s">
        <v>3</v>
      </c>
      <c r="G2" s="9" t="s">
        <v>19</v>
      </c>
    </row>
    <row r="3" spans="1:13" x14ac:dyDescent="0.25">
      <c r="B3" s="1">
        <v>479</v>
      </c>
      <c r="C3" s="1">
        <v>258</v>
      </c>
      <c r="D3" s="1">
        <v>500</v>
      </c>
      <c r="E3" s="1">
        <v>369</v>
      </c>
    </row>
    <row r="4" spans="1:13" ht="15.75" thickBot="1" x14ac:dyDescent="0.3">
      <c r="B4" s="2">
        <v>450</v>
      </c>
      <c r="C4" s="2">
        <v>199</v>
      </c>
      <c r="D4" s="2">
        <v>287</v>
      </c>
      <c r="E4" s="2">
        <v>360</v>
      </c>
      <c r="G4" t="s">
        <v>20</v>
      </c>
    </row>
    <row r="5" spans="1:13" x14ac:dyDescent="0.25">
      <c r="B5" s="2">
        <v>425</v>
      </c>
      <c r="C5" s="2">
        <v>193</v>
      </c>
      <c r="D5" s="2">
        <v>274</v>
      </c>
      <c r="E5" s="2">
        <v>299</v>
      </c>
      <c r="G5" s="7" t="s">
        <v>21</v>
      </c>
      <c r="H5" s="7" t="s">
        <v>22</v>
      </c>
      <c r="I5" s="7" t="s">
        <v>23</v>
      </c>
      <c r="J5" s="7" t="s">
        <v>24</v>
      </c>
      <c r="K5" s="7" t="s">
        <v>25</v>
      </c>
    </row>
    <row r="6" spans="1:13" x14ac:dyDescent="0.25">
      <c r="B6" s="2">
        <v>399</v>
      </c>
      <c r="C6" s="2">
        <v>179</v>
      </c>
      <c r="D6" s="2">
        <v>259</v>
      </c>
      <c r="E6" s="2">
        <v>275</v>
      </c>
      <c r="G6" s="5" t="s">
        <v>37</v>
      </c>
      <c r="H6" s="5">
        <v>30</v>
      </c>
      <c r="I6" s="5">
        <v>13629</v>
      </c>
      <c r="J6" s="5">
        <v>454.3</v>
      </c>
      <c r="K6" s="5">
        <v>2706.3551724137865</v>
      </c>
    </row>
    <row r="7" spans="1:13" x14ac:dyDescent="0.25">
      <c r="B7" s="2">
        <v>391</v>
      </c>
      <c r="C7" s="2">
        <v>178</v>
      </c>
      <c r="D7" s="2">
        <v>257</v>
      </c>
      <c r="E7" s="2">
        <v>239</v>
      </c>
      <c r="G7" s="5" t="s">
        <v>38</v>
      </c>
      <c r="H7" s="5">
        <v>30</v>
      </c>
      <c r="I7" s="5">
        <v>9099</v>
      </c>
      <c r="J7" s="5">
        <v>303.3</v>
      </c>
      <c r="K7" s="5">
        <v>13548.217241379303</v>
      </c>
    </row>
    <row r="8" spans="1:13" x14ac:dyDescent="0.25">
      <c r="A8" t="s">
        <v>4</v>
      </c>
      <c r="B8" s="2">
        <v>387</v>
      </c>
      <c r="C8" s="2">
        <v>174</v>
      </c>
      <c r="D8" s="2">
        <v>249</v>
      </c>
      <c r="E8" s="2">
        <v>235</v>
      </c>
      <c r="G8" s="5" t="s">
        <v>39</v>
      </c>
      <c r="H8" s="5">
        <v>30</v>
      </c>
      <c r="I8" s="5">
        <v>10953</v>
      </c>
      <c r="J8" s="5">
        <v>365.1</v>
      </c>
      <c r="K8" s="5">
        <v>9206.9896551724196</v>
      </c>
    </row>
    <row r="9" spans="1:13" ht="15.75" thickBot="1" x14ac:dyDescent="0.3">
      <c r="B9" s="2">
        <v>375</v>
      </c>
      <c r="C9" s="2">
        <v>173</v>
      </c>
      <c r="D9" s="2">
        <v>234</v>
      </c>
      <c r="E9" s="2">
        <v>215</v>
      </c>
      <c r="G9" s="6" t="s">
        <v>40</v>
      </c>
      <c r="H9" s="6">
        <v>30</v>
      </c>
      <c r="I9" s="6">
        <v>10551</v>
      </c>
      <c r="J9" s="6">
        <v>351.7</v>
      </c>
      <c r="K9" s="6">
        <v>8314.3551724137869</v>
      </c>
    </row>
    <row r="10" spans="1:13" x14ac:dyDescent="0.25">
      <c r="B10" s="2">
        <v>366</v>
      </c>
      <c r="C10" s="2">
        <v>168</v>
      </c>
      <c r="D10" s="2">
        <v>234</v>
      </c>
      <c r="E10" s="2">
        <v>215</v>
      </c>
    </row>
    <row r="11" spans="1:13" x14ac:dyDescent="0.25">
      <c r="B11" s="2">
        <v>354</v>
      </c>
      <c r="C11" s="2">
        <v>168</v>
      </c>
      <c r="D11" s="2">
        <v>214</v>
      </c>
      <c r="E11" s="2">
        <v>189</v>
      </c>
    </row>
    <row r="12" spans="1:13" ht="15.75" thickBot="1" x14ac:dyDescent="0.3">
      <c r="B12" s="3">
        <v>339</v>
      </c>
      <c r="C12" s="3">
        <v>167</v>
      </c>
      <c r="D12" s="3">
        <v>214</v>
      </c>
      <c r="E12" s="3">
        <v>189</v>
      </c>
      <c r="G12" t="s">
        <v>26</v>
      </c>
    </row>
    <row r="13" spans="1:13" x14ac:dyDescent="0.25">
      <c r="B13" s="1">
        <v>499</v>
      </c>
      <c r="C13" s="1">
        <v>434</v>
      </c>
      <c r="D13" s="1">
        <v>499</v>
      </c>
      <c r="E13" s="1">
        <v>499</v>
      </c>
      <c r="G13" s="7" t="s">
        <v>27</v>
      </c>
      <c r="H13" s="7" t="s">
        <v>28</v>
      </c>
      <c r="I13" s="7" t="s">
        <v>29</v>
      </c>
      <c r="J13" s="7" t="s">
        <v>30</v>
      </c>
      <c r="K13" s="7" t="s">
        <v>31</v>
      </c>
      <c r="L13" s="7" t="s">
        <v>32</v>
      </c>
      <c r="M13" s="7" t="s">
        <v>33</v>
      </c>
    </row>
    <row r="14" spans="1:13" x14ac:dyDescent="0.25">
      <c r="B14" s="2">
        <v>495</v>
      </c>
      <c r="C14" s="2">
        <v>394</v>
      </c>
      <c r="D14" s="2">
        <v>399</v>
      </c>
      <c r="E14" s="2">
        <v>415</v>
      </c>
      <c r="G14" s="5" t="s">
        <v>34</v>
      </c>
      <c r="H14" s="5">
        <v>357193.19999999937</v>
      </c>
      <c r="I14" s="5">
        <v>3</v>
      </c>
      <c r="J14" s="5">
        <v>119064.39999999979</v>
      </c>
      <c r="K14" s="5">
        <v>14.100508258485718</v>
      </c>
      <c r="L14" s="5">
        <v>6.7389081726020273E-8</v>
      </c>
      <c r="M14" s="5">
        <v>2.6828094071218986</v>
      </c>
    </row>
    <row r="15" spans="1:13" x14ac:dyDescent="0.25">
      <c r="B15" s="2">
        <v>485</v>
      </c>
      <c r="C15" s="2">
        <v>389</v>
      </c>
      <c r="D15" s="2">
        <v>397</v>
      </c>
      <c r="E15" s="2">
        <v>349</v>
      </c>
      <c r="G15" s="5" t="s">
        <v>35</v>
      </c>
      <c r="H15" s="5">
        <v>979501.6</v>
      </c>
      <c r="I15" s="5">
        <v>116</v>
      </c>
      <c r="J15" s="5">
        <v>8443.9793103448283</v>
      </c>
      <c r="K15" s="5"/>
      <c r="L15" s="5"/>
      <c r="M15" s="5"/>
    </row>
    <row r="16" spans="1:13" x14ac:dyDescent="0.25">
      <c r="B16" s="2">
        <v>485</v>
      </c>
      <c r="C16" s="2">
        <v>310</v>
      </c>
      <c r="D16" s="2">
        <v>359</v>
      </c>
      <c r="E16" s="2">
        <v>349</v>
      </c>
      <c r="G16" s="5"/>
      <c r="H16" s="5"/>
      <c r="I16" s="5"/>
      <c r="J16" s="5"/>
      <c r="K16" s="5"/>
      <c r="L16" s="5"/>
      <c r="M16" s="5"/>
    </row>
    <row r="17" spans="1:13" ht="15.75" thickBot="1" x14ac:dyDescent="0.3">
      <c r="A17" t="s">
        <v>5</v>
      </c>
      <c r="B17" s="2">
        <v>480</v>
      </c>
      <c r="C17" s="2">
        <v>245</v>
      </c>
      <c r="D17" s="2">
        <v>349</v>
      </c>
      <c r="E17" s="2">
        <v>344</v>
      </c>
      <c r="G17" s="6" t="s">
        <v>36</v>
      </c>
      <c r="H17" s="6">
        <v>1336694.7999999993</v>
      </c>
      <c r="I17" s="6">
        <v>119</v>
      </c>
      <c r="J17" s="6"/>
      <c r="K17" s="6"/>
      <c r="L17" s="6"/>
      <c r="M17" s="6"/>
    </row>
    <row r="18" spans="1:13" x14ac:dyDescent="0.25">
      <c r="B18" s="2">
        <v>474</v>
      </c>
      <c r="C18" s="2">
        <v>229</v>
      </c>
      <c r="D18" s="2">
        <v>339</v>
      </c>
      <c r="E18" s="2">
        <v>339</v>
      </c>
    </row>
    <row r="19" spans="1:13" x14ac:dyDescent="0.25">
      <c r="B19" s="2">
        <v>449</v>
      </c>
      <c r="C19" s="2">
        <v>225</v>
      </c>
      <c r="D19" s="2">
        <v>337</v>
      </c>
      <c r="E19" s="2">
        <v>339</v>
      </c>
      <c r="G19" s="9" t="s">
        <v>41</v>
      </c>
    </row>
    <row r="20" spans="1:13" x14ac:dyDescent="0.25">
      <c r="B20" s="2">
        <v>449</v>
      </c>
      <c r="C20" s="2">
        <v>224</v>
      </c>
      <c r="D20" s="2">
        <v>335</v>
      </c>
      <c r="E20" s="2">
        <v>337</v>
      </c>
    </row>
    <row r="21" spans="1:13" x14ac:dyDescent="0.25">
      <c r="B21" s="2">
        <v>434</v>
      </c>
      <c r="C21" s="2">
        <v>224</v>
      </c>
      <c r="D21" s="2">
        <v>333</v>
      </c>
      <c r="E21" s="2">
        <v>336</v>
      </c>
      <c r="G21" t="s">
        <v>20</v>
      </c>
      <c r="H21" t="s">
        <v>0</v>
      </c>
      <c r="I21" t="s">
        <v>1</v>
      </c>
      <c r="J21" t="s">
        <v>2</v>
      </c>
      <c r="K21" t="s">
        <v>3</v>
      </c>
      <c r="L21" t="s">
        <v>36</v>
      </c>
    </row>
    <row r="22" spans="1:13" ht="15.75" thickBot="1" x14ac:dyDescent="0.3">
      <c r="B22" s="3">
        <v>424</v>
      </c>
      <c r="C22" s="3">
        <v>224</v>
      </c>
      <c r="D22" s="3">
        <v>329</v>
      </c>
      <c r="E22" s="3">
        <v>300</v>
      </c>
      <c r="G22" s="8" t="s">
        <v>4</v>
      </c>
      <c r="H22" s="8"/>
      <c r="I22" s="8"/>
      <c r="J22" s="8"/>
      <c r="K22" s="8"/>
      <c r="L22" s="8"/>
    </row>
    <row r="23" spans="1:13" x14ac:dyDescent="0.25">
      <c r="B23" s="1">
        <v>500</v>
      </c>
      <c r="C23" s="1">
        <v>489</v>
      </c>
      <c r="D23" s="1">
        <v>500</v>
      </c>
      <c r="E23" s="1">
        <v>499</v>
      </c>
      <c r="G23" s="5" t="s">
        <v>22</v>
      </c>
      <c r="H23" s="5">
        <v>10</v>
      </c>
      <c r="I23" s="5">
        <v>10</v>
      </c>
      <c r="J23" s="5">
        <v>10</v>
      </c>
      <c r="K23" s="5">
        <v>10</v>
      </c>
      <c r="L23" s="5">
        <v>40</v>
      </c>
    </row>
    <row r="24" spans="1:13" x14ac:dyDescent="0.25">
      <c r="B24" s="2">
        <v>500</v>
      </c>
      <c r="C24" s="2">
        <v>480</v>
      </c>
      <c r="D24" s="2">
        <v>495</v>
      </c>
      <c r="E24" s="2">
        <v>499</v>
      </c>
      <c r="G24" s="5" t="s">
        <v>23</v>
      </c>
      <c r="H24" s="5">
        <v>3965</v>
      </c>
      <c r="I24" s="5">
        <v>1857</v>
      </c>
      <c r="J24" s="5">
        <v>2722</v>
      </c>
      <c r="K24" s="5">
        <v>2585</v>
      </c>
      <c r="L24" s="5">
        <v>11129</v>
      </c>
    </row>
    <row r="25" spans="1:13" x14ac:dyDescent="0.25">
      <c r="B25" s="2">
        <v>500</v>
      </c>
      <c r="C25" s="2">
        <v>448</v>
      </c>
      <c r="D25" s="2">
        <v>489</v>
      </c>
      <c r="E25" s="2">
        <v>474</v>
      </c>
      <c r="G25" s="5" t="s">
        <v>24</v>
      </c>
      <c r="H25" s="5">
        <v>396.5</v>
      </c>
      <c r="I25" s="5">
        <v>185.7</v>
      </c>
      <c r="J25" s="5">
        <v>272.2</v>
      </c>
      <c r="K25" s="5">
        <v>258.5</v>
      </c>
      <c r="L25" s="5">
        <v>278.22500000000002</v>
      </c>
    </row>
    <row r="26" spans="1:13" x14ac:dyDescent="0.25">
      <c r="B26" s="2">
        <v>499</v>
      </c>
      <c r="C26" s="2">
        <v>441</v>
      </c>
      <c r="D26" s="2">
        <v>479</v>
      </c>
      <c r="E26" s="2">
        <v>437</v>
      </c>
      <c r="G26" s="5" t="s">
        <v>25</v>
      </c>
      <c r="H26" s="5">
        <v>1901.3888888888889</v>
      </c>
      <c r="I26" s="5">
        <v>759.5666666666641</v>
      </c>
      <c r="J26" s="5">
        <v>6972.3999999999978</v>
      </c>
      <c r="K26" s="5">
        <v>4311.3888888888887</v>
      </c>
      <c r="L26" s="5">
        <v>9109.1019230769252</v>
      </c>
    </row>
    <row r="27" spans="1:13" x14ac:dyDescent="0.25">
      <c r="A27" t="s">
        <v>6</v>
      </c>
      <c r="B27" s="2">
        <v>499</v>
      </c>
      <c r="C27" s="2">
        <v>439</v>
      </c>
      <c r="D27" s="2">
        <v>470</v>
      </c>
      <c r="E27" s="2">
        <v>434</v>
      </c>
      <c r="G27" s="5"/>
      <c r="H27" s="5"/>
      <c r="I27" s="5"/>
      <c r="J27" s="5"/>
      <c r="K27" s="5"/>
      <c r="L27" s="5"/>
    </row>
    <row r="28" spans="1:13" ht="15.75" thickBot="1" x14ac:dyDescent="0.3">
      <c r="B28" s="2">
        <v>499</v>
      </c>
      <c r="C28" s="2">
        <v>429</v>
      </c>
      <c r="D28" s="2">
        <v>449</v>
      </c>
      <c r="E28" s="2">
        <v>424</v>
      </c>
      <c r="G28" s="8" t="s">
        <v>5</v>
      </c>
      <c r="H28" s="8"/>
      <c r="I28" s="8"/>
      <c r="J28" s="8"/>
      <c r="K28" s="8"/>
      <c r="L28" s="8"/>
    </row>
    <row r="29" spans="1:13" x14ac:dyDescent="0.25">
      <c r="B29" s="2">
        <v>499</v>
      </c>
      <c r="C29" s="2">
        <v>421</v>
      </c>
      <c r="D29" s="2">
        <v>424</v>
      </c>
      <c r="E29" s="2">
        <v>399</v>
      </c>
      <c r="G29" s="5" t="s">
        <v>22</v>
      </c>
      <c r="H29" s="5">
        <v>10</v>
      </c>
      <c r="I29" s="5">
        <v>10</v>
      </c>
      <c r="J29" s="5">
        <v>10</v>
      </c>
      <c r="K29" s="5">
        <v>10</v>
      </c>
      <c r="L29" s="5">
        <v>40</v>
      </c>
    </row>
    <row r="30" spans="1:13" x14ac:dyDescent="0.25">
      <c r="B30" s="2">
        <v>499</v>
      </c>
      <c r="C30" s="2">
        <v>399</v>
      </c>
      <c r="D30" s="2">
        <v>420</v>
      </c>
      <c r="E30" s="2">
        <v>399</v>
      </c>
      <c r="G30" s="5" t="s">
        <v>23</v>
      </c>
      <c r="H30" s="5">
        <v>4674</v>
      </c>
      <c r="I30" s="5">
        <v>2898</v>
      </c>
      <c r="J30" s="5">
        <v>3676</v>
      </c>
      <c r="K30" s="5">
        <v>3607</v>
      </c>
      <c r="L30" s="5">
        <v>14855</v>
      </c>
    </row>
    <row r="31" spans="1:13" x14ac:dyDescent="0.25">
      <c r="B31" s="2">
        <v>498</v>
      </c>
      <c r="C31" s="2">
        <v>399</v>
      </c>
      <c r="D31" s="2">
        <v>419</v>
      </c>
      <c r="E31" s="2">
        <v>399</v>
      </c>
      <c r="G31" s="5" t="s">
        <v>24</v>
      </c>
      <c r="H31" s="5">
        <v>467.4</v>
      </c>
      <c r="I31" s="5">
        <v>289.8</v>
      </c>
      <c r="J31" s="5">
        <v>367.6</v>
      </c>
      <c r="K31" s="5">
        <v>360.7</v>
      </c>
      <c r="L31" s="5">
        <v>371.375</v>
      </c>
    </row>
    <row r="32" spans="1:13" x14ac:dyDescent="0.25">
      <c r="B32" s="3">
        <v>497</v>
      </c>
      <c r="C32" s="3">
        <v>399</v>
      </c>
      <c r="D32" s="3">
        <v>410</v>
      </c>
      <c r="E32" s="3">
        <v>395</v>
      </c>
      <c r="G32" s="5" t="s">
        <v>25</v>
      </c>
      <c r="H32" s="5">
        <v>695.37777777777774</v>
      </c>
      <c r="I32" s="5">
        <v>7199.0666666666639</v>
      </c>
      <c r="J32" s="5">
        <v>2782.2666666666564</v>
      </c>
      <c r="K32" s="5">
        <v>3158.4555555555658</v>
      </c>
      <c r="L32" s="5">
        <v>7296.1891025641025</v>
      </c>
    </row>
    <row r="33" spans="1:13" x14ac:dyDescent="0.25">
      <c r="A33" t="s">
        <v>8</v>
      </c>
      <c r="B33">
        <f>AVERAGE(B3:B32)</f>
        <v>454.3</v>
      </c>
      <c r="C33">
        <f>AVERAGE(C3:C32)</f>
        <v>303.3</v>
      </c>
      <c r="D33">
        <f>AVERAGE(D3:D32)</f>
        <v>365.1</v>
      </c>
      <c r="E33">
        <f>AVERAGE(E3:E32)</f>
        <v>351.7</v>
      </c>
      <c r="G33" s="5"/>
      <c r="H33" s="5"/>
      <c r="I33" s="5"/>
      <c r="J33" s="5"/>
      <c r="K33" s="5"/>
      <c r="L33" s="5"/>
    </row>
    <row r="34" spans="1:13" ht="15.75" thickBot="1" x14ac:dyDescent="0.3">
      <c r="A34" t="s">
        <v>9</v>
      </c>
      <c r="B34">
        <f>MEDIAN(B3:B32)</f>
        <v>479.5</v>
      </c>
      <c r="C34">
        <f>MEDIAN(C3:C32)</f>
        <v>251.5</v>
      </c>
      <c r="D34">
        <f>MEDIAN(D3:D32)</f>
        <v>354</v>
      </c>
      <c r="E34">
        <f>MEDIAN(E3:E32)</f>
        <v>349</v>
      </c>
      <c r="G34" s="8" t="s">
        <v>6</v>
      </c>
      <c r="H34" s="8"/>
      <c r="I34" s="8"/>
      <c r="J34" s="8"/>
      <c r="K34" s="8"/>
      <c r="L34" s="8"/>
    </row>
    <row r="35" spans="1:13" x14ac:dyDescent="0.25">
      <c r="A35" t="s">
        <v>10</v>
      </c>
      <c r="B35">
        <f>STDEV(B3:B32)</f>
        <v>52.022640959622443</v>
      </c>
      <c r="C35">
        <f>STDEV(C3:C32)</f>
        <v>116.39680941236878</v>
      </c>
      <c r="D35">
        <f>STDEV(D3:D32)</f>
        <v>95.953059644663853</v>
      </c>
      <c r="E35">
        <f>STDEV(E3:E32)</f>
        <v>91.183085999618299</v>
      </c>
      <c r="G35" s="5" t="s">
        <v>22</v>
      </c>
      <c r="H35" s="5">
        <v>10</v>
      </c>
      <c r="I35" s="5">
        <v>10</v>
      </c>
      <c r="J35" s="5">
        <v>10</v>
      </c>
      <c r="K35" s="5">
        <v>10</v>
      </c>
      <c r="L35" s="5">
        <v>40</v>
      </c>
    </row>
    <row r="36" spans="1:13" x14ac:dyDescent="0.25">
      <c r="A36" t="s">
        <v>11</v>
      </c>
      <c r="B36">
        <f>MAX(B3:B32)</f>
        <v>500</v>
      </c>
      <c r="C36">
        <f>MAX(C3:C32)</f>
        <v>489</v>
      </c>
      <c r="D36">
        <f>MAX(D3:D32)</f>
        <v>500</v>
      </c>
      <c r="E36">
        <f>MAX(E3:E32)</f>
        <v>499</v>
      </c>
      <c r="G36" s="5" t="s">
        <v>23</v>
      </c>
      <c r="H36" s="5">
        <v>4990</v>
      </c>
      <c r="I36" s="5">
        <v>4344</v>
      </c>
      <c r="J36" s="5">
        <v>4555</v>
      </c>
      <c r="K36" s="5">
        <v>4359</v>
      </c>
      <c r="L36" s="5">
        <v>18248</v>
      </c>
    </row>
    <row r="37" spans="1:13" x14ac:dyDescent="0.25">
      <c r="A37" t="s">
        <v>12</v>
      </c>
      <c r="B37">
        <f>MIN(B3:B32)</f>
        <v>339</v>
      </c>
      <c r="C37">
        <f>MIN(C3:C32)</f>
        <v>167</v>
      </c>
      <c r="D37">
        <f>MIN(D3:D32)</f>
        <v>214</v>
      </c>
      <c r="E37">
        <f>MIN(E3:E32)</f>
        <v>189</v>
      </c>
      <c r="G37" s="5" t="s">
        <v>24</v>
      </c>
      <c r="H37" s="5">
        <v>499</v>
      </c>
      <c r="I37" s="5">
        <v>434.4</v>
      </c>
      <c r="J37" s="5">
        <v>455.5</v>
      </c>
      <c r="K37" s="5">
        <v>435.9</v>
      </c>
      <c r="L37" s="5">
        <v>456.2</v>
      </c>
    </row>
    <row r="38" spans="1:13" x14ac:dyDescent="0.25">
      <c r="A38" t="s">
        <v>13</v>
      </c>
      <c r="B38">
        <f>B36-B37</f>
        <v>161</v>
      </c>
      <c r="C38">
        <f>C36-C37</f>
        <v>322</v>
      </c>
      <c r="D38">
        <f>D36-D37</f>
        <v>286</v>
      </c>
      <c r="E38">
        <f>E36-E37</f>
        <v>310</v>
      </c>
      <c r="G38" s="5" t="s">
        <v>25</v>
      </c>
      <c r="H38" s="5">
        <v>0.88888888888888884</v>
      </c>
      <c r="I38" s="5">
        <v>1030.9333333333334</v>
      </c>
      <c r="J38" s="5">
        <v>1235.8333333333333</v>
      </c>
      <c r="K38" s="5">
        <v>1702.1000000000001</v>
      </c>
      <c r="L38" s="5">
        <v>1613.4461538461537</v>
      </c>
    </row>
    <row r="39" spans="1:13" x14ac:dyDescent="0.25">
      <c r="A39" t="s">
        <v>14</v>
      </c>
      <c r="B39">
        <f>QUARTILE(B3:B32, 3)</f>
        <v>499</v>
      </c>
      <c r="C39">
        <f>QUARTILE(C3:C32, 3)</f>
        <v>415.5</v>
      </c>
      <c r="D39">
        <f>QUARTILE(D3:D32,3)</f>
        <v>442.75</v>
      </c>
      <c r="E39" t="s">
        <v>18</v>
      </c>
      <c r="G39" s="5"/>
      <c r="H39" s="5"/>
      <c r="I39" s="5"/>
      <c r="J39" s="5"/>
      <c r="K39" s="5"/>
      <c r="L39" s="5"/>
    </row>
    <row r="40" spans="1:13" ht="15.75" thickBot="1" x14ac:dyDescent="0.3">
      <c r="A40" t="s">
        <v>15</v>
      </c>
      <c r="B40">
        <f>QUARTILE(B3:B32, 1)</f>
        <v>424.25</v>
      </c>
      <c r="C40">
        <f>QUARTILE(C3:C32, 1)</f>
        <v>194.5</v>
      </c>
      <c r="D40">
        <f>QUARTILE(D3:D32,1)</f>
        <v>277.25</v>
      </c>
      <c r="E40">
        <f>QUARTILE(E3:E32,1)</f>
        <v>299.25</v>
      </c>
      <c r="G40" s="8" t="s">
        <v>36</v>
      </c>
      <c r="H40" s="8"/>
      <c r="I40" s="8"/>
      <c r="J40" s="8"/>
      <c r="K40" s="8"/>
    </row>
    <row r="41" spans="1:13" x14ac:dyDescent="0.25">
      <c r="A41" t="s">
        <v>16</v>
      </c>
      <c r="B41">
        <f>SKEW(B3:B32)</f>
        <v>-0.88427370389788995</v>
      </c>
      <c r="C41">
        <f>SKEW(C3:C32)</f>
        <v>0.21117559897966082</v>
      </c>
      <c r="D41">
        <f>SKEW(D3:D32)</f>
        <v>-6.2623195673005574E-2</v>
      </c>
      <c r="E41">
        <f>SKEW(E3:E32)</f>
        <v>-0.18808699105848634</v>
      </c>
      <c r="G41" s="5" t="s">
        <v>22</v>
      </c>
      <c r="H41" s="5">
        <v>30</v>
      </c>
      <c r="I41" s="5">
        <v>30</v>
      </c>
      <c r="J41" s="5">
        <v>30</v>
      </c>
      <c r="K41" s="5">
        <v>30</v>
      </c>
    </row>
    <row r="42" spans="1:13" x14ac:dyDescent="0.25">
      <c r="A42" t="s">
        <v>17</v>
      </c>
      <c r="B42">
        <f>KURT(B3:B32)</f>
        <v>-0.58378368995475594</v>
      </c>
      <c r="C42">
        <f>KURT(C3:C32)</f>
        <v>-1.732349019754053</v>
      </c>
      <c r="D42">
        <f>KURT(D3:D32)</f>
        <v>-1.3015138170010889</v>
      </c>
      <c r="E42">
        <f>KURT(E3:E32)</f>
        <v>-0.70290156946661542</v>
      </c>
      <c r="G42" s="5" t="s">
        <v>23</v>
      </c>
      <c r="H42" s="5">
        <v>13629</v>
      </c>
      <c r="I42" s="5">
        <v>9099</v>
      </c>
      <c r="J42" s="5">
        <v>10953</v>
      </c>
      <c r="K42" s="5">
        <v>10551</v>
      </c>
    </row>
    <row r="43" spans="1:13" x14ac:dyDescent="0.25">
      <c r="G43" s="5" t="s">
        <v>24</v>
      </c>
      <c r="H43" s="5">
        <v>454.3</v>
      </c>
      <c r="I43" s="5">
        <v>303.3</v>
      </c>
      <c r="J43" s="5">
        <v>365.1</v>
      </c>
      <c r="K43" s="5">
        <v>351.7</v>
      </c>
    </row>
    <row r="44" spans="1:13" x14ac:dyDescent="0.25">
      <c r="G44" s="5" t="s">
        <v>25</v>
      </c>
      <c r="H44" s="5">
        <v>2706.3551724137865</v>
      </c>
      <c r="I44" s="5">
        <v>13548.217241379303</v>
      </c>
      <c r="J44" s="5">
        <v>9206.9896551724196</v>
      </c>
      <c r="K44" s="5">
        <v>8314.3551724137869</v>
      </c>
    </row>
    <row r="45" spans="1:13" x14ac:dyDescent="0.25">
      <c r="A45" s="9" t="s">
        <v>46</v>
      </c>
      <c r="G45" s="5"/>
      <c r="H45" s="5"/>
      <c r="I45" s="5"/>
      <c r="J45" s="5"/>
      <c r="K45" s="5"/>
    </row>
    <row r="46" spans="1:13" x14ac:dyDescent="0.25">
      <c r="B46" t="s">
        <v>0</v>
      </c>
      <c r="C46" t="s">
        <v>1</v>
      </c>
      <c r="D46" t="s">
        <v>2</v>
      </c>
      <c r="E46" t="s">
        <v>3</v>
      </c>
    </row>
    <row r="47" spans="1:13" ht="15.75" thickBot="1" x14ac:dyDescent="0.3">
      <c r="A47" t="s">
        <v>4</v>
      </c>
      <c r="B47">
        <f>AVERAGE(B3:B12)</f>
        <v>396.5</v>
      </c>
      <c r="C47">
        <f>AVERAGE(C3:C12)</f>
        <v>185.7</v>
      </c>
      <c r="D47">
        <f>AVERAGE(D3:D12)</f>
        <v>272.2</v>
      </c>
      <c r="E47">
        <f>AVERAGE(E3:E12)</f>
        <v>258.5</v>
      </c>
      <c r="G47" t="s">
        <v>26</v>
      </c>
    </row>
    <row r="48" spans="1:13" ht="15.75" thickBot="1" x14ac:dyDescent="0.3">
      <c r="A48" t="s">
        <v>5</v>
      </c>
      <c r="B48">
        <f>AVERAGE(B13:B22)</f>
        <v>467.4</v>
      </c>
      <c r="C48">
        <f>AVERAGE(C13:C22)</f>
        <v>289.8</v>
      </c>
      <c r="D48">
        <f>AVERAGE(D13:D22)</f>
        <v>367.6</v>
      </c>
      <c r="E48">
        <f>AVERAGE(E13:E22)</f>
        <v>360.7</v>
      </c>
      <c r="G48" s="7" t="s">
        <v>27</v>
      </c>
      <c r="H48" s="7" t="s">
        <v>28</v>
      </c>
      <c r="I48" s="7" t="s">
        <v>29</v>
      </c>
      <c r="J48" s="7" t="s">
        <v>30</v>
      </c>
      <c r="K48" s="7" t="s">
        <v>31</v>
      </c>
      <c r="L48" s="7" t="s">
        <v>32</v>
      </c>
      <c r="M48" s="7" t="s">
        <v>33</v>
      </c>
    </row>
    <row r="49" spans="1:14" x14ac:dyDescent="0.25">
      <c r="A49" t="s">
        <v>6</v>
      </c>
      <c r="B49">
        <f>AVERAGE(B23:B32)</f>
        <v>499</v>
      </c>
      <c r="C49">
        <f>AVERAGE(C23:C32)</f>
        <v>434.4</v>
      </c>
      <c r="D49">
        <f>AVERAGE(D23:D32)</f>
        <v>455.5</v>
      </c>
      <c r="E49">
        <f>AVERAGE(E23:E32)</f>
        <v>435.9</v>
      </c>
      <c r="G49" s="5" t="s">
        <v>42</v>
      </c>
      <c r="H49" s="5">
        <v>633964.04999999923</v>
      </c>
      <c r="I49" s="5">
        <v>2</v>
      </c>
      <c r="J49" s="5">
        <v>316982.02499999962</v>
      </c>
      <c r="K49" s="5">
        <v>119.80548772165572</v>
      </c>
      <c r="L49" s="5">
        <v>3.8533180429597611E-28</v>
      </c>
      <c r="M49" s="5">
        <v>3.0803868632925813</v>
      </c>
      <c r="N49" s="7"/>
    </row>
    <row r="50" spans="1:14" x14ac:dyDescent="0.25">
      <c r="G50" s="5" t="s">
        <v>43</v>
      </c>
      <c r="H50" s="5">
        <v>357193.19999999937</v>
      </c>
      <c r="I50" s="5">
        <v>3</v>
      </c>
      <c r="J50" s="5">
        <v>119064.39999999979</v>
      </c>
      <c r="K50" s="5">
        <v>45.001190563680375</v>
      </c>
      <c r="L50" s="5">
        <v>6.0109076763546925E-19</v>
      </c>
      <c r="M50" s="5">
        <v>2.6886914680276828</v>
      </c>
      <c r="N50" s="5"/>
    </row>
    <row r="51" spans="1:14" x14ac:dyDescent="0.25">
      <c r="G51" s="5" t="s">
        <v>44</v>
      </c>
      <c r="H51" s="5">
        <v>59790.550000000745</v>
      </c>
      <c r="I51" s="5">
        <v>6</v>
      </c>
      <c r="J51" s="5">
        <v>9965.0916666667908</v>
      </c>
      <c r="K51" s="5">
        <v>3.7663734002457185</v>
      </c>
      <c r="L51" s="5">
        <v>1.9191317984747016E-3</v>
      </c>
      <c r="M51" s="5">
        <v>2.1836568832611243</v>
      </c>
      <c r="N51" s="5"/>
    </row>
    <row r="52" spans="1:14" x14ac:dyDescent="0.25">
      <c r="G52" s="5" t="s">
        <v>45</v>
      </c>
      <c r="H52" s="5">
        <v>285747</v>
      </c>
      <c r="I52" s="5">
        <v>108</v>
      </c>
      <c r="J52" s="5">
        <v>2645.8055555555557</v>
      </c>
      <c r="K52" s="5"/>
      <c r="L52" s="5"/>
      <c r="M52" s="5"/>
      <c r="N52" s="5"/>
    </row>
    <row r="53" spans="1:14" x14ac:dyDescent="0.25">
      <c r="G53" s="5"/>
      <c r="H53" s="5"/>
      <c r="I53" s="5"/>
      <c r="J53" s="5"/>
      <c r="K53" s="5"/>
      <c r="L53" s="5"/>
      <c r="M53" s="5"/>
      <c r="N53" s="5"/>
    </row>
    <row r="54" spans="1:14" ht="15.75" thickBot="1" x14ac:dyDescent="0.3">
      <c r="G54" s="6" t="s">
        <v>36</v>
      </c>
      <c r="H54" s="6">
        <v>1336694.7999999993</v>
      </c>
      <c r="I54" s="6">
        <v>119</v>
      </c>
      <c r="J54" s="6"/>
      <c r="K54" s="6"/>
      <c r="L54" s="6"/>
      <c r="M54" s="6"/>
      <c r="N54" s="5"/>
    </row>
    <row r="55" spans="1:14" ht="15.75" thickBot="1" x14ac:dyDescent="0.3">
      <c r="G55" s="6"/>
      <c r="H55" s="6"/>
      <c r="I55" s="6"/>
      <c r="J55" s="6"/>
      <c r="K55" s="6"/>
      <c r="L55" s="6"/>
      <c r="M55" s="6"/>
      <c r="N55" s="6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JJHZH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Jianhua Jiang</dc:creator>
  <cp:lastModifiedBy>Jianhua Jiang</cp:lastModifiedBy>
  <dcterms:created xsi:type="dcterms:W3CDTF">2012-10-03T02:01:19Z</dcterms:created>
  <dcterms:modified xsi:type="dcterms:W3CDTF">2012-10-04T02:16:52Z</dcterms:modified>
</cp:coreProperties>
</file>