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214"/>
  </bookViews>
  <sheets>
    <sheet name="Sheet1" sheetId="1" r:id="rId1"/>
    <sheet name="Chart1" sheetId="4" r:id="rId2"/>
    <sheet name="Chart2" sheetId="5" r:id="rId3"/>
    <sheet name="Chart3" sheetId="6" r:id="rId4"/>
    <sheet name="Chart4" sheetId="7" r:id="rId5"/>
  </sheets>
  <calcPr calcId="144525"/>
</workbook>
</file>

<file path=xl/calcChain.xml><?xml version="1.0" encoding="utf-8"?>
<calcChain xmlns="http://schemas.openxmlformats.org/spreadsheetml/2006/main">
  <c r="D14" i="1" l="1"/>
  <c r="D15" i="1"/>
  <c r="D16" i="1"/>
  <c r="D17" i="1"/>
  <c r="C13" i="1"/>
  <c r="D13" i="1"/>
  <c r="C14" i="1"/>
  <c r="C15" i="1"/>
  <c r="C16" i="1"/>
  <c r="C17" i="1"/>
  <c r="B14" i="1"/>
  <c r="B15" i="1"/>
  <c r="B16" i="1"/>
  <c r="B17" i="1"/>
  <c r="B13" i="1"/>
  <c r="B23" i="1" l="1"/>
  <c r="C23" i="1"/>
  <c r="D23" i="1"/>
  <c r="E23" i="1"/>
  <c r="B24" i="1"/>
  <c r="C24" i="1"/>
  <c r="D24" i="1"/>
  <c r="E24" i="1"/>
  <c r="C25" i="1"/>
  <c r="D25" i="1"/>
  <c r="E25" i="1"/>
  <c r="B35" i="1"/>
  <c r="C35" i="1"/>
  <c r="D35" i="1"/>
  <c r="E35" i="1"/>
  <c r="B36" i="1"/>
  <c r="C36" i="1"/>
  <c r="D36" i="1"/>
  <c r="E36" i="1"/>
  <c r="B37" i="1"/>
  <c r="C37" i="1"/>
  <c r="D37" i="1"/>
  <c r="E37" i="1"/>
</calcChain>
</file>

<file path=xl/sharedStrings.xml><?xml version="1.0" encoding="utf-8"?>
<sst xmlns="http://schemas.openxmlformats.org/spreadsheetml/2006/main" count="27" uniqueCount="24">
  <si>
    <t>n vs time for different numbers of processors</t>
  </si>
  <si>
    <t>P down, n across</t>
  </si>
  <si>
    <t>p vs % of peak mflops for different numbers of particles</t>
  </si>
  <si>
    <t>P across, n down</t>
  </si>
  <si>
    <t>500 – MFLOPS (agg)</t>
  </si>
  <si>
    <t>500 – Craypat Overhead (%)</t>
  </si>
  <si>
    <t>10000 – MFLOPS (agg)</t>
  </si>
  <si>
    <t>10000 – Craypat Overhead (%)</t>
  </si>
  <si>
    <t>40000 – MFLOPS (agg)</t>
  </si>
  <si>
    <t>Single machine MFLOPS</t>
  </si>
  <si>
    <t>40000 – Craypat Overhead (%)</t>
  </si>
  <si>
    <t>Note: aggregate FLOPS is for ALL machines combined</t>
  </si>
  <si>
    <t>p vs % of time for different operations</t>
  </si>
  <si>
    <t>N = 10 000</t>
  </si>
  <si>
    <t>P across</t>
  </si>
  <si>
    <t>computation</t>
  </si>
  <si>
    <t>MPI_Isend</t>
  </si>
  <si>
    <t>communication</t>
  </si>
  <si>
    <t>MPI_Recv</t>
  </si>
  <si>
    <t>synchronization</t>
  </si>
  <si>
    <t>MPI_Waitall</t>
  </si>
  <si>
    <t>Exit</t>
  </si>
  <si>
    <t>speedup vs number of processors for different n</t>
  </si>
  <si>
    <t>Serial P&amp;S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</si>
</sst>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</a:t>
            </a:r>
            <a:r>
              <a:rPr lang="en-US" baseline="0"/>
              <a:t> Time versus Number of Particles</a:t>
            </a:r>
            <a:endParaRPr lang="en-US"/>
          </a:p>
        </c:rich>
      </c:tx>
      <c:layout>
        <c:manualLayout>
          <c:xMode val="edge"/>
          <c:yMode val="edge"/>
          <c:x val="0.25389396673054437"/>
          <c:y val="3.837197246250424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Processors</c:v>
          </c:tx>
          <c:xVal>
            <c:numRef>
              <c:f>Sheet1!$B$3:$F$3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6.267E-3</c:v>
                </c:pt>
                <c:pt idx="1">
                  <c:v>1.3592E-2</c:v>
                </c:pt>
                <c:pt idx="2">
                  <c:v>0.71060800000000002</c:v>
                </c:pt>
                <c:pt idx="3">
                  <c:v>2.8682400000000001</c:v>
                </c:pt>
                <c:pt idx="4">
                  <c:v>13.5725</c:v>
                </c:pt>
              </c:numCache>
            </c:numRef>
          </c:yVal>
          <c:smooth val="0"/>
        </c:ser>
        <c:ser>
          <c:idx val="1"/>
          <c:order val="1"/>
          <c:tx>
            <c:v>8 Processors</c:v>
          </c:tx>
          <c:xVal>
            <c:numRef>
              <c:f>Sheet1!$B$3:$F$3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5.568E-3</c:v>
                </c:pt>
                <c:pt idx="1">
                  <c:v>9.6579999999999999E-3</c:v>
                </c:pt>
                <c:pt idx="2">
                  <c:v>0.24</c:v>
                </c:pt>
                <c:pt idx="3">
                  <c:v>0.87611399999999995</c:v>
                </c:pt>
                <c:pt idx="4">
                  <c:v>3.62785</c:v>
                </c:pt>
              </c:numCache>
            </c:numRef>
          </c:yVal>
          <c:smooth val="0"/>
        </c:ser>
        <c:ser>
          <c:idx val="2"/>
          <c:order val="2"/>
          <c:tx>
            <c:v>16 Processors</c:v>
          </c:tx>
          <c:xVal>
            <c:numRef>
              <c:f>Sheet1!$B$3:$F$3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5.7459999999999994E-3</c:v>
                </c:pt>
                <c:pt idx="1">
                  <c:v>7.320000000000001E-3</c:v>
                </c:pt>
                <c:pt idx="2">
                  <c:v>8.4617999999999999E-2</c:v>
                </c:pt>
                <c:pt idx="3">
                  <c:v>0.26341100000000001</c:v>
                </c:pt>
                <c:pt idx="4">
                  <c:v>0.99261599999999994</c:v>
                </c:pt>
              </c:numCache>
            </c:numRef>
          </c:yVal>
          <c:smooth val="0"/>
        </c:ser>
        <c:ser>
          <c:idx val="3"/>
          <c:order val="3"/>
          <c:tx>
            <c:v>24 Processors</c:v>
          </c:tx>
          <c:xVal>
            <c:numRef>
              <c:f>Sheet1!$B$3:$F$3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5.5369999999999994E-3</c:v>
                </c:pt>
                <c:pt idx="1">
                  <c:v>6.5700000000000003E-3</c:v>
                </c:pt>
                <c:pt idx="2">
                  <c:v>4.8707999999999994E-2</c:v>
                </c:pt>
                <c:pt idx="3">
                  <c:v>0.14147899999999999</c:v>
                </c:pt>
                <c:pt idx="4">
                  <c:v>0.46369499999999997</c:v>
                </c:pt>
              </c:numCache>
            </c:numRef>
          </c:yVal>
          <c:smooth val="0"/>
        </c:ser>
        <c:ser>
          <c:idx val="4"/>
          <c:order val="4"/>
          <c:tx>
            <c:v>48 Processors</c:v>
          </c:tx>
          <c:xVal>
            <c:numRef>
              <c:f>Sheet1!$B$3:$F$3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7.5700000000000003E-3</c:v>
                </c:pt>
                <c:pt idx="1">
                  <c:v>7.490000000000001E-3</c:v>
                </c:pt>
                <c:pt idx="2">
                  <c:v>2.2480999999999998E-2</c:v>
                </c:pt>
                <c:pt idx="3">
                  <c:v>5.4480999999999995E-2</c:v>
                </c:pt>
                <c:pt idx="4">
                  <c:v>0.14463000000000001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4720"/>
        <c:axId val="154815296"/>
      </c:scatterChart>
      <c:valAx>
        <c:axId val="15481472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815296"/>
        <c:crossesAt val="1.0000000000000002E-3"/>
        <c:crossBetween val="midCat"/>
      </c:valAx>
      <c:valAx>
        <c:axId val="1548152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8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</a:t>
            </a:r>
            <a:r>
              <a:rPr lang="en-US" baseline="0"/>
              <a:t>versus Number of Processors</a:t>
            </a:r>
            <a:endParaRPr lang="en-US"/>
          </a:p>
        </c:rich>
      </c:tx>
      <c:layout>
        <c:manualLayout>
          <c:xMode val="edge"/>
          <c:yMode val="edge"/>
          <c:x val="0.24359960109318737"/>
          <c:y val="3.0293662470398084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 Particles</c:v>
          </c:tx>
          <c:xVal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1.1412158927716611</c:v>
                </c:pt>
                <c:pt idx="1">
                  <c:v>1.2844827586206897</c:v>
                </c:pt>
                <c:pt idx="2">
                  <c:v>1.2446919596240866</c:v>
                </c:pt>
                <c:pt idx="3">
                  <c:v>1.2916741918006143</c:v>
                </c:pt>
                <c:pt idx="4">
                  <c:v>0.94478203434610308</c:v>
                </c:pt>
              </c:numCache>
            </c:numRef>
          </c:yVal>
          <c:smooth val="0"/>
        </c:ser>
        <c:ser>
          <c:idx val="2"/>
          <c:order val="1"/>
          <c:tx>
            <c:v>10 000 Particles</c:v>
          </c:tx>
          <c:xVal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0.78145053250174501</c:v>
                </c:pt>
                <c:pt idx="1">
                  <c:v>2.3137708333333338</c:v>
                </c:pt>
                <c:pt idx="2">
                  <c:v>6.5624926138646629</c:v>
                </c:pt>
                <c:pt idx="3">
                  <c:v>11.400693931181738</c:v>
                </c:pt>
                <c:pt idx="4">
                  <c:v>24.701080912770788</c:v>
                </c:pt>
              </c:numCache>
            </c:numRef>
          </c:yVal>
          <c:smooth val="0"/>
        </c:ser>
        <c:ser>
          <c:idx val="4"/>
          <c:order val="2"/>
          <c:tx>
            <c:v>40 000 Particles</c:v>
          </c:tx>
          <c:xVal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0.33742567692024317</c:v>
                </c:pt>
                <c:pt idx="1">
                  <c:v>1.2623757873120445</c:v>
                </c:pt>
                <c:pt idx="2">
                  <c:v>4.6137781377692892</c:v>
                </c:pt>
                <c:pt idx="3">
                  <c:v>9.8765567884061731</c:v>
                </c:pt>
                <c:pt idx="4">
                  <c:v>31.665007259904584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7600"/>
        <c:axId val="154818176"/>
      </c:scatterChart>
      <c:valAx>
        <c:axId val="15481760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818176"/>
        <c:crossesAt val="1.0000000000000002E-3"/>
        <c:crossBetween val="midCat"/>
      </c:valAx>
      <c:valAx>
        <c:axId val="15481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81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Allocation of Program Time for Different Numbers of Processors</a:t>
            </a:r>
          </a:p>
        </c:rich>
      </c:tx>
      <c:layout>
        <c:manualLayout>
          <c:xMode val="edge"/>
          <c:yMode val="edge"/>
          <c:x val="0.14443497083057372"/>
          <c:y val="2.423492997631846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Computation</c:v>
          </c:tx>
          <c:xVal>
            <c:numRef>
              <c:f>Sheet1!$B$34:$E$34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Sheet1!$B$35:$E$35</c:f>
              <c:numCache>
                <c:formatCode>General</c:formatCode>
                <c:ptCount val="4"/>
                <c:pt idx="0">
                  <c:v>93.21</c:v>
                </c:pt>
                <c:pt idx="1">
                  <c:v>77.23</c:v>
                </c:pt>
                <c:pt idx="2">
                  <c:v>63.989999999999995</c:v>
                </c:pt>
                <c:pt idx="3">
                  <c:v>57.21</c:v>
                </c:pt>
              </c:numCache>
            </c:numRef>
          </c:yVal>
          <c:smooth val="0"/>
        </c:ser>
        <c:ser>
          <c:idx val="1"/>
          <c:order val="1"/>
          <c:tx>
            <c:v>Communication</c:v>
          </c:tx>
          <c:xVal>
            <c:numRef>
              <c:f>Sheet1!$B$34:$E$34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Sheet1!$B$36:$E$36</c:f>
              <c:numCache>
                <c:formatCode>General</c:formatCode>
                <c:ptCount val="4"/>
                <c:pt idx="0">
                  <c:v>6.44</c:v>
                </c:pt>
                <c:pt idx="1">
                  <c:v>21.78</c:v>
                </c:pt>
                <c:pt idx="2">
                  <c:v>33.35</c:v>
                </c:pt>
                <c:pt idx="3">
                  <c:v>38.24</c:v>
                </c:pt>
              </c:numCache>
            </c:numRef>
          </c:yVal>
          <c:smooth val="0"/>
        </c:ser>
        <c:ser>
          <c:idx val="2"/>
          <c:order val="2"/>
          <c:tx>
            <c:v>Synchronization</c:v>
          </c:tx>
          <c:xVal>
            <c:numRef>
              <c:f>Sheet1!$B$34:$E$34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8064"/>
        <c:axId val="144728640"/>
      </c:scatterChart>
      <c:valAx>
        <c:axId val="1447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28640"/>
        <c:crosses val="autoZero"/>
        <c:crossBetween val="midCat"/>
      </c:valAx>
      <c:valAx>
        <c:axId val="14472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2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Peak Machine Performance versus Number of Processors</a:t>
            </a:r>
            <a:endParaRPr lang="en-US"/>
          </a:p>
        </c:rich>
      </c:tx>
      <c:layout>
        <c:manualLayout>
          <c:xMode val="edge"/>
          <c:yMode val="edge"/>
          <c:x val="0.1117157076132099"/>
          <c:y val="2.221535247829192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 Particles</c:v>
          </c:tx>
          <c:xVal>
            <c:numRef>
              <c:f>Sheet1!$B$22:$E$22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Sheet1!$B$23:$E$23</c:f>
              <c:numCache>
                <c:formatCode>General</c:formatCode>
                <c:ptCount val="4"/>
                <c:pt idx="0">
                  <c:v>3.0995558845299771E-2</c:v>
                </c:pt>
                <c:pt idx="1">
                  <c:v>1.9309479799313439E-2</c:v>
                </c:pt>
                <c:pt idx="2">
                  <c:v>1.6886538309167261E-2</c:v>
                </c:pt>
                <c:pt idx="3">
                  <c:v>1.5080965181771634E-2</c:v>
                </c:pt>
              </c:numCache>
            </c:numRef>
          </c:yVal>
          <c:smooth val="0"/>
        </c:ser>
        <c:ser>
          <c:idx val="1"/>
          <c:order val="1"/>
          <c:tx>
            <c:v>10 000 Particles</c:v>
          </c:tx>
          <c:xVal>
            <c:numRef>
              <c:f>Sheet1!$B$22:$E$22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Sheet1!$B$24:$E$24</c:f>
              <c:numCache>
                <c:formatCode>General</c:formatCode>
                <c:ptCount val="4"/>
                <c:pt idx="0">
                  <c:v>5.005411255411249E-2</c:v>
                </c:pt>
                <c:pt idx="1">
                  <c:v>0.11073179271708666</c:v>
                </c:pt>
                <c:pt idx="2">
                  <c:v>0.16670688545688533</c:v>
                </c:pt>
                <c:pt idx="3">
                  <c:v>8.3266007667205273E-3</c:v>
                </c:pt>
              </c:numCache>
            </c:numRef>
          </c:yVal>
          <c:smooth val="0"/>
        </c:ser>
        <c:ser>
          <c:idx val="2"/>
          <c:order val="2"/>
          <c:tx>
            <c:v>40 000 Particles</c:v>
          </c:tx>
          <c:xVal>
            <c:numRef>
              <c:f>Sheet1!$B$22:$E$22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1">
                  <c:v>3.6002304147465504E-2</c:v>
                </c:pt>
                <c:pt idx="2">
                  <c:v>2.8167517006802721E-2</c:v>
                </c:pt>
                <c:pt idx="3">
                  <c:v>4.9512987012987016E-2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0944"/>
        <c:axId val="144731520"/>
      </c:scatterChart>
      <c:valAx>
        <c:axId val="1447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31520"/>
        <c:crossesAt val="5.000000000000001E-3"/>
        <c:crossBetween val="midCat"/>
      </c:valAx>
      <c:valAx>
        <c:axId val="144731520"/>
        <c:scaling>
          <c:logBase val="2"/>
          <c:orientation val="minMax"/>
          <c:max val="0.5"/>
          <c:min val="5.000000000000001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Machine Peak FLOPS/s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3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D19" sqref="D19"/>
    </sheetView>
  </sheetViews>
  <sheetFormatPr defaultColWidth="11.5703125" defaultRowHeight="12.75" x14ac:dyDescent="0.2"/>
  <cols>
    <col min="1" max="1" width="16.7109375" customWidth="1"/>
    <col min="2" max="2" width="13.28515625" customWidth="1"/>
    <col min="8" max="8" width="28.85546875" customWidth="1"/>
  </cols>
  <sheetData>
    <row r="1" spans="1:6" x14ac:dyDescent="0.2">
      <c r="A1" s="1" t="s">
        <v>0</v>
      </c>
    </row>
    <row r="3" spans="1:6" x14ac:dyDescent="0.2">
      <c r="A3" s="1" t="s">
        <v>1</v>
      </c>
      <c r="B3" s="1">
        <v>500</v>
      </c>
      <c r="C3" s="1">
        <v>1000</v>
      </c>
      <c r="D3" s="1">
        <v>10000</v>
      </c>
      <c r="E3" s="1">
        <v>20000</v>
      </c>
      <c r="F3" s="1">
        <v>40000</v>
      </c>
    </row>
    <row r="4" spans="1:6" x14ac:dyDescent="0.2">
      <c r="A4" s="1">
        <v>4</v>
      </c>
      <c r="B4">
        <v>6.267E-3</v>
      </c>
      <c r="C4">
        <v>1.3592E-2</v>
      </c>
      <c r="D4">
        <v>0.71060800000000002</v>
      </c>
      <c r="E4">
        <v>2.8682400000000001</v>
      </c>
      <c r="F4">
        <v>13.5725</v>
      </c>
    </row>
    <row r="5" spans="1:6" x14ac:dyDescent="0.2">
      <c r="A5" s="1">
        <v>8</v>
      </c>
      <c r="B5">
        <v>5.568E-3</v>
      </c>
      <c r="C5">
        <v>9.6579999999999999E-3</v>
      </c>
      <c r="D5">
        <v>0.24</v>
      </c>
      <c r="E5">
        <v>0.87611399999999995</v>
      </c>
      <c r="F5">
        <v>3.62785</v>
      </c>
    </row>
    <row r="6" spans="1:6" x14ac:dyDescent="0.2">
      <c r="A6" s="1">
        <v>16</v>
      </c>
      <c r="B6">
        <v>5.7459999999999994E-3</v>
      </c>
      <c r="C6">
        <v>7.320000000000001E-3</v>
      </c>
      <c r="D6">
        <v>8.4617999999999999E-2</v>
      </c>
      <c r="E6">
        <v>0.26341100000000001</v>
      </c>
      <c r="F6">
        <v>0.99261599999999994</v>
      </c>
    </row>
    <row r="7" spans="1:6" x14ac:dyDescent="0.2">
      <c r="A7" s="1">
        <v>24</v>
      </c>
      <c r="B7">
        <v>5.5369999999999994E-3</v>
      </c>
      <c r="C7">
        <v>6.5700000000000003E-3</v>
      </c>
      <c r="D7">
        <v>4.8707999999999994E-2</v>
      </c>
      <c r="E7">
        <v>0.14147899999999999</v>
      </c>
      <c r="F7">
        <v>0.46369499999999997</v>
      </c>
    </row>
    <row r="8" spans="1:6" x14ac:dyDescent="0.2">
      <c r="A8" s="1">
        <v>48</v>
      </c>
      <c r="B8">
        <v>7.5700000000000003E-3</v>
      </c>
      <c r="C8">
        <v>7.490000000000001E-3</v>
      </c>
      <c r="D8">
        <v>2.2480999999999998E-2</v>
      </c>
      <c r="E8">
        <v>5.4480999999999995E-2</v>
      </c>
      <c r="F8">
        <v>0.14463000000000001</v>
      </c>
    </row>
    <row r="10" spans="1:6" x14ac:dyDescent="0.2">
      <c r="A10" s="1" t="s">
        <v>22</v>
      </c>
    </row>
    <row r="12" spans="1:6" x14ac:dyDescent="0.2">
      <c r="A12" s="1" t="s">
        <v>1</v>
      </c>
      <c r="B12" s="1">
        <v>500</v>
      </c>
      <c r="C12" s="1">
        <v>10000</v>
      </c>
      <c r="D12" s="1">
        <v>40000</v>
      </c>
      <c r="E12" s="1"/>
    </row>
    <row r="13" spans="1:6" x14ac:dyDescent="0.2">
      <c r="A13" s="1">
        <v>4</v>
      </c>
      <c r="B13">
        <f>B$18/B4</f>
        <v>1.1412158927716611</v>
      </c>
      <c r="C13">
        <f>C$18/D4</f>
        <v>0.78145053250174501</v>
      </c>
      <c r="D13">
        <f>D$18/F4</f>
        <v>0.33742567692024317</v>
      </c>
    </row>
    <row r="14" spans="1:6" x14ac:dyDescent="0.2">
      <c r="A14" s="1">
        <v>8</v>
      </c>
      <c r="B14">
        <f t="shared" ref="B14:B17" si="0">B$18/B5</f>
        <v>1.2844827586206897</v>
      </c>
      <c r="C14">
        <f t="shared" ref="C14:C17" si="1">C$18/D5</f>
        <v>2.3137708333333338</v>
      </c>
      <c r="D14">
        <f t="shared" ref="D14:D17" si="2">D$18/F5</f>
        <v>1.2623757873120445</v>
      </c>
    </row>
    <row r="15" spans="1:6" x14ac:dyDescent="0.2">
      <c r="A15" s="1">
        <v>16</v>
      </c>
      <c r="B15">
        <f t="shared" si="0"/>
        <v>1.2446919596240866</v>
      </c>
      <c r="C15">
        <f t="shared" si="1"/>
        <v>6.5624926138646629</v>
      </c>
      <c r="D15">
        <f t="shared" si="2"/>
        <v>4.6137781377692892</v>
      </c>
    </row>
    <row r="16" spans="1:6" x14ac:dyDescent="0.2">
      <c r="A16" s="1">
        <v>24</v>
      </c>
      <c r="B16">
        <f t="shared" si="0"/>
        <v>1.2916741918006143</v>
      </c>
      <c r="C16">
        <f t="shared" si="1"/>
        <v>11.400693931181738</v>
      </c>
      <c r="D16">
        <f t="shared" si="2"/>
        <v>9.8765567884061731</v>
      </c>
    </row>
    <row r="17" spans="1:12" x14ac:dyDescent="0.2">
      <c r="A17" s="1">
        <v>48</v>
      </c>
      <c r="B17">
        <f t="shared" si="0"/>
        <v>0.94478203434610308</v>
      </c>
      <c r="C17">
        <f t="shared" si="1"/>
        <v>24.701080912770788</v>
      </c>
      <c r="D17">
        <f t="shared" si="2"/>
        <v>31.665007259904584</v>
      </c>
    </row>
    <row r="18" spans="1:12" x14ac:dyDescent="0.2">
      <c r="A18" s="1" t="s">
        <v>23</v>
      </c>
      <c r="B18">
        <v>7.1520000000000004E-3</v>
      </c>
      <c r="C18">
        <v>0.55530500000000005</v>
      </c>
      <c r="D18">
        <v>4.5797100000000004</v>
      </c>
    </row>
    <row r="20" spans="1:12" x14ac:dyDescent="0.2">
      <c r="A20" s="1" t="s">
        <v>2</v>
      </c>
    </row>
    <row r="22" spans="1:12" x14ac:dyDescent="0.2">
      <c r="A22" s="1" t="s">
        <v>3</v>
      </c>
      <c r="B22" s="1">
        <v>4</v>
      </c>
      <c r="C22" s="1">
        <v>8</v>
      </c>
      <c r="D22" s="1">
        <v>16</v>
      </c>
      <c r="E22" s="1">
        <v>24</v>
      </c>
      <c r="H22" s="1" t="s">
        <v>3</v>
      </c>
      <c r="I22" s="1">
        <v>4</v>
      </c>
      <c r="J22" s="1">
        <v>8</v>
      </c>
      <c r="K22" s="1">
        <v>16</v>
      </c>
      <c r="L22" s="1">
        <v>24</v>
      </c>
    </row>
    <row r="23" spans="1:12" x14ac:dyDescent="0.2">
      <c r="A23" s="1">
        <v>500</v>
      </c>
      <c r="B23">
        <f>I23*100/(100-I24)/($C$28*B$22)*100</f>
        <v>3.0995558845299771E-2</v>
      </c>
      <c r="C23">
        <f>J23*100/(100-J24)/($C$28*C$22)*100</f>
        <v>1.9309479799313439E-2</v>
      </c>
      <c r="D23">
        <f>K23*100/(100-K24)/($C$28*D$22)*100</f>
        <v>1.6886538309167261E-2</v>
      </c>
      <c r="E23">
        <f>L23*100/(100-L24)/($C$28*E$22)*100</f>
        <v>1.5080965181771634E-2</v>
      </c>
      <c r="H23" s="1" t="s">
        <v>4</v>
      </c>
      <c r="I23">
        <v>4.0199999999999996</v>
      </c>
      <c r="J23">
        <v>7.02</v>
      </c>
      <c r="K23">
        <v>13.64</v>
      </c>
      <c r="L23">
        <v>18.850000000000001</v>
      </c>
    </row>
    <row r="24" spans="1:12" x14ac:dyDescent="0.2">
      <c r="A24" s="1">
        <v>10000</v>
      </c>
      <c r="B24">
        <f>I25*100/(100-I26)/($C$28*B$22)*100</f>
        <v>5.005411255411249E-2</v>
      </c>
      <c r="C24">
        <f>J25*100/(100-J26)/($C$28*C$22)*100</f>
        <v>0.11073179271708666</v>
      </c>
      <c r="D24">
        <f>K25*100/(100-K26)/($C$28*D$22)*100</f>
        <v>0.16670688545688533</v>
      </c>
      <c r="E24">
        <f>L25*100/(100-L26)/($C$28*E$22)*100</f>
        <v>8.3266007667205273E-3</v>
      </c>
      <c r="H24" s="1" t="s">
        <v>5</v>
      </c>
      <c r="I24">
        <v>61.4</v>
      </c>
      <c r="J24">
        <v>45.9</v>
      </c>
      <c r="K24">
        <v>39.9</v>
      </c>
      <c r="L24">
        <v>38</v>
      </c>
    </row>
    <row r="25" spans="1:12" x14ac:dyDescent="0.2">
      <c r="A25" s="1">
        <v>40000</v>
      </c>
      <c r="C25">
        <f>J27*100/(100-J28)/($C$28*C$22)*100</f>
        <v>3.6002304147465504E-2</v>
      </c>
      <c r="D25">
        <f>K27*100/(100-K28)/($C$28*D$22)*100</f>
        <v>2.8167517006802721E-2</v>
      </c>
      <c r="E25">
        <f>L27*100/(100-L28)/($C$28*E$22)*100</f>
        <v>4.9512987012987016E-2</v>
      </c>
      <c r="H25" s="1" t="s">
        <v>6</v>
      </c>
      <c r="I25">
        <v>0.74</v>
      </c>
      <c r="J25">
        <v>2.5300000000000002</v>
      </c>
      <c r="K25">
        <v>8.2899999999999991</v>
      </c>
      <c r="L25">
        <v>8.41</v>
      </c>
    </row>
    <row r="26" spans="1:12" x14ac:dyDescent="0.2">
      <c r="H26" s="1" t="s">
        <v>7</v>
      </c>
      <c r="I26">
        <v>95.6</v>
      </c>
      <c r="J26">
        <v>96.6</v>
      </c>
      <c r="K26">
        <v>96.3</v>
      </c>
      <c r="L26">
        <v>49.9</v>
      </c>
    </row>
    <row r="27" spans="1:12" x14ac:dyDescent="0.2">
      <c r="H27" s="1" t="s">
        <v>8</v>
      </c>
      <c r="J27">
        <v>0.75</v>
      </c>
      <c r="K27">
        <v>2.65</v>
      </c>
      <c r="L27">
        <v>5.49</v>
      </c>
    </row>
    <row r="28" spans="1:12" x14ac:dyDescent="0.2">
      <c r="A28" t="s">
        <v>9</v>
      </c>
      <c r="C28">
        <v>8400</v>
      </c>
      <c r="H28" s="1" t="s">
        <v>10</v>
      </c>
      <c r="J28">
        <v>96.9</v>
      </c>
      <c r="K28">
        <v>93</v>
      </c>
      <c r="L28">
        <v>94.5</v>
      </c>
    </row>
    <row r="29" spans="1:12" x14ac:dyDescent="0.2">
      <c r="H29" s="1"/>
    </row>
    <row r="30" spans="1:12" x14ac:dyDescent="0.2">
      <c r="H30" s="1" t="s">
        <v>11</v>
      </c>
    </row>
    <row r="31" spans="1:12" x14ac:dyDescent="0.2">
      <c r="H31" s="1"/>
    </row>
    <row r="32" spans="1:12" x14ac:dyDescent="0.2">
      <c r="A32" s="1" t="s">
        <v>12</v>
      </c>
    </row>
    <row r="33" spans="1:12" x14ac:dyDescent="0.2">
      <c r="H33" s="1" t="s">
        <v>13</v>
      </c>
    </row>
    <row r="34" spans="1:12" x14ac:dyDescent="0.2">
      <c r="A34" s="1" t="s">
        <v>14</v>
      </c>
      <c r="B34" s="1">
        <v>4</v>
      </c>
      <c r="C34" s="1">
        <v>8</v>
      </c>
      <c r="D34" s="1">
        <v>16</v>
      </c>
      <c r="E34" s="1">
        <v>24</v>
      </c>
      <c r="H34" s="1" t="s">
        <v>14</v>
      </c>
      <c r="I34" s="1">
        <v>4</v>
      </c>
      <c r="J34" s="1">
        <v>8</v>
      </c>
      <c r="K34" s="1">
        <v>16</v>
      </c>
      <c r="L34" s="1">
        <v>24</v>
      </c>
    </row>
    <row r="35" spans="1:12" x14ac:dyDescent="0.2">
      <c r="A35" s="1" t="s">
        <v>15</v>
      </c>
      <c r="B35">
        <f>100-(I35+I36+I37+I38)</f>
        <v>93.21</v>
      </c>
      <c r="C35">
        <f>100-(J35+J36+J37+J38)</f>
        <v>77.23</v>
      </c>
      <c r="D35">
        <f>100-(K35+K36+K37+K38)</f>
        <v>63.989999999999995</v>
      </c>
      <c r="E35">
        <f>100-(L35+L36+L37+L38)</f>
        <v>57.21</v>
      </c>
      <c r="H35" s="1" t="s">
        <v>16</v>
      </c>
      <c r="I35">
        <v>0</v>
      </c>
      <c r="J35">
        <v>0.01</v>
      </c>
      <c r="K35">
        <v>0.04</v>
      </c>
      <c r="L35">
        <v>0.06</v>
      </c>
    </row>
    <row r="36" spans="1:12" x14ac:dyDescent="0.2">
      <c r="A36" s="1" t="s">
        <v>17</v>
      </c>
      <c r="B36">
        <f>I35+I36</f>
        <v>6.44</v>
      </c>
      <c r="C36">
        <f>J35+J36</f>
        <v>21.78</v>
      </c>
      <c r="D36">
        <f>K35+K36</f>
        <v>33.35</v>
      </c>
      <c r="E36">
        <f>L35+L36</f>
        <v>38.24</v>
      </c>
      <c r="H36" s="1" t="s">
        <v>18</v>
      </c>
      <c r="I36">
        <v>6.44</v>
      </c>
      <c r="J36">
        <v>21.77</v>
      </c>
      <c r="K36">
        <v>33.31</v>
      </c>
      <c r="L36">
        <v>38.18</v>
      </c>
    </row>
    <row r="37" spans="1:12" x14ac:dyDescent="0.2">
      <c r="A37" s="1" t="s">
        <v>19</v>
      </c>
      <c r="B37">
        <f>I37</f>
        <v>0</v>
      </c>
      <c r="C37">
        <f>J37</f>
        <v>0</v>
      </c>
      <c r="D37">
        <f>K37</f>
        <v>0</v>
      </c>
      <c r="E37">
        <f>L37</f>
        <v>0.01</v>
      </c>
      <c r="H37" s="1" t="s">
        <v>20</v>
      </c>
      <c r="I37">
        <v>0</v>
      </c>
      <c r="J37">
        <v>0</v>
      </c>
      <c r="K37">
        <v>0</v>
      </c>
      <c r="L37">
        <v>0.01</v>
      </c>
    </row>
    <row r="38" spans="1:12" x14ac:dyDescent="0.2">
      <c r="H38" s="1" t="s">
        <v>21</v>
      </c>
      <c r="I38">
        <v>0.35</v>
      </c>
      <c r="J38">
        <v>0.99</v>
      </c>
      <c r="K38">
        <v>2.66</v>
      </c>
      <c r="L38">
        <v>4.54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Scott</cp:lastModifiedBy>
  <dcterms:created xsi:type="dcterms:W3CDTF">2012-03-08T09:26:19Z</dcterms:created>
  <dcterms:modified xsi:type="dcterms:W3CDTF">2012-03-12T01:13:36Z</dcterms:modified>
</cp:coreProperties>
</file>