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_�Ā_" hidePivotFieldList="1"/>
  <mc:AlternateContent xmlns:mc="http://schemas.openxmlformats.org/markup-compatibility/2006">
    <mc:Choice Requires="x15">
      <x15ac:absPath xmlns:x15ac="http://schemas.microsoft.com/office/spreadsheetml/2010/11/ac" url="https://d.docs.live.net/2218a9f99e8526b4/Desktop/파일_관리/협력사(제대)매출추정_대시보드_류홍규/"/>
    </mc:Choice>
  </mc:AlternateContent>
  <xr:revisionPtr revIDLastSave="489" documentId="8_{945C69F6-47F6-482D-AB27-45D2D3CF4E37}" xr6:coauthVersionLast="47" xr6:coauthVersionMax="47" xr10:uidLastSave="{F598BE04-B30B-42DE-BC51-B4185E357834}"/>
  <bookViews>
    <workbookView xWindow="-120" yWindow="-120" windowWidth="29040" windowHeight="15720" tabRatio="985" activeTab="4" xr2:uid="{00000000-000D-0000-FFFF-FFFF00000000}"/>
  </bookViews>
  <sheets>
    <sheet name="dashboard" sheetId="5" r:id="rId1"/>
    <sheet name="20241113_보고사항" sheetId="93" r:id="rId2"/>
    <sheet name="10query_WITH_표준단가" sheetId="96" r:id="rId3"/>
    <sheet name="10월_표준단가_업체단가_비교" sheetId="94" r:id="rId4"/>
    <sheet name="SQL쿼리식_표준단가_반영식" sheetId="99" r:id="rId5"/>
    <sheet name="대시보드_설명" sheetId="35" r:id="rId6"/>
    <sheet name="20241106_보고사항" sheetId="78" r:id="rId7"/>
    <sheet name="SQL쿼리식" sheetId="83" r:id="rId8"/>
    <sheet name="VBA코드" sheetId="90" r:id="rId9"/>
    <sheet name="pivot" sheetId="1" r:id="rId10"/>
    <sheet name="10query" sheetId="88" r:id="rId11"/>
    <sheet name="11query" sheetId="98" r:id="rId12"/>
    <sheet name="단가계산식" sheetId="91" r:id="rId13"/>
    <sheet name="단가_신뢰도_검증" sheetId="33" r:id="rId14"/>
    <sheet name="reference" sheetId="87" r:id="rId15"/>
    <sheet name="고유값_엑셀_SQL갯수비교" sheetId="71" r:id="rId16"/>
    <sheet name="10월마감기반_피벗" sheetId="72" r:id="rId17"/>
    <sheet name="제대코드-제대명" sheetId="39" r:id="rId18"/>
    <sheet name="10월마감내역서기반_제대" sheetId="37" r:id="rId19"/>
    <sheet name="10월_진포장_마감내역서_쿼리_비교" sheetId="84" r:id="rId20"/>
    <sheet name="10월_모든팩_마감내역서_쿼리_비교" sheetId="85" r:id="rId21"/>
    <sheet name="10월_엠에스팩_마감내역서_쿼리_비교" sheetId="86" r:id="rId22"/>
    <sheet name="10월마감내역서_단가불일치_참고1" sheetId="80" r:id="rId23"/>
    <sheet name="10월마감내역서_단가불일치_참고2" sheetId="81" r:id="rId24"/>
    <sheet name="단가반영_단가불일치현황" sheetId="79" r:id="rId25"/>
    <sheet name="참조" sheetId="74" r:id="rId26"/>
    <sheet name="모든팩_10월마감" sheetId="38" r:id="rId27"/>
    <sheet name="쿼리_참조" sheetId="4" r:id="rId28"/>
    <sheet name="MES에 없는 단가" sheetId="34" r:id="rId29"/>
    <sheet name="최소폭차이_단가_결과_모든팩" sheetId="19" r:id="rId30"/>
    <sheet name="최소폭차이_단가_결과_엠에스팩" sheetId="31" r:id="rId31"/>
    <sheet name="최소폭차이_단가_결과_진포장" sheetId="32" r:id="rId32"/>
    <sheet name="9월 모든팩 마감세부현황" sheetId="15" r:id="rId33"/>
    <sheet name="9월 엠에스팩 마감세부현황" sheetId="27" r:id="rId34"/>
    <sheet name="8월 진포장 마감세부현황" sheetId="28" r:id="rId35"/>
    <sheet name="진포장_단가" sheetId="29" r:id="rId36"/>
    <sheet name="모든팩_단가" sheetId="8" r:id="rId37"/>
    <sheet name="엠에스팩_단가" sheetId="30" r:id="rId38"/>
  </sheets>
  <definedNames>
    <definedName name="_xlnm._FilterDatabase" localSheetId="20" hidden="1">'10월_모든팩_마감내역서_쿼리_비교'!$A$1:$P$65</definedName>
    <definedName name="_xlnm._FilterDatabase" localSheetId="21" hidden="1">'10월_엠에스팩_마감내역서_쿼리_비교'!$A$1:$Q$86</definedName>
    <definedName name="_xlnm._FilterDatabase" localSheetId="19" hidden="1">'10월_진포장_마감내역서_쿼리_비교'!$A$1:$R$180</definedName>
    <definedName name="_xlnm._FilterDatabase" localSheetId="3" hidden="1">'10월_표준단가_업체단가_비교'!$A$1:$F$213</definedName>
    <definedName name="_xlnm._FilterDatabase" localSheetId="18" hidden="1">'10월마감내역서기반_제대'!$A$1:$O$213</definedName>
    <definedName name="_xlnm._FilterDatabase" localSheetId="34" hidden="1">'8월 진포장 마감세부현황'!$A$1:$Z$145</definedName>
    <definedName name="_xlnm._FilterDatabase" localSheetId="32" hidden="1">'9월 모든팩 마감세부현황'!$A$1:$Z$38</definedName>
    <definedName name="_xlnm._FilterDatabase" localSheetId="33" hidden="1">'9월 엠에스팩 마감세부현황'!$A$1:$Z$49</definedName>
    <definedName name="_xlnm._FilterDatabase" localSheetId="28" hidden="1">'MES에 없는 단가'!$L$6:$M$16</definedName>
    <definedName name="_xlnm._FilterDatabase" localSheetId="15" hidden="1">고유값_엑셀_SQL갯수비교!$A$1:$B$213</definedName>
    <definedName name="_xlnm._FilterDatabase" localSheetId="26" hidden="1">모든팩_10월마감!$A$1:$G$128</definedName>
    <definedName name="_xlnm._FilterDatabase" localSheetId="36" hidden="1">모든팩_단가!$A$1:$Q$51</definedName>
    <definedName name="_xleta.AND" hidden="1" xlm="1">#NAME?</definedName>
    <definedName name="_xleta.IF" hidden="1" xlm="1">#NAME?</definedName>
    <definedName name="ExternalData_1" localSheetId="10" hidden="1">'10query'!$A$1:$K$213</definedName>
    <definedName name="ExternalData_1" localSheetId="25" hidden="1">참조!$A$1:$P$293</definedName>
    <definedName name="ExternalData_2" localSheetId="2" hidden="1">'10query_WITH_표준단가'!$A$1:$O$213</definedName>
    <definedName name="ExternalData_3" localSheetId="11" hidden="1">'11query'!$A$1:$O$262</definedName>
  </definedNames>
  <calcPr calcId="191029"/>
  <pivotCaches>
    <pivotCache cacheId="0" r:id="rId39"/>
    <pivotCache cacheId="1" r:id="rId40"/>
    <pivotCache cacheId="2" r:id="rId41"/>
    <pivotCache cacheId="3" r:id="rId42"/>
    <pivotCache cacheId="4" r:id="rId43"/>
    <pivotCache cacheId="5" r:id="rId4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94" l="1"/>
  <c r="J5" i="94"/>
  <c r="D3" i="94"/>
  <c r="E3" i="94" s="1"/>
  <c r="D4" i="94"/>
  <c r="E4" i="94" s="1"/>
  <c r="D5" i="94"/>
  <c r="E5" i="94" s="1"/>
  <c r="D6" i="94"/>
  <c r="F6" i="94" s="1"/>
  <c r="D7" i="94"/>
  <c r="E7" i="94" s="1"/>
  <c r="D8" i="94"/>
  <c r="E8" i="94" s="1"/>
  <c r="D9" i="94"/>
  <c r="E9" i="94" s="1"/>
  <c r="D10" i="94"/>
  <c r="E10" i="94" s="1"/>
  <c r="D11" i="94"/>
  <c r="E11" i="94" s="1"/>
  <c r="D12" i="94"/>
  <c r="E12" i="94" s="1"/>
  <c r="D13" i="94"/>
  <c r="E13" i="94" s="1"/>
  <c r="D14" i="94"/>
  <c r="E14" i="94" s="1"/>
  <c r="D15" i="94"/>
  <c r="E15" i="94" s="1"/>
  <c r="D16" i="94"/>
  <c r="E16" i="94" s="1"/>
  <c r="D17" i="94"/>
  <c r="E17" i="94" s="1"/>
  <c r="D18" i="94"/>
  <c r="E18" i="94" s="1"/>
  <c r="D19" i="94"/>
  <c r="E19" i="94" s="1"/>
  <c r="D20" i="94"/>
  <c r="E20" i="94" s="1"/>
  <c r="D21" i="94"/>
  <c r="E21" i="94" s="1"/>
  <c r="D22" i="94"/>
  <c r="E22" i="94" s="1"/>
  <c r="D23" i="94"/>
  <c r="E23" i="94" s="1"/>
  <c r="D24" i="94"/>
  <c r="E24" i="94" s="1"/>
  <c r="D25" i="94"/>
  <c r="E25" i="94" s="1"/>
  <c r="D26" i="94"/>
  <c r="E26" i="94" s="1"/>
  <c r="D27" i="94"/>
  <c r="E27" i="94" s="1"/>
  <c r="D28" i="94"/>
  <c r="E28" i="94" s="1"/>
  <c r="D29" i="94"/>
  <c r="E29" i="94" s="1"/>
  <c r="D30" i="94"/>
  <c r="F30" i="94" s="1"/>
  <c r="D31" i="94"/>
  <c r="E31" i="94" s="1"/>
  <c r="D32" i="94"/>
  <c r="E32" i="94" s="1"/>
  <c r="D33" i="94"/>
  <c r="E33" i="94" s="1"/>
  <c r="D34" i="94"/>
  <c r="E34" i="94" s="1"/>
  <c r="D35" i="94"/>
  <c r="E35" i="94" s="1"/>
  <c r="D36" i="94"/>
  <c r="E36" i="94" s="1"/>
  <c r="D37" i="94"/>
  <c r="E37" i="94" s="1"/>
  <c r="D38" i="94"/>
  <c r="E38" i="94" s="1"/>
  <c r="D39" i="94"/>
  <c r="E39" i="94" s="1"/>
  <c r="D40" i="94"/>
  <c r="E40" i="94" s="1"/>
  <c r="D41" i="94"/>
  <c r="E41" i="94" s="1"/>
  <c r="D42" i="94"/>
  <c r="E42" i="94" s="1"/>
  <c r="D43" i="94"/>
  <c r="E43" i="94" s="1"/>
  <c r="D44" i="94"/>
  <c r="E44" i="94" s="1"/>
  <c r="D45" i="94"/>
  <c r="E45" i="94" s="1"/>
  <c r="D46" i="94"/>
  <c r="E46" i="94" s="1"/>
  <c r="D47" i="94"/>
  <c r="E47" i="94" s="1"/>
  <c r="D48" i="94"/>
  <c r="E48" i="94" s="1"/>
  <c r="D49" i="94"/>
  <c r="E49" i="94" s="1"/>
  <c r="D50" i="94"/>
  <c r="E50" i="94" s="1"/>
  <c r="D51" i="94"/>
  <c r="E51" i="94" s="1"/>
  <c r="D52" i="94"/>
  <c r="E52" i="94" s="1"/>
  <c r="D53" i="94"/>
  <c r="E53" i="94" s="1"/>
  <c r="D54" i="94"/>
  <c r="E54" i="94" s="1"/>
  <c r="D55" i="94"/>
  <c r="E55" i="94" s="1"/>
  <c r="D56" i="94"/>
  <c r="E56" i="94" s="1"/>
  <c r="D57" i="94"/>
  <c r="E57" i="94" s="1"/>
  <c r="D58" i="94"/>
  <c r="E58" i="94" s="1"/>
  <c r="D59" i="94"/>
  <c r="E59" i="94" s="1"/>
  <c r="D60" i="94"/>
  <c r="E60" i="94" s="1"/>
  <c r="D61" i="94"/>
  <c r="E61" i="94" s="1"/>
  <c r="D62" i="94"/>
  <c r="E62" i="94" s="1"/>
  <c r="D63" i="94"/>
  <c r="E63" i="94" s="1"/>
  <c r="D64" i="94"/>
  <c r="E64" i="94" s="1"/>
  <c r="D65" i="94"/>
  <c r="E65" i="94" s="1"/>
  <c r="D66" i="94"/>
  <c r="E66" i="94" s="1"/>
  <c r="D67" i="94"/>
  <c r="E67" i="94" s="1"/>
  <c r="D68" i="94"/>
  <c r="E68" i="94" s="1"/>
  <c r="D69" i="94"/>
  <c r="E69" i="94" s="1"/>
  <c r="D70" i="94"/>
  <c r="E70" i="94" s="1"/>
  <c r="D71" i="94"/>
  <c r="E71" i="94" s="1"/>
  <c r="D72" i="94"/>
  <c r="E72" i="94" s="1"/>
  <c r="D73" i="94"/>
  <c r="E73" i="94" s="1"/>
  <c r="D74" i="94"/>
  <c r="E74" i="94" s="1"/>
  <c r="D75" i="94"/>
  <c r="E75" i="94" s="1"/>
  <c r="D76" i="94"/>
  <c r="E76" i="94" s="1"/>
  <c r="D77" i="94"/>
  <c r="E77" i="94" s="1"/>
  <c r="D78" i="94"/>
  <c r="E78" i="94" s="1"/>
  <c r="D79" i="94"/>
  <c r="E79" i="94" s="1"/>
  <c r="D80" i="94"/>
  <c r="E80" i="94" s="1"/>
  <c r="D81" i="94"/>
  <c r="E81" i="94" s="1"/>
  <c r="D82" i="94"/>
  <c r="E82" i="94" s="1"/>
  <c r="D83" i="94"/>
  <c r="E83" i="94" s="1"/>
  <c r="D84" i="94"/>
  <c r="E84" i="94" s="1"/>
  <c r="D85" i="94"/>
  <c r="E85" i="94" s="1"/>
  <c r="D86" i="94"/>
  <c r="E86" i="94" s="1"/>
  <c r="D87" i="94"/>
  <c r="E87" i="94" s="1"/>
  <c r="D88" i="94"/>
  <c r="E88" i="94" s="1"/>
  <c r="D89" i="94"/>
  <c r="E89" i="94" s="1"/>
  <c r="D90" i="94"/>
  <c r="E90" i="94" s="1"/>
  <c r="D91" i="94"/>
  <c r="E91" i="94" s="1"/>
  <c r="D92" i="94"/>
  <c r="E92" i="94" s="1"/>
  <c r="D93" i="94"/>
  <c r="E93" i="94" s="1"/>
  <c r="D94" i="94"/>
  <c r="E94" i="94" s="1"/>
  <c r="D95" i="94"/>
  <c r="E95" i="94" s="1"/>
  <c r="D96" i="94"/>
  <c r="E96" i="94" s="1"/>
  <c r="D97" i="94"/>
  <c r="E97" i="94" s="1"/>
  <c r="D98" i="94"/>
  <c r="E98" i="94" s="1"/>
  <c r="D99" i="94"/>
  <c r="E99" i="94" s="1"/>
  <c r="D100" i="94"/>
  <c r="E100" i="94" s="1"/>
  <c r="D101" i="94"/>
  <c r="E101" i="94" s="1"/>
  <c r="D102" i="94"/>
  <c r="E102" i="94" s="1"/>
  <c r="D103" i="94"/>
  <c r="E103" i="94" s="1"/>
  <c r="D104" i="94"/>
  <c r="E104" i="94" s="1"/>
  <c r="D105" i="94"/>
  <c r="E105" i="94" s="1"/>
  <c r="D106" i="94"/>
  <c r="E106" i="94" s="1"/>
  <c r="D107" i="94"/>
  <c r="E107" i="94" s="1"/>
  <c r="D108" i="94"/>
  <c r="E108" i="94" s="1"/>
  <c r="D109" i="94"/>
  <c r="E109" i="94" s="1"/>
  <c r="D110" i="94"/>
  <c r="E110" i="94" s="1"/>
  <c r="D111" i="94"/>
  <c r="E111" i="94" s="1"/>
  <c r="D112" i="94"/>
  <c r="E112" i="94" s="1"/>
  <c r="D113" i="94"/>
  <c r="E113" i="94" s="1"/>
  <c r="D114" i="94"/>
  <c r="E114" i="94" s="1"/>
  <c r="D115" i="94"/>
  <c r="E115" i="94" s="1"/>
  <c r="D116" i="94"/>
  <c r="E116" i="94" s="1"/>
  <c r="D117" i="94"/>
  <c r="E117" i="94" s="1"/>
  <c r="D118" i="94"/>
  <c r="E118" i="94" s="1"/>
  <c r="D119" i="94"/>
  <c r="E119" i="94" s="1"/>
  <c r="D120" i="94"/>
  <c r="E120" i="94" s="1"/>
  <c r="D121" i="94"/>
  <c r="E121" i="94" s="1"/>
  <c r="D122" i="94"/>
  <c r="E122" i="94" s="1"/>
  <c r="D123" i="94"/>
  <c r="E123" i="94" s="1"/>
  <c r="D124" i="94"/>
  <c r="E124" i="94" s="1"/>
  <c r="D125" i="94"/>
  <c r="E125" i="94" s="1"/>
  <c r="D126" i="94"/>
  <c r="E126" i="94" s="1"/>
  <c r="D127" i="94"/>
  <c r="E127" i="94" s="1"/>
  <c r="D128" i="94"/>
  <c r="E128" i="94" s="1"/>
  <c r="D129" i="94"/>
  <c r="E129" i="94" s="1"/>
  <c r="D130" i="94"/>
  <c r="E130" i="94" s="1"/>
  <c r="D131" i="94"/>
  <c r="E131" i="94" s="1"/>
  <c r="D132" i="94"/>
  <c r="E132" i="94" s="1"/>
  <c r="D133" i="94"/>
  <c r="E133" i="94" s="1"/>
  <c r="D134" i="94"/>
  <c r="E134" i="94" s="1"/>
  <c r="D135" i="94"/>
  <c r="E135" i="94" s="1"/>
  <c r="D136" i="94"/>
  <c r="E136" i="94" s="1"/>
  <c r="D137" i="94"/>
  <c r="E137" i="94" s="1"/>
  <c r="D138" i="94"/>
  <c r="E138" i="94" s="1"/>
  <c r="D139" i="94"/>
  <c r="E139" i="94" s="1"/>
  <c r="D140" i="94"/>
  <c r="E140" i="94" s="1"/>
  <c r="D141" i="94"/>
  <c r="E141" i="94" s="1"/>
  <c r="D142" i="94"/>
  <c r="E142" i="94" s="1"/>
  <c r="D143" i="94"/>
  <c r="E143" i="94" s="1"/>
  <c r="D144" i="94"/>
  <c r="E144" i="94" s="1"/>
  <c r="D145" i="94"/>
  <c r="E145" i="94" s="1"/>
  <c r="D146" i="94"/>
  <c r="E146" i="94" s="1"/>
  <c r="D147" i="94"/>
  <c r="E147" i="94" s="1"/>
  <c r="D148" i="94"/>
  <c r="E148" i="94" s="1"/>
  <c r="D149" i="94"/>
  <c r="E149" i="94" s="1"/>
  <c r="D150" i="94"/>
  <c r="E150" i="94" s="1"/>
  <c r="D151" i="94"/>
  <c r="E151" i="94" s="1"/>
  <c r="D152" i="94"/>
  <c r="E152" i="94" s="1"/>
  <c r="D153" i="94"/>
  <c r="E153" i="94" s="1"/>
  <c r="D154" i="94"/>
  <c r="E154" i="94" s="1"/>
  <c r="D155" i="94"/>
  <c r="E155" i="94" s="1"/>
  <c r="D156" i="94"/>
  <c r="E156" i="94" s="1"/>
  <c r="D157" i="94"/>
  <c r="E157" i="94" s="1"/>
  <c r="D158" i="94"/>
  <c r="E158" i="94" s="1"/>
  <c r="D159" i="94"/>
  <c r="E159" i="94" s="1"/>
  <c r="D160" i="94"/>
  <c r="E160" i="94" s="1"/>
  <c r="D161" i="94"/>
  <c r="E161" i="94" s="1"/>
  <c r="D162" i="94"/>
  <c r="E162" i="94" s="1"/>
  <c r="D163" i="94"/>
  <c r="E163" i="94" s="1"/>
  <c r="D164" i="94"/>
  <c r="E164" i="94" s="1"/>
  <c r="D165" i="94"/>
  <c r="E165" i="94" s="1"/>
  <c r="D166" i="94"/>
  <c r="E166" i="94" s="1"/>
  <c r="D167" i="94"/>
  <c r="E167" i="94" s="1"/>
  <c r="D168" i="94"/>
  <c r="E168" i="94" s="1"/>
  <c r="D169" i="94"/>
  <c r="E169" i="94" s="1"/>
  <c r="D170" i="94"/>
  <c r="E170" i="94" s="1"/>
  <c r="D171" i="94"/>
  <c r="E171" i="94" s="1"/>
  <c r="D172" i="94"/>
  <c r="E172" i="94" s="1"/>
  <c r="D173" i="94"/>
  <c r="E173" i="94" s="1"/>
  <c r="D174" i="94"/>
  <c r="F174" i="94" s="1"/>
  <c r="D175" i="94"/>
  <c r="E175" i="94" s="1"/>
  <c r="D176" i="94"/>
  <c r="E176" i="94" s="1"/>
  <c r="D177" i="94"/>
  <c r="E177" i="94" s="1"/>
  <c r="D178" i="94"/>
  <c r="E178" i="94" s="1"/>
  <c r="D179" i="94"/>
  <c r="E179" i="94" s="1"/>
  <c r="D180" i="94"/>
  <c r="E180" i="94" s="1"/>
  <c r="D181" i="94"/>
  <c r="E181" i="94" s="1"/>
  <c r="D182" i="94"/>
  <c r="E182" i="94" s="1"/>
  <c r="D183" i="94"/>
  <c r="E183" i="94" s="1"/>
  <c r="D184" i="94"/>
  <c r="E184" i="94" s="1"/>
  <c r="D185" i="94"/>
  <c r="E185" i="94" s="1"/>
  <c r="D186" i="94"/>
  <c r="E186" i="94" s="1"/>
  <c r="D187" i="94"/>
  <c r="E187" i="94" s="1"/>
  <c r="D188" i="94"/>
  <c r="E188" i="94" s="1"/>
  <c r="D189" i="94"/>
  <c r="E189" i="94" s="1"/>
  <c r="D190" i="94"/>
  <c r="E190" i="94" s="1"/>
  <c r="D191" i="94"/>
  <c r="E191" i="94" s="1"/>
  <c r="D192" i="94"/>
  <c r="E192" i="94" s="1"/>
  <c r="D193" i="94"/>
  <c r="E193" i="94" s="1"/>
  <c r="D194" i="94"/>
  <c r="E194" i="94" s="1"/>
  <c r="D195" i="94"/>
  <c r="E195" i="94" s="1"/>
  <c r="D196" i="94"/>
  <c r="E196" i="94" s="1"/>
  <c r="D197" i="94"/>
  <c r="E197" i="94" s="1"/>
  <c r="D198" i="94"/>
  <c r="E198" i="94" s="1"/>
  <c r="D199" i="94"/>
  <c r="E199" i="94" s="1"/>
  <c r="D200" i="94"/>
  <c r="E200" i="94" s="1"/>
  <c r="D201" i="94"/>
  <c r="E201" i="94" s="1"/>
  <c r="D202" i="94"/>
  <c r="E202" i="94" s="1"/>
  <c r="D203" i="94"/>
  <c r="E203" i="94" s="1"/>
  <c r="D204" i="94"/>
  <c r="E204" i="94" s="1"/>
  <c r="D205" i="94"/>
  <c r="E205" i="94" s="1"/>
  <c r="D206" i="94"/>
  <c r="E206" i="94" s="1"/>
  <c r="D207" i="94"/>
  <c r="E207" i="94" s="1"/>
  <c r="D208" i="94"/>
  <c r="E208" i="94" s="1"/>
  <c r="D209" i="94"/>
  <c r="E209" i="94" s="1"/>
  <c r="D210" i="94"/>
  <c r="E210" i="94" s="1"/>
  <c r="D211" i="94"/>
  <c r="E211" i="94" s="1"/>
  <c r="D212" i="94"/>
  <c r="E212" i="94" s="1"/>
  <c r="D213" i="94"/>
  <c r="E213" i="94" s="1"/>
  <c r="D2" i="94"/>
  <c r="E2" i="94" s="1"/>
  <c r="N3" i="37"/>
  <c r="O3" i="37" s="1"/>
  <c r="N4" i="37"/>
  <c r="O4" i="37" s="1"/>
  <c r="N5" i="37"/>
  <c r="O5" i="37" s="1"/>
  <c r="N6" i="37"/>
  <c r="O6" i="37" s="1"/>
  <c r="N7" i="37"/>
  <c r="O7" i="37" s="1"/>
  <c r="N8" i="37"/>
  <c r="O8" i="37" s="1"/>
  <c r="N9" i="37"/>
  <c r="O9" i="37" s="1"/>
  <c r="N10" i="37"/>
  <c r="O10" i="37" s="1"/>
  <c r="N11" i="37"/>
  <c r="O11" i="37" s="1"/>
  <c r="N12" i="37"/>
  <c r="O12" i="37" s="1"/>
  <c r="N13" i="37"/>
  <c r="O13" i="37" s="1"/>
  <c r="N14" i="37"/>
  <c r="O14" i="37" s="1"/>
  <c r="N15" i="37"/>
  <c r="O15" i="37" s="1"/>
  <c r="N16" i="37"/>
  <c r="O16" i="37" s="1"/>
  <c r="N17" i="37"/>
  <c r="O17" i="37" s="1"/>
  <c r="N18" i="37"/>
  <c r="O18" i="37" s="1"/>
  <c r="N19" i="37"/>
  <c r="O19" i="37" s="1"/>
  <c r="N20" i="37"/>
  <c r="O20" i="37" s="1"/>
  <c r="N21" i="37"/>
  <c r="O21" i="37" s="1"/>
  <c r="N22" i="37"/>
  <c r="O22" i="37" s="1"/>
  <c r="N23" i="37"/>
  <c r="O23" i="37" s="1"/>
  <c r="N24" i="37"/>
  <c r="O24" i="37" s="1"/>
  <c r="N25" i="37"/>
  <c r="O25" i="37" s="1"/>
  <c r="N26" i="37"/>
  <c r="O26" i="37" s="1"/>
  <c r="N27" i="37"/>
  <c r="O27" i="37" s="1"/>
  <c r="N28" i="37"/>
  <c r="O28" i="37" s="1"/>
  <c r="N29" i="37"/>
  <c r="O29" i="37" s="1"/>
  <c r="N30" i="37"/>
  <c r="O30" i="37" s="1"/>
  <c r="N31" i="37"/>
  <c r="O31" i="37" s="1"/>
  <c r="N32" i="37"/>
  <c r="O32" i="37" s="1"/>
  <c r="N33" i="37"/>
  <c r="O33" i="37" s="1"/>
  <c r="N34" i="37"/>
  <c r="O34" i="37" s="1"/>
  <c r="N35" i="37"/>
  <c r="O35" i="37" s="1"/>
  <c r="N36" i="37"/>
  <c r="O36" i="37" s="1"/>
  <c r="N37" i="37"/>
  <c r="O37" i="37" s="1"/>
  <c r="N38" i="37"/>
  <c r="O38" i="37" s="1"/>
  <c r="N39" i="37"/>
  <c r="O39" i="37" s="1"/>
  <c r="N40" i="37"/>
  <c r="O40" i="37" s="1"/>
  <c r="N41" i="37"/>
  <c r="O41" i="37" s="1"/>
  <c r="N42" i="37"/>
  <c r="O42" i="37" s="1"/>
  <c r="N43" i="37"/>
  <c r="O43" i="37" s="1"/>
  <c r="N44" i="37"/>
  <c r="O44" i="37" s="1"/>
  <c r="N45" i="37"/>
  <c r="O45" i="37" s="1"/>
  <c r="N46" i="37"/>
  <c r="O46" i="37" s="1"/>
  <c r="N47" i="37"/>
  <c r="O47" i="37" s="1"/>
  <c r="N48" i="37"/>
  <c r="O48" i="37" s="1"/>
  <c r="N49" i="37"/>
  <c r="O49" i="37" s="1"/>
  <c r="N50" i="37"/>
  <c r="O50" i="37" s="1"/>
  <c r="N51" i="37"/>
  <c r="O51" i="37" s="1"/>
  <c r="N52" i="37"/>
  <c r="O52" i="37" s="1"/>
  <c r="N53" i="37"/>
  <c r="O53" i="37" s="1"/>
  <c r="N54" i="37"/>
  <c r="O54" i="37" s="1"/>
  <c r="N55" i="37"/>
  <c r="O55" i="37" s="1"/>
  <c r="N56" i="37"/>
  <c r="O56" i="37" s="1"/>
  <c r="N57" i="37"/>
  <c r="O57" i="37" s="1"/>
  <c r="N58" i="37"/>
  <c r="O58" i="37" s="1"/>
  <c r="N59" i="37"/>
  <c r="O59" i="37" s="1"/>
  <c r="N60" i="37"/>
  <c r="O60" i="37" s="1"/>
  <c r="N61" i="37"/>
  <c r="O61" i="37" s="1"/>
  <c r="N62" i="37"/>
  <c r="O62" i="37" s="1"/>
  <c r="N63" i="37"/>
  <c r="O63" i="37" s="1"/>
  <c r="N64" i="37"/>
  <c r="O64" i="37" s="1"/>
  <c r="N65" i="37"/>
  <c r="O65" i="37" s="1"/>
  <c r="N66" i="37"/>
  <c r="O66" i="37" s="1"/>
  <c r="N67" i="37"/>
  <c r="O67" i="37" s="1"/>
  <c r="N68" i="37"/>
  <c r="O68" i="37" s="1"/>
  <c r="N69" i="37"/>
  <c r="O69" i="37" s="1"/>
  <c r="N70" i="37"/>
  <c r="O70" i="37" s="1"/>
  <c r="N71" i="37"/>
  <c r="O71" i="37" s="1"/>
  <c r="N72" i="37"/>
  <c r="O72" i="37" s="1"/>
  <c r="N73" i="37"/>
  <c r="O73" i="37" s="1"/>
  <c r="N74" i="37"/>
  <c r="O74" i="37" s="1"/>
  <c r="N75" i="37"/>
  <c r="O75" i="37" s="1"/>
  <c r="N76" i="37"/>
  <c r="O76" i="37" s="1"/>
  <c r="N77" i="37"/>
  <c r="O77" i="37" s="1"/>
  <c r="N78" i="37"/>
  <c r="O78" i="37" s="1"/>
  <c r="N79" i="37"/>
  <c r="O79" i="37" s="1"/>
  <c r="N80" i="37"/>
  <c r="O80" i="37" s="1"/>
  <c r="N81" i="37"/>
  <c r="O81" i="37" s="1"/>
  <c r="N82" i="37"/>
  <c r="O82" i="37" s="1"/>
  <c r="N83" i="37"/>
  <c r="O83" i="37" s="1"/>
  <c r="N84" i="37"/>
  <c r="O84" i="37" s="1"/>
  <c r="N85" i="37"/>
  <c r="O85" i="37" s="1"/>
  <c r="N86" i="37"/>
  <c r="O86" i="37" s="1"/>
  <c r="N87" i="37"/>
  <c r="O87" i="37" s="1"/>
  <c r="N88" i="37"/>
  <c r="O88" i="37" s="1"/>
  <c r="N89" i="37"/>
  <c r="O89" i="37" s="1"/>
  <c r="N90" i="37"/>
  <c r="O90" i="37" s="1"/>
  <c r="N91" i="37"/>
  <c r="O91" i="37" s="1"/>
  <c r="N92" i="37"/>
  <c r="O92" i="37" s="1"/>
  <c r="N93" i="37"/>
  <c r="O93" i="37" s="1"/>
  <c r="N94" i="37"/>
  <c r="O94" i="37" s="1"/>
  <c r="N95" i="37"/>
  <c r="O95" i="37" s="1"/>
  <c r="N96" i="37"/>
  <c r="O96" i="37" s="1"/>
  <c r="N97" i="37"/>
  <c r="O97" i="37" s="1"/>
  <c r="N98" i="37"/>
  <c r="O98" i="37" s="1"/>
  <c r="N99" i="37"/>
  <c r="O99" i="37" s="1"/>
  <c r="N100" i="37"/>
  <c r="O100" i="37" s="1"/>
  <c r="N101" i="37"/>
  <c r="O101" i="37" s="1"/>
  <c r="N102" i="37"/>
  <c r="O102" i="37" s="1"/>
  <c r="N103" i="37"/>
  <c r="O103" i="37" s="1"/>
  <c r="N104" i="37"/>
  <c r="O104" i="37" s="1"/>
  <c r="N105" i="37"/>
  <c r="O105" i="37" s="1"/>
  <c r="N106" i="37"/>
  <c r="O106" i="37" s="1"/>
  <c r="N107" i="37"/>
  <c r="O107" i="37" s="1"/>
  <c r="N108" i="37"/>
  <c r="O108" i="37" s="1"/>
  <c r="N109" i="37"/>
  <c r="O109" i="37" s="1"/>
  <c r="N110" i="37"/>
  <c r="O110" i="37" s="1"/>
  <c r="N111" i="37"/>
  <c r="O111" i="37" s="1"/>
  <c r="N112" i="37"/>
  <c r="O112" i="37" s="1"/>
  <c r="N113" i="37"/>
  <c r="O113" i="37" s="1"/>
  <c r="N114" i="37"/>
  <c r="O114" i="37" s="1"/>
  <c r="N115" i="37"/>
  <c r="O115" i="37" s="1"/>
  <c r="N116" i="37"/>
  <c r="O116" i="37" s="1"/>
  <c r="N117" i="37"/>
  <c r="O117" i="37" s="1"/>
  <c r="N118" i="37"/>
  <c r="O118" i="37" s="1"/>
  <c r="N119" i="37"/>
  <c r="O119" i="37" s="1"/>
  <c r="N120" i="37"/>
  <c r="O120" i="37" s="1"/>
  <c r="N121" i="37"/>
  <c r="O121" i="37" s="1"/>
  <c r="N122" i="37"/>
  <c r="O122" i="37" s="1"/>
  <c r="N123" i="37"/>
  <c r="O123" i="37" s="1"/>
  <c r="N124" i="37"/>
  <c r="O124" i="37" s="1"/>
  <c r="N125" i="37"/>
  <c r="O125" i="37" s="1"/>
  <c r="N126" i="37"/>
  <c r="O126" i="37" s="1"/>
  <c r="N127" i="37"/>
  <c r="O127" i="37" s="1"/>
  <c r="N128" i="37"/>
  <c r="O128" i="37" s="1"/>
  <c r="N129" i="37"/>
  <c r="O129" i="37" s="1"/>
  <c r="N130" i="37"/>
  <c r="O130" i="37" s="1"/>
  <c r="N131" i="37"/>
  <c r="O131" i="37" s="1"/>
  <c r="N132" i="37"/>
  <c r="O132" i="37" s="1"/>
  <c r="N133" i="37"/>
  <c r="O133" i="37" s="1"/>
  <c r="N134" i="37"/>
  <c r="O134" i="37" s="1"/>
  <c r="N135" i="37"/>
  <c r="O135" i="37" s="1"/>
  <c r="N136" i="37"/>
  <c r="O136" i="37" s="1"/>
  <c r="N137" i="37"/>
  <c r="O137" i="37" s="1"/>
  <c r="N138" i="37"/>
  <c r="O138" i="37" s="1"/>
  <c r="N139" i="37"/>
  <c r="O139" i="37" s="1"/>
  <c r="N140" i="37"/>
  <c r="O140" i="37" s="1"/>
  <c r="N141" i="37"/>
  <c r="O141" i="37" s="1"/>
  <c r="N142" i="37"/>
  <c r="O142" i="37" s="1"/>
  <c r="N143" i="37"/>
  <c r="O143" i="37" s="1"/>
  <c r="N144" i="37"/>
  <c r="O144" i="37" s="1"/>
  <c r="N145" i="37"/>
  <c r="O145" i="37" s="1"/>
  <c r="N146" i="37"/>
  <c r="O146" i="37" s="1"/>
  <c r="N147" i="37"/>
  <c r="O147" i="37" s="1"/>
  <c r="N148" i="37"/>
  <c r="O148" i="37" s="1"/>
  <c r="N149" i="37"/>
  <c r="O149" i="37" s="1"/>
  <c r="N150" i="37"/>
  <c r="O150" i="37" s="1"/>
  <c r="N151" i="37"/>
  <c r="O151" i="37" s="1"/>
  <c r="N152" i="37"/>
  <c r="O152" i="37" s="1"/>
  <c r="N153" i="37"/>
  <c r="O153" i="37" s="1"/>
  <c r="N154" i="37"/>
  <c r="O154" i="37" s="1"/>
  <c r="N155" i="37"/>
  <c r="O155" i="37" s="1"/>
  <c r="N156" i="37"/>
  <c r="O156" i="37" s="1"/>
  <c r="N157" i="37"/>
  <c r="O157" i="37" s="1"/>
  <c r="N158" i="37"/>
  <c r="O158" i="37" s="1"/>
  <c r="N159" i="37"/>
  <c r="O159" i="37" s="1"/>
  <c r="N160" i="37"/>
  <c r="O160" i="37" s="1"/>
  <c r="N161" i="37"/>
  <c r="O161" i="37" s="1"/>
  <c r="N162" i="37"/>
  <c r="O162" i="37" s="1"/>
  <c r="N163" i="37"/>
  <c r="O163" i="37" s="1"/>
  <c r="N164" i="37"/>
  <c r="O164" i="37" s="1"/>
  <c r="N165" i="37"/>
  <c r="O165" i="37" s="1"/>
  <c r="N166" i="37"/>
  <c r="O166" i="37" s="1"/>
  <c r="N167" i="37"/>
  <c r="O167" i="37" s="1"/>
  <c r="N168" i="37"/>
  <c r="O168" i="37" s="1"/>
  <c r="N169" i="37"/>
  <c r="O169" i="37" s="1"/>
  <c r="N170" i="37"/>
  <c r="O170" i="37" s="1"/>
  <c r="N171" i="37"/>
  <c r="O171" i="37" s="1"/>
  <c r="N172" i="37"/>
  <c r="O172" i="37" s="1"/>
  <c r="N173" i="37"/>
  <c r="O173" i="37" s="1"/>
  <c r="N174" i="37"/>
  <c r="O174" i="37" s="1"/>
  <c r="N175" i="37"/>
  <c r="O175" i="37" s="1"/>
  <c r="N176" i="37"/>
  <c r="O176" i="37" s="1"/>
  <c r="N177" i="37"/>
  <c r="O177" i="37" s="1"/>
  <c r="N178" i="37"/>
  <c r="O178" i="37" s="1"/>
  <c r="N179" i="37"/>
  <c r="O179" i="37" s="1"/>
  <c r="N180" i="37"/>
  <c r="O180" i="37" s="1"/>
  <c r="N181" i="37"/>
  <c r="O181" i="37" s="1"/>
  <c r="N182" i="37"/>
  <c r="O182" i="37" s="1"/>
  <c r="N183" i="37"/>
  <c r="O183" i="37" s="1"/>
  <c r="N184" i="37"/>
  <c r="O184" i="37" s="1"/>
  <c r="N185" i="37"/>
  <c r="O185" i="37" s="1"/>
  <c r="N186" i="37"/>
  <c r="O186" i="37" s="1"/>
  <c r="N187" i="37"/>
  <c r="O187" i="37" s="1"/>
  <c r="N188" i="37"/>
  <c r="O188" i="37" s="1"/>
  <c r="N189" i="37"/>
  <c r="O189" i="37" s="1"/>
  <c r="N190" i="37"/>
  <c r="O190" i="37" s="1"/>
  <c r="N191" i="37"/>
  <c r="O191" i="37" s="1"/>
  <c r="N192" i="37"/>
  <c r="O192" i="37" s="1"/>
  <c r="N193" i="37"/>
  <c r="O193" i="37" s="1"/>
  <c r="N194" i="37"/>
  <c r="O194" i="37" s="1"/>
  <c r="N195" i="37"/>
  <c r="O195" i="37" s="1"/>
  <c r="N196" i="37"/>
  <c r="O196" i="37" s="1"/>
  <c r="N197" i="37"/>
  <c r="O197" i="37" s="1"/>
  <c r="N198" i="37"/>
  <c r="O198" i="37" s="1"/>
  <c r="N199" i="37"/>
  <c r="O199" i="37" s="1"/>
  <c r="N200" i="37"/>
  <c r="O200" i="37" s="1"/>
  <c r="N201" i="37"/>
  <c r="O201" i="37" s="1"/>
  <c r="N202" i="37"/>
  <c r="O202" i="37" s="1"/>
  <c r="N203" i="37"/>
  <c r="O203" i="37" s="1"/>
  <c r="N204" i="37"/>
  <c r="O204" i="37" s="1"/>
  <c r="N205" i="37"/>
  <c r="O205" i="37" s="1"/>
  <c r="N206" i="37"/>
  <c r="O206" i="37" s="1"/>
  <c r="N207" i="37"/>
  <c r="O207" i="37" s="1"/>
  <c r="N208" i="37"/>
  <c r="O208" i="37" s="1"/>
  <c r="N209" i="37"/>
  <c r="O209" i="37" s="1"/>
  <c r="N210" i="37"/>
  <c r="O210" i="37" s="1"/>
  <c r="N211" i="37"/>
  <c r="O211" i="37" s="1"/>
  <c r="N212" i="37"/>
  <c r="O212" i="37" s="1"/>
  <c r="N213" i="37"/>
  <c r="O213" i="37" s="1"/>
  <c r="N2" i="37"/>
  <c r="O2" i="37" s="1"/>
  <c r="E174" i="94" l="1"/>
  <c r="F206" i="94"/>
  <c r="F194" i="94"/>
  <c r="F182" i="94"/>
  <c r="F170" i="94"/>
  <c r="F158" i="94"/>
  <c r="F146" i="94"/>
  <c r="F134" i="94"/>
  <c r="F122" i="94"/>
  <c r="F110" i="94"/>
  <c r="F98" i="94"/>
  <c r="F86" i="94"/>
  <c r="F74" i="94"/>
  <c r="F62" i="94"/>
  <c r="F50" i="94"/>
  <c r="F38" i="94"/>
  <c r="F26" i="94"/>
  <c r="F14" i="94"/>
  <c r="E30" i="94"/>
  <c r="F205" i="94"/>
  <c r="F193" i="94"/>
  <c r="F181" i="94"/>
  <c r="F169" i="94"/>
  <c r="F157" i="94"/>
  <c r="F145" i="94"/>
  <c r="F133" i="94"/>
  <c r="F121" i="94"/>
  <c r="F109" i="94"/>
  <c r="F97" i="94"/>
  <c r="F85" i="94"/>
  <c r="F73" i="94"/>
  <c r="F61" i="94"/>
  <c r="F49" i="94"/>
  <c r="F37" i="94"/>
  <c r="F25" i="94"/>
  <c r="F13" i="94"/>
  <c r="E6" i="94"/>
  <c r="F204" i="94"/>
  <c r="F192" i="94"/>
  <c r="F180" i="94"/>
  <c r="F168" i="94"/>
  <c r="F156" i="94"/>
  <c r="F144" i="94"/>
  <c r="F132" i="94"/>
  <c r="F120" i="94"/>
  <c r="F108" i="94"/>
  <c r="F96" i="94"/>
  <c r="F84" i="94"/>
  <c r="F72" i="94"/>
  <c r="F60" i="94"/>
  <c r="F48" i="94"/>
  <c r="F36" i="94"/>
  <c r="F24" i="94"/>
  <c r="F12" i="94"/>
  <c r="F203" i="94"/>
  <c r="F191" i="94"/>
  <c r="F179" i="94"/>
  <c r="F167" i="94"/>
  <c r="F155" i="94"/>
  <c r="F143" i="94"/>
  <c r="F131" i="94"/>
  <c r="F119" i="94"/>
  <c r="F107" i="94"/>
  <c r="F95" i="94"/>
  <c r="F83" i="94"/>
  <c r="F71" i="94"/>
  <c r="F59" i="94"/>
  <c r="F47" i="94"/>
  <c r="F35" i="94"/>
  <c r="F23" i="94"/>
  <c r="F11" i="94"/>
  <c r="F2" i="94"/>
  <c r="F202" i="94"/>
  <c r="F190" i="94"/>
  <c r="F178" i="94"/>
  <c r="F166" i="94"/>
  <c r="F154" i="94"/>
  <c r="F142" i="94"/>
  <c r="F130" i="94"/>
  <c r="F118" i="94"/>
  <c r="F106" i="94"/>
  <c r="F94" i="94"/>
  <c r="F82" i="94"/>
  <c r="F70" i="94"/>
  <c r="F58" i="94"/>
  <c r="F46" i="94"/>
  <c r="F34" i="94"/>
  <c r="F22" i="94"/>
  <c r="F10" i="94"/>
  <c r="F213" i="94"/>
  <c r="F201" i="94"/>
  <c r="F189" i="94"/>
  <c r="F177" i="94"/>
  <c r="F165" i="94"/>
  <c r="F153" i="94"/>
  <c r="F141" i="94"/>
  <c r="F129" i="94"/>
  <c r="F117" i="94"/>
  <c r="F105" i="94"/>
  <c r="F93" i="94"/>
  <c r="F81" i="94"/>
  <c r="F69" i="94"/>
  <c r="F57" i="94"/>
  <c r="F45" i="94"/>
  <c r="F33" i="94"/>
  <c r="F21" i="94"/>
  <c r="F9" i="94"/>
  <c r="F212" i="94"/>
  <c r="F200" i="94"/>
  <c r="F188" i="94"/>
  <c r="F176" i="94"/>
  <c r="F164" i="94"/>
  <c r="F152" i="94"/>
  <c r="F140" i="94"/>
  <c r="F128" i="94"/>
  <c r="F116" i="94"/>
  <c r="F104" i="94"/>
  <c r="F92" i="94"/>
  <c r="F80" i="94"/>
  <c r="F68" i="94"/>
  <c r="F56" i="94"/>
  <c r="F44" i="94"/>
  <c r="F32" i="94"/>
  <c r="F20" i="94"/>
  <c r="F8" i="94"/>
  <c r="F211" i="94"/>
  <c r="F199" i="94"/>
  <c r="F187" i="94"/>
  <c r="F175" i="94"/>
  <c r="F163" i="94"/>
  <c r="F151" i="94"/>
  <c r="F139" i="94"/>
  <c r="F127" i="94"/>
  <c r="F115" i="94"/>
  <c r="F103" i="94"/>
  <c r="F91" i="94"/>
  <c r="F79" i="94"/>
  <c r="F67" i="94"/>
  <c r="F55" i="94"/>
  <c r="F43" i="94"/>
  <c r="F31" i="94"/>
  <c r="F19" i="94"/>
  <c r="F7" i="94"/>
  <c r="F210" i="94"/>
  <c r="F198" i="94"/>
  <c r="F186" i="94"/>
  <c r="F162" i="94"/>
  <c r="F150" i="94"/>
  <c r="F138" i="94"/>
  <c r="F126" i="94"/>
  <c r="F114" i="94"/>
  <c r="F102" i="94"/>
  <c r="F90" i="94"/>
  <c r="F78" i="94"/>
  <c r="F66" i="94"/>
  <c r="F54" i="94"/>
  <c r="F42" i="94"/>
  <c r="F18" i="94"/>
  <c r="F209" i="94"/>
  <c r="F197" i="94"/>
  <c r="F185" i="94"/>
  <c r="F173" i="94"/>
  <c r="F161" i="94"/>
  <c r="F149" i="94"/>
  <c r="F137" i="94"/>
  <c r="F125" i="94"/>
  <c r="F113" i="94"/>
  <c r="F101" i="94"/>
  <c r="F89" i="94"/>
  <c r="F77" i="94"/>
  <c r="F65" i="94"/>
  <c r="F53" i="94"/>
  <c r="F41" i="94"/>
  <c r="F29" i="94"/>
  <c r="F17" i="94"/>
  <c r="F5" i="94"/>
  <c r="F208" i="94"/>
  <c r="F196" i="94"/>
  <c r="F184" i="94"/>
  <c r="F172" i="94"/>
  <c r="F160" i="94"/>
  <c r="F148" i="94"/>
  <c r="F136" i="94"/>
  <c r="F124" i="94"/>
  <c r="F112" i="94"/>
  <c r="F100" i="94"/>
  <c r="F88" i="94"/>
  <c r="F76" i="94"/>
  <c r="F64" i="94"/>
  <c r="F52" i="94"/>
  <c r="F40" i="94"/>
  <c r="F28" i="94"/>
  <c r="F16" i="94"/>
  <c r="F4" i="94"/>
  <c r="F207" i="94"/>
  <c r="F195" i="94"/>
  <c r="F183" i="94"/>
  <c r="F171" i="94"/>
  <c r="F159" i="94"/>
  <c r="F147" i="94"/>
  <c r="F135" i="94"/>
  <c r="F123" i="94"/>
  <c r="F111" i="94"/>
  <c r="F99" i="94"/>
  <c r="F87" i="94"/>
  <c r="F75" i="94"/>
  <c r="F63" i="94"/>
  <c r="F51" i="94"/>
  <c r="F39" i="94"/>
  <c r="F27" i="94"/>
  <c r="F15" i="94"/>
  <c r="F3" i="94"/>
  <c r="F8" i="72"/>
  <c r="J6" i="94" l="1" a="1"/>
  <c r="J6" i="94" s="1"/>
  <c r="B3" i="71"/>
  <c r="B4" i="71"/>
  <c r="B5" i="71"/>
  <c r="B6" i="71"/>
  <c r="B7" i="71"/>
  <c r="B8" i="71"/>
  <c r="B9" i="71"/>
  <c r="B10" i="71"/>
  <c r="B11" i="71"/>
  <c r="B12" i="71"/>
  <c r="B13" i="71"/>
  <c r="B14" i="71"/>
  <c r="B15" i="71"/>
  <c r="B16" i="71"/>
  <c r="B17" i="71"/>
  <c r="B18" i="71"/>
  <c r="B19" i="71"/>
  <c r="B20" i="71"/>
  <c r="B21" i="71"/>
  <c r="B22" i="71"/>
  <c r="B23" i="71"/>
  <c r="B24" i="71"/>
  <c r="B25" i="71"/>
  <c r="B26" i="71"/>
  <c r="B27" i="71"/>
  <c r="B28" i="71"/>
  <c r="B29" i="71"/>
  <c r="B30" i="71"/>
  <c r="B31" i="71"/>
  <c r="B32" i="71"/>
  <c r="B33" i="71"/>
  <c r="B34" i="71"/>
  <c r="B35" i="71"/>
  <c r="B36" i="71"/>
  <c r="B37" i="71"/>
  <c r="B38" i="71"/>
  <c r="B39" i="71"/>
  <c r="B40" i="71"/>
  <c r="B41" i="71"/>
  <c r="B42" i="71"/>
  <c r="B43" i="71"/>
  <c r="B44" i="71"/>
  <c r="B45" i="71"/>
  <c r="B46" i="71"/>
  <c r="B47" i="71"/>
  <c r="B48" i="71"/>
  <c r="B49" i="71"/>
  <c r="B50" i="71"/>
  <c r="B51" i="71"/>
  <c r="B52" i="71"/>
  <c r="B53" i="71"/>
  <c r="B54" i="71"/>
  <c r="B55" i="71"/>
  <c r="B56" i="71"/>
  <c r="B57" i="71"/>
  <c r="B58" i="71"/>
  <c r="B59" i="71"/>
  <c r="B60" i="71"/>
  <c r="B61" i="71"/>
  <c r="B62" i="71"/>
  <c r="B63" i="71"/>
  <c r="B64" i="71"/>
  <c r="B65" i="71"/>
  <c r="B66" i="71"/>
  <c r="B67" i="71"/>
  <c r="B68" i="71"/>
  <c r="B69" i="71"/>
  <c r="B70" i="71"/>
  <c r="B71" i="71"/>
  <c r="B72" i="71"/>
  <c r="B73" i="71"/>
  <c r="B74" i="71"/>
  <c r="B75" i="71"/>
  <c r="B76" i="71"/>
  <c r="B77" i="71"/>
  <c r="B78" i="71"/>
  <c r="B79" i="71"/>
  <c r="B80" i="71"/>
  <c r="B81" i="71"/>
  <c r="B82" i="71"/>
  <c r="B83" i="71"/>
  <c r="B84" i="71"/>
  <c r="B85" i="71"/>
  <c r="B86" i="71"/>
  <c r="B87" i="71"/>
  <c r="B88" i="71"/>
  <c r="B89" i="71"/>
  <c r="B90" i="71"/>
  <c r="B91" i="71"/>
  <c r="B92" i="71"/>
  <c r="B93" i="71"/>
  <c r="B94" i="71"/>
  <c r="B95" i="71"/>
  <c r="B96" i="71"/>
  <c r="B97" i="71"/>
  <c r="B98" i="71"/>
  <c r="B99" i="71"/>
  <c r="B100" i="71"/>
  <c r="B101" i="71"/>
  <c r="B102" i="71"/>
  <c r="B103" i="71"/>
  <c r="B104" i="71"/>
  <c r="B105" i="71"/>
  <c r="B106" i="71"/>
  <c r="B107" i="71"/>
  <c r="B108" i="71"/>
  <c r="B109" i="71"/>
  <c r="B110" i="71"/>
  <c r="B111" i="71"/>
  <c r="B112" i="71"/>
  <c r="B113" i="71"/>
  <c r="B114" i="71"/>
  <c r="B115" i="71"/>
  <c r="B116" i="71"/>
  <c r="B117" i="71"/>
  <c r="B118" i="71"/>
  <c r="B119" i="71"/>
  <c r="B120" i="71"/>
  <c r="B121" i="71"/>
  <c r="B122" i="71"/>
  <c r="B123" i="71"/>
  <c r="B124" i="71"/>
  <c r="B125" i="71"/>
  <c r="B126" i="71"/>
  <c r="B127" i="71"/>
  <c r="B128" i="71"/>
  <c r="B129" i="71"/>
  <c r="B130" i="71"/>
  <c r="B131" i="71"/>
  <c r="B132" i="71"/>
  <c r="B133" i="71"/>
  <c r="B134" i="71"/>
  <c r="B135" i="71"/>
  <c r="B136" i="71"/>
  <c r="B137" i="71"/>
  <c r="B138" i="71"/>
  <c r="B139" i="71"/>
  <c r="B140" i="71"/>
  <c r="B141" i="71"/>
  <c r="B142" i="71"/>
  <c r="B143" i="71"/>
  <c r="B144" i="71"/>
  <c r="B145" i="71"/>
  <c r="B146" i="71"/>
  <c r="B147" i="71"/>
  <c r="B148" i="71"/>
  <c r="B149" i="71"/>
  <c r="B150" i="71"/>
  <c r="B151" i="71"/>
  <c r="B152" i="71"/>
  <c r="B153" i="71"/>
  <c r="B154" i="71"/>
  <c r="B155" i="71"/>
  <c r="B156" i="71"/>
  <c r="B157" i="71"/>
  <c r="B158" i="71"/>
  <c r="B159" i="71"/>
  <c r="B160" i="71"/>
  <c r="B161" i="71"/>
  <c r="B162" i="71"/>
  <c r="B163" i="71"/>
  <c r="B164" i="71"/>
  <c r="B165" i="71"/>
  <c r="B166" i="71"/>
  <c r="B167" i="71"/>
  <c r="B168" i="71"/>
  <c r="B169" i="71"/>
  <c r="B170" i="71"/>
  <c r="B171" i="71"/>
  <c r="B172" i="71"/>
  <c r="B173" i="71"/>
  <c r="B174" i="71"/>
  <c r="B175" i="71"/>
  <c r="B176" i="71"/>
  <c r="B177" i="71"/>
  <c r="B178" i="71"/>
  <c r="B179" i="71"/>
  <c r="B180" i="71"/>
  <c r="B181" i="71"/>
  <c r="B182" i="71"/>
  <c r="B183" i="71"/>
  <c r="B184" i="71"/>
  <c r="B185" i="71"/>
  <c r="B186" i="71"/>
  <c r="B187" i="71"/>
  <c r="B188" i="71"/>
  <c r="B189" i="71"/>
  <c r="B190" i="71"/>
  <c r="B191" i="71"/>
  <c r="B192" i="71"/>
  <c r="B193" i="71"/>
  <c r="B194" i="71"/>
  <c r="B195" i="71"/>
  <c r="B196" i="71"/>
  <c r="B197" i="71"/>
  <c r="B198" i="71"/>
  <c r="B199" i="71"/>
  <c r="B200" i="71"/>
  <c r="B201" i="71"/>
  <c r="B202" i="71"/>
  <c r="B203" i="71"/>
  <c r="B204" i="71"/>
  <c r="B205" i="71"/>
  <c r="B206" i="71"/>
  <c r="B207" i="71"/>
  <c r="B208" i="71"/>
  <c r="B209" i="71"/>
  <c r="B210" i="71"/>
  <c r="B211" i="71"/>
  <c r="B212" i="71"/>
  <c r="B213" i="71"/>
  <c r="B2" i="71"/>
  <c r="M37" i="33" l="1"/>
  <c r="L37" i="33"/>
  <c r="N37" i="33" l="1"/>
  <c r="O37" i="33"/>
  <c r="E87" i="33"/>
  <c r="E88" i="33"/>
  <c r="E89" i="33"/>
  <c r="E90" i="33"/>
  <c r="E91" i="33"/>
  <c r="E92" i="33"/>
  <c r="E93" i="33"/>
  <c r="E94" i="33"/>
  <c r="E95" i="33"/>
  <c r="E96" i="33"/>
  <c r="E97" i="33"/>
  <c r="E98" i="33"/>
  <c r="E99" i="33"/>
  <c r="E100" i="33"/>
  <c r="E101" i="33"/>
  <c r="E102" i="33"/>
  <c r="E103" i="33"/>
  <c r="E104" i="33"/>
  <c r="E105" i="33"/>
  <c r="E106" i="33"/>
  <c r="E107" i="33"/>
  <c r="E108" i="33"/>
  <c r="E109" i="33"/>
  <c r="E110" i="33"/>
  <c r="E111" i="33"/>
  <c r="E112" i="33"/>
  <c r="E113" i="33"/>
  <c r="E114" i="33"/>
  <c r="E115" i="33"/>
  <c r="E116" i="33"/>
  <c r="E117" i="33"/>
  <c r="E118" i="33"/>
  <c r="E119" i="33"/>
  <c r="E120" i="33"/>
  <c r="E121" i="33"/>
  <c r="E122" i="33"/>
  <c r="E123" i="33"/>
  <c r="E124" i="33"/>
  <c r="E125" i="33"/>
  <c r="E126" i="33"/>
  <c r="E127" i="33"/>
  <c r="E128" i="33"/>
  <c r="E129" i="33"/>
  <c r="E130" i="33"/>
  <c r="E131" i="33"/>
  <c r="E132" i="33"/>
  <c r="E133" i="33"/>
  <c r="E134" i="33"/>
  <c r="E135" i="33"/>
  <c r="E136" i="33"/>
  <c r="E137" i="33"/>
  <c r="E138" i="33"/>
  <c r="E139" i="33"/>
  <c r="E140" i="33"/>
  <c r="E141" i="33"/>
  <c r="E142" i="33"/>
  <c r="E143" i="33"/>
  <c r="E144" i="33"/>
  <c r="E145" i="33"/>
  <c r="E146" i="33"/>
  <c r="E147" i="33"/>
  <c r="E148" i="33"/>
  <c r="E149" i="33"/>
  <c r="E150" i="33"/>
  <c r="E151" i="33"/>
  <c r="E152" i="33"/>
  <c r="E153" i="33"/>
  <c r="E154" i="33"/>
  <c r="E155" i="33"/>
  <c r="E156" i="33"/>
  <c r="E157" i="33"/>
  <c r="E158" i="33"/>
  <c r="E159" i="33"/>
  <c r="E160" i="33"/>
  <c r="E161" i="33"/>
  <c r="E162" i="33"/>
  <c r="E163" i="33"/>
  <c r="E164" i="33"/>
  <c r="E165" i="33"/>
  <c r="E166" i="33"/>
  <c r="E167" i="33"/>
  <c r="E168" i="33"/>
  <c r="E169" i="33"/>
  <c r="E170" i="33"/>
  <c r="E171" i="33"/>
  <c r="E172" i="33"/>
  <c r="E173" i="33"/>
  <c r="E174" i="33"/>
  <c r="E175" i="33"/>
  <c r="E176" i="33"/>
  <c r="E177" i="33"/>
  <c r="E178" i="33"/>
  <c r="E179" i="33"/>
  <c r="E180" i="33"/>
  <c r="E181" i="33"/>
  <c r="E182" i="33"/>
  <c r="E183" i="33"/>
  <c r="E184" i="33"/>
  <c r="E185" i="33"/>
  <c r="E186" i="33"/>
  <c r="E187" i="33"/>
  <c r="E188" i="33"/>
  <c r="E189" i="33"/>
  <c r="E190" i="33"/>
  <c r="E191" i="33"/>
  <c r="E192" i="33"/>
  <c r="E193" i="33"/>
  <c r="E194" i="33"/>
  <c r="E195" i="33"/>
  <c r="E196" i="33"/>
  <c r="E197" i="33"/>
  <c r="E198" i="33"/>
  <c r="E199" i="33"/>
  <c r="E200" i="33"/>
  <c r="E201" i="33"/>
  <c r="E202" i="33"/>
  <c r="E203" i="33"/>
  <c r="E204" i="33"/>
  <c r="E205" i="33"/>
  <c r="E206" i="33"/>
  <c r="E207" i="33"/>
  <c r="E208" i="33"/>
  <c r="E209" i="33"/>
  <c r="E210" i="33"/>
  <c r="E211" i="33"/>
  <c r="E212" i="33"/>
  <c r="E213" i="33"/>
  <c r="E214" i="33"/>
  <c r="E215" i="33"/>
  <c r="E216" i="33"/>
  <c r="E217" i="33"/>
  <c r="E218" i="33"/>
  <c r="E219" i="33"/>
  <c r="E220" i="33"/>
  <c r="E221" i="33"/>
  <c r="E222" i="33"/>
  <c r="E223" i="33"/>
  <c r="E224" i="33"/>
  <c r="E225" i="33"/>
  <c r="E226" i="33"/>
  <c r="E227" i="33"/>
  <c r="E228" i="33"/>
  <c r="E229" i="33"/>
  <c r="E230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0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4" i="33"/>
  <c r="E85" i="33"/>
  <c r="E86" i="33"/>
  <c r="E3" i="33"/>
  <c r="E4" i="33"/>
  <c r="E5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2" i="33"/>
  <c r="I9" i="5"/>
  <c r="O9" i="5"/>
  <c r="C9" i="5"/>
  <c r="I6" i="5"/>
  <c r="O6" i="5"/>
  <c r="C6" i="5"/>
  <c r="M36" i="33" l="1"/>
  <c r="L36" i="33"/>
  <c r="K5" i="33"/>
  <c r="N36" i="33" l="1"/>
  <c r="O36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김학진</author>
  </authors>
  <commentList>
    <comment ref="N28" authorId="0" shapeId="0" xr:uid="{6D2171E6-F027-4E0D-8845-27044BEA648B}">
      <text>
        <r>
          <rPr>
            <b/>
            <sz val="9"/>
            <color indexed="81"/>
            <rFont val="돋움"/>
            <family val="3"/>
            <charset val="129"/>
          </rPr>
          <t>장폭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</text>
    </comment>
    <comment ref="N36" authorId="0" shapeId="0" xr:uid="{288788A9-7F7A-4B9E-B348-D0CD731EF09B}">
      <text>
        <r>
          <rPr>
            <b/>
            <sz val="9"/>
            <color indexed="81"/>
            <rFont val="돋움"/>
            <family val="3"/>
            <charset val="129"/>
          </rPr>
          <t>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및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똥가리</t>
        </r>
        <r>
          <rPr>
            <b/>
            <sz val="9"/>
            <color indexed="81"/>
            <rFont val="Tahoma"/>
            <family val="2"/>
          </rPr>
          <t xml:space="preserve"> 14</t>
        </r>
        <r>
          <rPr>
            <b/>
            <sz val="9"/>
            <color indexed="81"/>
            <rFont val="돋움"/>
            <family val="3"/>
            <charset val="129"/>
          </rPr>
          <t>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작업단가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</text>
    </comment>
    <comment ref="N57" authorId="1" shapeId="0" xr:uid="{5AAD6A88-E813-4596-9249-C30051B0F537}">
      <text>
        <r>
          <rPr>
            <b/>
            <sz val="9"/>
            <color indexed="81"/>
            <rFont val="돋움"/>
            <family val="3"/>
            <charset val="129"/>
          </rPr>
          <t>윤대표님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단가협의분
</t>
        </r>
      </text>
    </comment>
    <comment ref="N67" authorId="0" shapeId="0" xr:uid="{C5AA9CB7-401D-4DDC-8B29-1100890938B1}">
      <text>
        <r>
          <rPr>
            <b/>
            <sz val="9"/>
            <color indexed="81"/>
            <rFont val="돋움"/>
            <family val="3"/>
            <charset val="129"/>
          </rPr>
          <t>피치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불량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윤대표님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분</t>
        </r>
      </text>
    </comment>
    <comment ref="N86" authorId="1" shapeId="0" xr:uid="{FFCF5DF8-0634-41F3-8FF8-85F39B4EF480}">
      <text>
        <r>
          <rPr>
            <b/>
            <sz val="9"/>
            <color indexed="81"/>
            <rFont val="돋움"/>
            <family val="3"/>
            <charset val="129"/>
          </rPr>
          <t>크라프트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</text>
    </comment>
    <comment ref="N103" authorId="0" shapeId="0" xr:uid="{7B6ED8CF-9773-4522-8DC2-64F4543A7571}">
      <text>
        <r>
          <rPr>
            <b/>
            <sz val="9"/>
            <color indexed="81"/>
            <rFont val="돋움"/>
            <family val="3"/>
            <charset val="129"/>
          </rPr>
          <t>과슬립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작업
</t>
        </r>
      </text>
    </comment>
    <comment ref="N123" authorId="1" shapeId="0" xr:uid="{2A6DA0E8-3C02-42A2-8C16-7A9E45AB2ACD}">
      <text>
        <r>
          <rPr>
            <b/>
            <sz val="9"/>
            <color indexed="81"/>
            <rFont val="돋움"/>
            <family val="3"/>
            <charset val="129"/>
          </rPr>
          <t>샘플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</text>
    </comment>
    <comment ref="N124" authorId="1" shapeId="0" xr:uid="{EC60239D-E0CF-43A8-8E51-CC79433345DA}">
      <text>
        <r>
          <rPr>
            <b/>
            <sz val="9"/>
            <color indexed="81"/>
            <rFont val="돋움"/>
            <family val="3"/>
            <charset val="129"/>
          </rPr>
          <t>샘플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쿼리 - 쿼리1" description="통합 문서의 '쿼리1' 쿼리에 대한 연결입니다." type="5" refreshedVersion="8" background="1" saveData="1">
    <dbPr connection="Provider=Microsoft.Mashup.OleDb.1;Data Source=$Workbook$;Location=쿼리1;Extended Properties=&quot;&quot;" command="SELECT * FROM [쿼리1]"/>
  </connection>
  <connection id="2" xr16:uid="{B73CB5FD-5D07-4E7A-9B2D-3FF3672F2784}" keepAlive="1" name="쿼리 - 쿼리10" description="통합 문서의 '쿼리10' 쿼리에 대한 연결입니다." type="5" refreshedVersion="0" background="1" saveData="1">
    <dbPr connection="Provider=Microsoft.Mashup.OleDb.1;Data Source=$Workbook$;Location=쿼리10;Extended Properties=&quot;&quot;" command="SELECT * FROM [쿼리10]"/>
  </connection>
  <connection id="3" xr16:uid="{6AF3AD03-89FB-4712-9781-FFBECED6E5EF}" keepAlive="1" name="쿼리 - 쿼리11" description="통합 문서의 '쿼리11' 쿼리에 대한 연결입니다." type="5" refreshedVersion="8" background="1" saveData="1">
    <dbPr connection="Provider=Microsoft.Mashup.OleDb.1;Data Source=$Workbook$;Location=쿼리11;Extended Properties=&quot;&quot;" command="SELECT * FROM [쿼리11]"/>
  </connection>
  <connection id="4" xr16:uid="{6C7B0D09-130B-4616-ADC2-91EBF080BD90}" keepAlive="1" name="쿼리 - 쿼리12" description="통합 문서의 '쿼리12' 쿼리에 대한 연결입니다." type="5" refreshedVersion="0" background="1" saveData="1">
    <dbPr connection="Provider=Microsoft.Mashup.OleDb.1;Data Source=$Workbook$;Location=쿼리12;Extended Properties=&quot;&quot;" command="SELECT * FROM [쿼리12]"/>
  </connection>
  <connection id="5" xr16:uid="{7AB78FD4-4D42-437E-81D4-0D8E5509F78E}" keepAlive="1" name="쿼리 - 쿼리13" description="통합 문서의 '쿼리13' 쿼리에 대한 연결입니다." type="5" refreshedVersion="8" background="1" saveData="1">
    <dbPr connection="Provider=Microsoft.Mashup.OleDb.1;Data Source=$Workbook$;Location=쿼리13;Extended Properties=&quot;&quot;" command="SELECT * FROM [쿼리13]"/>
  </connection>
  <connection id="6" xr16:uid="{00000000-0015-0000-FFFF-FFFF01000000}" keepAlive="1" name="쿼리 - 쿼리2" description="통합 문서의 '쿼리2' 쿼리에 대한 연결입니다." type="5" refreshedVersion="8" background="1" saveData="1">
    <dbPr connection="Provider=Microsoft.Mashup.OleDb.1;Data Source=$Workbook$;Location=쿼리2;Extended Properties=&quot;&quot;" command="SELECT * FROM [쿼리2]"/>
  </connection>
  <connection id="7" xr16:uid="{00000000-0015-0000-FFFF-FFFF02000000}" keepAlive="1" name="쿼리 - 쿼리3" description="통합 문서의 '쿼리3' 쿼리에 대한 연결입니다." type="5" refreshedVersion="8" background="1" saveData="1">
    <dbPr connection="Provider=Microsoft.Mashup.OleDb.1;Data Source=$Workbook$;Location=쿼리3;Extended Properties=&quot;&quot;" command="SELECT * FROM [쿼리3]"/>
  </connection>
  <connection id="8" xr16:uid="{00000000-0015-0000-FFFF-FFFF03000000}" keepAlive="1" name="쿼리 - 쿼리4" description="통합 문서의 '쿼리4' 쿼리에 대한 연결입니다." type="5" refreshedVersion="8" background="1" saveData="1">
    <dbPr connection="Provider=Microsoft.Mashup.OleDb.1;Data Source=$Workbook$;Location=쿼리4;Extended Properties=&quot;&quot;" command="SELECT * FROM [쿼리4]"/>
  </connection>
  <connection id="9" xr16:uid="{00000000-0015-0000-FFFF-FFFF04000000}" keepAlive="1" name="쿼리 - 쿼리5" description="통합 문서의 '쿼리5' 쿼리에 대한 연결입니다." type="5" refreshedVersion="8" background="1" saveData="1">
    <dbPr connection="Provider=Microsoft.Mashup.OleDb.1;Data Source=$Workbook$;Location=쿼리5;Extended Properties=&quot;&quot;" command="SELECT * FROM [쿼리5]"/>
  </connection>
  <connection id="10" xr16:uid="{00000000-0015-0000-FFFF-FFFF05000000}" keepAlive="1" name="쿼리 - 쿼리6" description="통합 문서의 '쿼리6' 쿼리에 대한 연결입니다." type="5" refreshedVersion="8" background="1" saveData="1">
    <dbPr connection="Provider=Microsoft.Mashup.OleDb.1;Data Source=$Workbook$;Location=쿼리6;Extended Properties=&quot;&quot;" command="SELECT * FROM [쿼리6]"/>
  </connection>
  <connection id="11" xr16:uid="{95CC7E5F-A681-40E2-9EEA-737623BB6B4F}" keepAlive="1" name="쿼리 - 쿼리6 (2)" description="통합 문서의 '쿼리6 (2)' 쿼리에 대한 연결입니다." type="5" refreshedVersion="8" background="1" saveData="1">
    <dbPr connection="Provider=Microsoft.Mashup.OleDb.1;Data Source=$Workbook$;Location=&quot;쿼리6 (2)&quot;;Extended Properties=&quot;&quot;" command="SELECT * FROM [쿼리6 (2)]"/>
  </connection>
  <connection id="12" xr16:uid="{315EBC05-6460-43C7-BB24-7157DBEB938D}" keepAlive="1" name="쿼리 - 쿼리7" description="통합 문서의 '쿼리7' 쿼리에 대한 연결입니다." type="5" refreshedVersion="8" background="1" saveData="1">
    <dbPr connection="Provider=Microsoft.Mashup.OleDb.1;Data Source=$Workbook$;Location=쿼리7;Extended Properties=&quot;&quot;" command="SELECT * FROM [쿼리7]"/>
  </connection>
  <connection id="13" xr16:uid="{3CC66AC2-D4C7-4345-9316-475E0EED97D4}" keepAlive="1" name="쿼리 - 쿼리8" description="통합 문서의 '쿼리8' 쿼리에 대한 연결입니다." type="5" refreshedVersion="8" background="1" saveData="1">
    <dbPr connection="Provider=Microsoft.Mashup.OleDb.1;Data Source=$Workbook$;Location=쿼리8;Extended Properties=&quot;&quot;" command="SELECT * FROM [쿼리8]"/>
  </connection>
  <connection id="14" xr16:uid="{D23B6B9C-8345-4D3A-B3D5-0B437C2BD8D2}" keepAlive="1" name="쿼리 - 쿼리9" description="통합 문서의 '쿼리9' 쿼리에 대한 연결입니다." type="5" refreshedVersion="8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<sst xmlns="http://schemas.openxmlformats.org/spreadsheetml/2006/main" count="19181" uniqueCount="2833">
  <si>
    <t>주문번호</t>
  </si>
  <si>
    <t>주문일자</t>
  </si>
  <si>
    <t>외주처명</t>
  </si>
  <si>
    <t>공정코드</t>
  </si>
  <si>
    <t>공정납기일</t>
  </si>
  <si>
    <t>작업완료여부</t>
  </si>
  <si>
    <t>작업지시량</t>
  </si>
  <si>
    <t>품목이름</t>
  </si>
  <si>
    <t>품목타입</t>
  </si>
  <si>
    <t>제대타입</t>
  </si>
  <si>
    <t>품목너비</t>
  </si>
  <si>
    <t>기준너비</t>
  </si>
  <si>
    <t>단가</t>
  </si>
  <si>
    <t>추정 공급가액</t>
  </si>
  <si>
    <t>20240919-1000146651</t>
  </si>
  <si>
    <t>20240919</t>
  </si>
  <si>
    <t>모든팩</t>
  </si>
  <si>
    <t>05</t>
  </si>
  <si>
    <t>20241001</t>
  </si>
  <si>
    <t>패트(유무광)90</t>
  </si>
  <si>
    <t>230mm*300mm=삼방-지퍼</t>
  </si>
  <si>
    <t>052</t>
  </si>
  <si>
    <t>20240919-1000161019</t>
  </si>
  <si>
    <t>진포장</t>
  </si>
  <si>
    <t>20241002</t>
  </si>
  <si>
    <t>나이론(투명)105</t>
  </si>
  <si>
    <t>280mm*380mm=삼방-지퍼</t>
  </si>
  <si>
    <t>20240919-1000169125</t>
  </si>
  <si>
    <t>오피피(무광)80</t>
  </si>
  <si>
    <t>170mm*230mm=삼방-지퍼-상단고리구멍5mm-바람구멍2mm</t>
  </si>
  <si>
    <t>20240919-1000169130</t>
  </si>
  <si>
    <t>패트90</t>
  </si>
  <si>
    <t>200mm*300mm=삼방-지퍼</t>
  </si>
  <si>
    <t>20240920-1000163172</t>
  </si>
  <si>
    <t>20240920</t>
  </si>
  <si>
    <t>20241003</t>
  </si>
  <si>
    <t>오씨피피(유무광)80</t>
  </si>
  <si>
    <t>300mm*440mm=삼방-지퍼</t>
  </si>
  <si>
    <t>20240920-1000168434</t>
  </si>
  <si>
    <t>나이론100</t>
  </si>
  <si>
    <t>320mm*400mm=삼방-지퍼</t>
  </si>
  <si>
    <t>20241011-1000169293</t>
  </si>
  <si>
    <t>20241010</t>
  </si>
  <si>
    <t>엠에스팩</t>
  </si>
  <si>
    <t>20241023</t>
  </si>
  <si>
    <t>패트70</t>
  </si>
  <si>
    <t>340mm*420mm=삼방-지퍼</t>
  </si>
  <si>
    <t>20241011-1219P0311</t>
  </si>
  <si>
    <t>20241011</t>
  </si>
  <si>
    <t>오피피(무광)70</t>
  </si>
  <si>
    <t>320x440=삼방-지퍼-고리구멍8mm/바람구멍4mm*2개</t>
  </si>
  <si>
    <t>20241016-1217N0087</t>
  </si>
  <si>
    <t>20241015</t>
  </si>
  <si>
    <t>20241025</t>
  </si>
  <si>
    <t>250x350=삼방-지퍼(하단오픈)</t>
  </si>
  <si>
    <t>20241010-914001</t>
  </si>
  <si>
    <t>전투지120</t>
  </si>
  <si>
    <t>170*250=삼방-지퍼</t>
  </si>
  <si>
    <t>20241010-914002</t>
  </si>
  <si>
    <t>전투지120=무지</t>
  </si>
  <si>
    <t>=200x300=삼방-지퍼-2단걸이</t>
  </si>
  <si>
    <t>20241010-914003</t>
  </si>
  <si>
    <t>=250x350=삼방-지퍼-2단걸이</t>
  </si>
  <si>
    <t>20241010-914004</t>
  </si>
  <si>
    <t>320x400=삼방-지퍼</t>
  </si>
  <si>
    <t>20241011-1000159593</t>
  </si>
  <si>
    <t>20241022</t>
  </si>
  <si>
    <t>215mm*300mm=삼방-지퍼-상단고리구멍(6mm)-바람구멍1개(2mm)</t>
  </si>
  <si>
    <t>20241011-1000165460</t>
  </si>
  <si>
    <t>20241008-910515</t>
  </si>
  <si>
    <t>20241008</t>
  </si>
  <si>
    <t>은지93</t>
  </si>
  <si>
    <t>20241010-1000153900</t>
  </si>
  <si>
    <t>275x400=삼방-지퍼-바람구멍5mm</t>
  </si>
  <si>
    <t>20241010-1000153902</t>
  </si>
  <si>
    <t>20241010-1000153904</t>
  </si>
  <si>
    <t>20241010-1119P0153</t>
  </si>
  <si>
    <t>20241021</t>
  </si>
  <si>
    <t>패트150</t>
  </si>
  <si>
    <t>260x370=삼방-지퍼</t>
  </si>
  <si>
    <t>20241010-1219P0060</t>
  </si>
  <si>
    <t>패트100</t>
  </si>
  <si>
    <t>200x300=삼방-지퍼</t>
  </si>
  <si>
    <t>20241007-910514</t>
  </si>
  <si>
    <t>20241007</t>
  </si>
  <si>
    <t>250x350=삼방-지퍼</t>
  </si>
  <si>
    <t>20241007-910515</t>
  </si>
  <si>
    <t>20241008-1000161724</t>
  </si>
  <si>
    <t>130mm*210mm=삼방-지퍼-고리구멍8mm</t>
  </si>
  <si>
    <t>20240920-1000163519</t>
  </si>
  <si>
    <t>나이론70</t>
  </si>
  <si>
    <t>150x150=삼방-2폭</t>
  </si>
  <si>
    <t>019</t>
  </si>
  <si>
    <t>20240920-140626</t>
  </si>
  <si>
    <t>은박100</t>
  </si>
  <si>
    <t>90x115=삼방-2폭</t>
  </si>
  <si>
    <t>20240924-1000169159</t>
  </si>
  <si>
    <t>20240924</t>
  </si>
  <si>
    <t>나이론(옥텐)130</t>
  </si>
  <si>
    <t>240mm*340mm=삼방</t>
  </si>
  <si>
    <t>20240924-1000169166</t>
  </si>
  <si>
    <t>20240925-12150484</t>
  </si>
  <si>
    <t>20240925</t>
  </si>
  <si>
    <t>나이론80</t>
  </si>
  <si>
    <t>75x110=삼방-2폭</t>
  </si>
  <si>
    <t>20240926-1000146475</t>
  </si>
  <si>
    <t>20240926</t>
  </si>
  <si>
    <t>20241009</t>
  </si>
  <si>
    <t>나이론110</t>
  </si>
  <si>
    <t>180x185=삼방-2폭</t>
  </si>
  <si>
    <t>20241004-910003</t>
  </si>
  <si>
    <t>20241004</t>
  </si>
  <si>
    <t>20241018</t>
  </si>
  <si>
    <t>은박93</t>
  </si>
  <si>
    <t>150x250=삼방-2폭</t>
  </si>
  <si>
    <t>20241004-910004</t>
  </si>
  <si>
    <t>170*250=삼방-2폭</t>
  </si>
  <si>
    <t>20241014-1000151405</t>
  </si>
  <si>
    <t>20241014</t>
  </si>
  <si>
    <t>20241024</t>
  </si>
  <si>
    <t>100mm*150mm=삼방-2폭</t>
  </si>
  <si>
    <t>20240926-1000155583</t>
  </si>
  <si>
    <t>147mm*175mm=삼방-2폭</t>
  </si>
  <si>
    <t>20240930-1000149756</t>
  </si>
  <si>
    <t>20240930</t>
  </si>
  <si>
    <t>크증착130</t>
  </si>
  <si>
    <t>100x120=삼방-2폭</t>
  </si>
  <si>
    <t>20240930-1316P0072</t>
  </si>
  <si>
    <t>160x210=삼방-2폭</t>
  </si>
  <si>
    <t>20241002-1000152197</t>
  </si>
  <si>
    <t>나이론(유무광)100</t>
  </si>
  <si>
    <t>200mm*200mm=삼방-2폭</t>
  </si>
  <si>
    <t>20241004-910001</t>
  </si>
  <si>
    <t>100*150=삼방-2폭</t>
  </si>
  <si>
    <t>20241004-910002</t>
  </si>
  <si>
    <t>은박93=무지</t>
  </si>
  <si>
    <t>130*200=삼방-2폭</t>
  </si>
  <si>
    <t>20241008-1218P0211</t>
  </si>
  <si>
    <t>20241017</t>
  </si>
  <si>
    <t>패트(유무광)120</t>
  </si>
  <si>
    <t>200x280=삼방-지퍼-바람구멍5mm/고리구멍8mm(지퍼오픈)</t>
  </si>
  <si>
    <t>20241008-910513</t>
  </si>
  <si>
    <t>20241008-910514</t>
  </si>
  <si>
    <t>20241002-902004</t>
  </si>
  <si>
    <t>20241016</t>
  </si>
  <si>
    <t>진지90</t>
  </si>
  <si>
    <t>20241007-1000169251</t>
  </si>
  <si>
    <t>200mm*330mm=삼방-지퍼-상단고리구멍8mm(1개)</t>
  </si>
  <si>
    <t>20241007-1000169254</t>
  </si>
  <si>
    <t>패트130</t>
  </si>
  <si>
    <t>100mm*125mm=삼방-지퍼-상단고리구멍1개(8mm)</t>
  </si>
  <si>
    <t>20241007-910511</t>
  </si>
  <si>
    <t>130x200=삼방-지퍼</t>
  </si>
  <si>
    <t>20241007-910512</t>
  </si>
  <si>
    <t>160x250=삼방-지퍼</t>
  </si>
  <si>
    <t>20241007-910513</t>
  </si>
  <si>
    <t>20240930-1000154020</t>
  </si>
  <si>
    <t>260x370=삼방-지퍼-상단고리구멍5mm-바람구멍5mm</t>
  </si>
  <si>
    <t>20240930-1000169223</t>
  </si>
  <si>
    <t>130x200=삼방-지퍼(지퍼오픈)</t>
  </si>
  <si>
    <t>20241002-1000156900</t>
  </si>
  <si>
    <t>230mm*340mm=삼방-지퍼</t>
  </si>
  <si>
    <t>20241002-902001</t>
  </si>
  <si>
    <t>20241002-902002</t>
  </si>
  <si>
    <t>200*300=삼방-지퍼</t>
  </si>
  <si>
    <t>20241002-902003</t>
  </si>
  <si>
    <t>20240925-1219P0311</t>
  </si>
  <si>
    <t>20240926-1000148670</t>
  </si>
  <si>
    <t>패트105</t>
  </si>
  <si>
    <t>260mm*370mm=삼방-지퍼</t>
  </si>
  <si>
    <t>20240926-1000161209</t>
  </si>
  <si>
    <t>나이론(유백)95</t>
  </si>
  <si>
    <t>285mm*410mm=삼방-지퍼</t>
  </si>
  <si>
    <t>20240926-1216P0146</t>
  </si>
  <si>
    <t>150x230=삼방-지퍼-고리구멍8mm</t>
  </si>
  <si>
    <t>20240927-1000150490</t>
  </si>
  <si>
    <t>20240927</t>
  </si>
  <si>
    <t>오씨피피(투명)80</t>
  </si>
  <si>
    <t>230x300=삼방-지퍼(하단오픈)</t>
  </si>
  <si>
    <t>20240930-1000141201</t>
  </si>
  <si>
    <t>275mm*380mm=삼방-지퍼-바람구멍1개(2mm)-분리배출마크</t>
  </si>
  <si>
    <t>20240920-1116P0004</t>
  </si>
  <si>
    <t>은박100=1도(백베다)</t>
  </si>
  <si>
    <t>20240923-1000152324</t>
  </si>
  <si>
    <t>20240923</t>
  </si>
  <si>
    <t>나이론(유무광)105</t>
  </si>
  <si>
    <t>260mm*350mm=삼방-지퍼</t>
  </si>
  <si>
    <t>20240923-11150297</t>
  </si>
  <si>
    <t>나이론(유백/유무광)115</t>
  </si>
  <si>
    <t>250x280=삼방-지퍼(하단오픈)</t>
  </si>
  <si>
    <t>20240924-1000136714</t>
  </si>
  <si>
    <t>250x340=삼방-지퍼(하단오픈)</t>
  </si>
  <si>
    <t>20240924-1000169156</t>
  </si>
  <si>
    <t>375mm*390mm=삼방-지퍼</t>
  </si>
  <si>
    <t>20240925-1000143215</t>
  </si>
  <si>
    <t>200x270=삼방-지퍼</t>
  </si>
  <si>
    <t>20240920-1000139379</t>
  </si>
  <si>
    <t>패트140</t>
  </si>
  <si>
    <t>140mm*220mm+40mm=삼방스탠드</t>
  </si>
  <si>
    <t>046</t>
  </si>
  <si>
    <t>20240925-1000169208</t>
  </si>
  <si>
    <t>은박140</t>
  </si>
  <si>
    <t>150x220+40=삼방스탠드-타원밑지분리형</t>
  </si>
  <si>
    <t>20241007-1219P0228</t>
  </si>
  <si>
    <t>패씨피피(유무광)80</t>
  </si>
  <si>
    <t>20241007-1219P0330</t>
  </si>
  <si>
    <t>20241008-1000149451</t>
  </si>
  <si>
    <t>패증착120</t>
  </si>
  <si>
    <t>150x190+40=삼방스탠드-타원밑지분리형</t>
  </si>
  <si>
    <t>20240924-1000141398</t>
  </si>
  <si>
    <t>노루지증착120</t>
  </si>
  <si>
    <t>390mm*480mm+60mm=삼방-풀발이-핫멜트</t>
  </si>
  <si>
    <t>026</t>
  </si>
  <si>
    <t>20240924-1000169142</t>
  </si>
  <si>
    <t>패트(유백)90</t>
  </si>
  <si>
    <t>320x400+40=삼방풀발이-핫멜트</t>
  </si>
  <si>
    <t>20240926-1000168696</t>
  </si>
  <si>
    <t>패트120</t>
  </si>
  <si>
    <t>215mm*275mm+40mm=삼방-풀발이</t>
  </si>
  <si>
    <t>20240930-1000169142</t>
  </si>
  <si>
    <t>20240821-900008</t>
  </si>
  <si>
    <t>20240820</t>
  </si>
  <si>
    <t>나이론70=무지=무지</t>
  </si>
  <si>
    <t>==250x350=삼방</t>
  </si>
  <si>
    <t>089</t>
  </si>
  <si>
    <t>20240903-900011</t>
  </si>
  <si>
    <t>20240902</t>
  </si>
  <si>
    <t>나이론70=무지</t>
  </si>
  <si>
    <t>280x380=삼방</t>
  </si>
  <si>
    <t>20240910-900007</t>
  </si>
  <si>
    <t>20240910</t>
  </si>
  <si>
    <t>230x320=삼방</t>
  </si>
  <si>
    <t>20240913-900017</t>
  </si>
  <si>
    <t>20240913</t>
  </si>
  <si>
    <t>400x500=삼방</t>
  </si>
  <si>
    <t>20240913-900018</t>
  </si>
  <si>
    <t>400x600=삼방</t>
  </si>
  <si>
    <t>20240920-1000169135</t>
  </si>
  <si>
    <t>180x280=삼방-HD씨링</t>
  </si>
  <si>
    <t>20240930-901006</t>
  </si>
  <si>
    <t>나이론60</t>
  </si>
  <si>
    <t>20240930-901007</t>
  </si>
  <si>
    <t>20241002-1000157411</t>
  </si>
  <si>
    <t>20241004-900017</t>
  </si>
  <si>
    <t>20241007-1000150745</t>
  </si>
  <si>
    <t>350x450=삼방</t>
  </si>
  <si>
    <t>20241010-1000138362</t>
  </si>
  <si>
    <t>200x300=삼방</t>
  </si>
  <si>
    <t>20240930-900010</t>
  </si>
  <si>
    <t>250x450=삼방</t>
  </si>
  <si>
    <t>20240930-900018</t>
  </si>
  <si>
    <t>20240930-900021</t>
  </si>
  <si>
    <t>450x600=삼방</t>
  </si>
  <si>
    <t>20240930-901001</t>
  </si>
  <si>
    <t>20240930-901002</t>
  </si>
  <si>
    <t>나이론60=무지=무지</t>
  </si>
  <si>
    <t>=250x350=삼방</t>
  </si>
  <si>
    <t>20240930-901003</t>
  </si>
  <si>
    <t>나이론60=무지</t>
  </si>
  <si>
    <t>=250x450=삼방</t>
  </si>
  <si>
    <t>20240927-900010</t>
  </si>
  <si>
    <t>20240930-1000163203</t>
  </si>
  <si>
    <t>20240930-1000163638</t>
  </si>
  <si>
    <t>230mm*320mm=삼방-HD씨링</t>
  </si>
  <si>
    <t>20240930-1000166093</t>
  </si>
  <si>
    <t>200mm*300mm=삼방-HD씨링</t>
  </si>
  <si>
    <t>20240930-900004</t>
  </si>
  <si>
    <t>180x280=삼방</t>
  </si>
  <si>
    <t>20240930-900009</t>
  </si>
  <si>
    <t>250x400=삼방</t>
  </si>
  <si>
    <t>20240913-1000161052</t>
  </si>
  <si>
    <t>180mm*260mm+50mm=삼방스탠드-지퍼</t>
  </si>
  <si>
    <t>048</t>
  </si>
  <si>
    <t>20240913-1619P0121</t>
  </si>
  <si>
    <t>150x220+40=삼방스탠드-타원밑지분리형-지퍼</t>
  </si>
  <si>
    <t>20240913-903002</t>
  </si>
  <si>
    <t>진지스120</t>
  </si>
  <si>
    <t>20240913-903003</t>
  </si>
  <si>
    <t>진지스120=무지</t>
  </si>
  <si>
    <t>180x260+50=삼방스탠드-타원밑지분리형-지퍼</t>
  </si>
  <si>
    <t>20240913-903005</t>
  </si>
  <si>
    <t>200x300+55=삼방스탠드-타원밑지분리형-지퍼</t>
  </si>
  <si>
    <t>20240919-1000169131</t>
  </si>
  <si>
    <t>200mm*300mm+55mm=삼방스탠드-지퍼</t>
  </si>
  <si>
    <t>20241010-930003</t>
  </si>
  <si>
    <t>크지스130</t>
  </si>
  <si>
    <t>20241010-930004</t>
  </si>
  <si>
    <t>110x170+30=삼방스탠드-타원밑지분리형-지퍼</t>
  </si>
  <si>
    <t>20241007-1000138229</t>
  </si>
  <si>
    <t>20241008-1000155901</t>
  </si>
  <si>
    <t>패트(자동포장용)127</t>
  </si>
  <si>
    <t>200mm*270mm+45mm=삼방스탠드-지퍼</t>
  </si>
  <si>
    <t>20241010-1000149677</t>
  </si>
  <si>
    <t>패증착(무광)110</t>
  </si>
  <si>
    <t>150mm*215mm+40mm=삼방스탠드-지퍼</t>
  </si>
  <si>
    <t>20241010-914504</t>
  </si>
  <si>
    <t>전투지스120</t>
  </si>
  <si>
    <t>200x300+55=삼방스탠드-타원밑지분리형-지퍼-2단</t>
  </si>
  <si>
    <t>20241010-930001</t>
  </si>
  <si>
    <t>130x200+35=삼방지퍼스텐드</t>
  </si>
  <si>
    <t>20241010-930002</t>
  </si>
  <si>
    <t>20240923-1000154707</t>
  </si>
  <si>
    <t>200x300+50=삼방스탠드-타원밑지분리형-지퍼</t>
  </si>
  <si>
    <t>20241002-9000169113</t>
  </si>
  <si>
    <t>20241002-903002</t>
  </si>
  <si>
    <t>20241002-903003</t>
  </si>
  <si>
    <t>20241002-903004</t>
  </si>
  <si>
    <t>130x200+35=삼방스탠드-타원밑지분리형-지퍼</t>
  </si>
  <si>
    <t>20241007-1000136979</t>
  </si>
  <si>
    <t>150*220+40=삼방스탠드-타원밑지분리형-지퍼</t>
  </si>
  <si>
    <t>20241014-902003</t>
  </si>
  <si>
    <t>20241028</t>
  </si>
  <si>
    <t>20241015-1000163860</t>
  </si>
  <si>
    <t>195x260=삼방-지퍼(하단오픈)</t>
  </si>
  <si>
    <t>20241015-1217P0015</t>
  </si>
  <si>
    <t>패트110</t>
  </si>
  <si>
    <t>180x285=삼방-지퍼</t>
  </si>
  <si>
    <t>20241015-1418P0052</t>
  </si>
  <si>
    <t>20241016-902005</t>
  </si>
  <si>
    <t>20241029</t>
  </si>
  <si>
    <t>20241017-1000152755</t>
  </si>
  <si>
    <t>20241030</t>
  </si>
  <si>
    <t>250mm*300mm=삼방-지퍼</t>
  </si>
  <si>
    <t>20241030-1000169491</t>
  </si>
  <si>
    <t>20241112</t>
  </si>
  <si>
    <t>170mm*260mm=삼방-지퍼-타공4개(8mm)</t>
  </si>
  <si>
    <t>20241101-1000143069</t>
  </si>
  <si>
    <t>20241101</t>
  </si>
  <si>
    <t>20241114</t>
  </si>
  <si>
    <t>오피피(무광)65</t>
  </si>
  <si>
    <t>320mm*400mm=삼방-지퍼-바람구멍1개(2mm)</t>
  </si>
  <si>
    <t>20241101-1000162295</t>
  </si>
  <si>
    <t>210mm*280mm=삼방-지퍼</t>
  </si>
  <si>
    <t>20241029-1000153149</t>
  </si>
  <si>
    <t>360mm*445mm=삼방-지퍼</t>
  </si>
  <si>
    <t>20241029-1000162803</t>
  </si>
  <si>
    <t>20241111</t>
  </si>
  <si>
    <t>260mm*390mm=삼방-지퍼</t>
  </si>
  <si>
    <t>20241029-11150297</t>
  </si>
  <si>
    <t>20241107</t>
  </si>
  <si>
    <t>20241029-902001</t>
  </si>
  <si>
    <t>20241030-1000154026</t>
  </si>
  <si>
    <t>20241108</t>
  </si>
  <si>
    <t>나이론(자동포장용)110</t>
  </si>
  <si>
    <t>220mm*330mm=삼방-지퍼</t>
  </si>
  <si>
    <t>20241030-1000159156</t>
  </si>
  <si>
    <t>20241022-1000163189</t>
  </si>
  <si>
    <t>20241105</t>
  </si>
  <si>
    <t>60mm*85mm=삼방-지퍼</t>
  </si>
  <si>
    <t>20241022-1000169422</t>
  </si>
  <si>
    <t>20241104</t>
  </si>
  <si>
    <t>20241022-1000169427</t>
  </si>
  <si>
    <t>20241022-11150297</t>
  </si>
  <si>
    <t>20241025-1000167587</t>
  </si>
  <si>
    <t>패트80</t>
  </si>
  <si>
    <t>160mm*400mm=삼방-지퍼</t>
  </si>
  <si>
    <t>20241025-1000169065</t>
  </si>
  <si>
    <t>20241018-1420P0042</t>
  </si>
  <si>
    <t>20241031</t>
  </si>
  <si>
    <t>오씨피피(유무광)70</t>
  </si>
  <si>
    <t>260x360=삼방-지퍼(하단오픈)</t>
  </si>
  <si>
    <t>20241021-1000144564</t>
  </si>
  <si>
    <t>은박130</t>
  </si>
  <si>
    <t>20241021-1000154035</t>
  </si>
  <si>
    <t>210x300=삼방-지퍼</t>
  </si>
  <si>
    <t>20241021-1000162893</t>
  </si>
  <si>
    <t>205mm*270mm=삼방-지퍼</t>
  </si>
  <si>
    <t>20241021-1000163165</t>
  </si>
  <si>
    <t>230mm*295mm=삼방-지퍼</t>
  </si>
  <si>
    <t>20241021-1000166461</t>
  </si>
  <si>
    <t>패트(무광)130</t>
  </si>
  <si>
    <t>180mm*200mm=삼방-지퍼</t>
  </si>
  <si>
    <t>20241017-1000154020</t>
  </si>
  <si>
    <t>20241017-1000156106</t>
  </si>
  <si>
    <t>250x320=삼방-지퍼(하단오픈)</t>
  </si>
  <si>
    <t>20241017-1000165687</t>
  </si>
  <si>
    <t>나이론(유백/유무광)105</t>
  </si>
  <si>
    <t>270x380=삼방-지퍼(하단오픈)</t>
  </si>
  <si>
    <t>20241018-1000145255</t>
  </si>
  <si>
    <t>210mm*300mm=삼방-지퍼-상단8mm 고리구멍-바람구멍1.2mm</t>
  </si>
  <si>
    <t>20241018-1000159391</t>
  </si>
  <si>
    <t>170mm*260mm=삼방-지퍼</t>
  </si>
  <si>
    <t>20241018-1000161019</t>
  </si>
  <si>
    <t>20240910-900006</t>
  </si>
  <si>
    <t>200x450=삼방</t>
  </si>
  <si>
    <t>20240925-900013</t>
  </si>
  <si>
    <t>20241113</t>
  </si>
  <si>
    <t>20241007-900005</t>
  </si>
  <si>
    <t>20241011-901005</t>
  </si>
  <si>
    <t>20241014-900005</t>
  </si>
  <si>
    <t>20241015-900009</t>
  </si>
  <si>
    <t>20241025-900009</t>
  </si>
  <si>
    <t>20241115</t>
  </si>
  <si>
    <t>20241025-900010</t>
  </si>
  <si>
    <t>20241025-900014</t>
  </si>
  <si>
    <t>350x600=삼방</t>
  </si>
  <si>
    <t>20241025-900017</t>
  </si>
  <si>
    <t>20241121</t>
  </si>
  <si>
    <t>20241030-1000163203</t>
  </si>
  <si>
    <t>20241030-1000163638</t>
  </si>
  <si>
    <t>20241016-900012</t>
  </si>
  <si>
    <t>320x400=삼방</t>
  </si>
  <si>
    <t>20241021-900021</t>
  </si>
  <si>
    <t>20241024-901004</t>
  </si>
  <si>
    <t>20241025-900004</t>
  </si>
  <si>
    <t>20241101-1000153710</t>
  </si>
  <si>
    <t>전투후은80</t>
  </si>
  <si>
    <t>250mm*400mm=2단삼방</t>
  </si>
  <si>
    <t>20241014-1000163157</t>
  </si>
  <si>
    <t>나이론(유무광/유백/메탈로젠)130</t>
  </si>
  <si>
    <t>175mm*260mm+45mm=삼방스탠드</t>
  </si>
  <si>
    <t>20241022-1000139378</t>
  </si>
  <si>
    <t>120x180+30=삼방스탠드-타원밑지분리형</t>
  </si>
  <si>
    <t>20241022-1000139380</t>
  </si>
  <si>
    <t>20241028-1000141018</t>
  </si>
  <si>
    <t>150x220+40=삼방스탠드</t>
  </si>
  <si>
    <t>20241030-12150353</t>
  </si>
  <si>
    <t>나이론170</t>
  </si>
  <si>
    <t>200x250+50=삼방스탠드-타원밑지분리형</t>
  </si>
  <si>
    <t>20241014-1000154528</t>
  </si>
  <si>
    <t>20241106</t>
  </si>
  <si>
    <t>패증착85</t>
  </si>
  <si>
    <t>400x500+40=삼방풀발이-핫멜트</t>
  </si>
  <si>
    <t>20241017-1000164310</t>
  </si>
  <si>
    <t>은박(무광)120</t>
  </si>
  <si>
    <t>130mm*200mm+35mm=삼방스탠드-지퍼</t>
  </si>
  <si>
    <t>20241017-1000169362</t>
  </si>
  <si>
    <t>20241018-1000168436</t>
  </si>
  <si>
    <t>은박(무광)130</t>
  </si>
  <si>
    <t>120mm*185mm+35mm=삼방스탠드-지퍼</t>
  </si>
  <si>
    <t>20241018-1317P0030</t>
  </si>
  <si>
    <t>패증착(유무광)120</t>
  </si>
  <si>
    <t>150x225+40=삼방스탠드-타원밑지분리형-지퍼</t>
  </si>
  <si>
    <t>20241030-930107</t>
  </si>
  <si>
    <t>전투후크스=무지</t>
  </si>
  <si>
    <t>=180x260+50=삼방스탠드-밑지분리형-지퍼</t>
  </si>
  <si>
    <t>20241030-930108</t>
  </si>
  <si>
    <t>=130x200+35=삼방스탠드-밑지분리형-지퍼</t>
  </si>
  <si>
    <t>20241030-930206</t>
  </si>
  <si>
    <t>전투후한120</t>
  </si>
  <si>
    <t>150x220+40=삼방스탠드-타원밑지분리형-지퍼-2단</t>
  </si>
  <si>
    <t>20241030-930207</t>
  </si>
  <si>
    <t>180x260+50=삼방스탠드-타원밑지분리형-지퍼-2단</t>
  </si>
  <si>
    <t>20241030-930208</t>
  </si>
  <si>
    <t>130x200+35=삼방스탠드-타원밑지분리형-지퍼-2단</t>
  </si>
  <si>
    <t>20241023-1000169461</t>
  </si>
  <si>
    <t>220mm*300mm+50mm=삼방스탠드-지퍼</t>
  </si>
  <si>
    <t>20241025-1000161088</t>
  </si>
  <si>
    <t>200x300+55=삼방스탠드-타원밑지분리형-지퍼(지퍼오픈)</t>
  </si>
  <si>
    <t>20241025-1000169452</t>
  </si>
  <si>
    <t>패증착(무광)100</t>
  </si>
  <si>
    <t>130mm*125mm+30mm=삼방스탠드-지퍼</t>
  </si>
  <si>
    <t>20241029-1318P0003</t>
  </si>
  <si>
    <t>20241030-930106</t>
  </si>
  <si>
    <t>=150*220+40=삼방스탠드-지퍼</t>
  </si>
  <si>
    <t>20241021-1000152761</t>
  </si>
  <si>
    <t>은박120</t>
  </si>
  <si>
    <t>150mm*220mm+40mm=삼방스탠드-지퍼</t>
  </si>
  <si>
    <t>20241021-1000153899</t>
  </si>
  <si>
    <t>180x260+50=삼방스탠드-타원밑지분리형-지퍼-지퍼오픈</t>
  </si>
  <si>
    <t>20241021-1619P0043</t>
  </si>
  <si>
    <t>180x260+50=삼방스탠드-지퍼</t>
  </si>
  <si>
    <t>20241021-903003</t>
  </si>
  <si>
    <t>20241023-1000169452</t>
  </si>
  <si>
    <t>20241023-1000169457</t>
  </si>
  <si>
    <t>20241024-1318P0145</t>
  </si>
  <si>
    <t>오씨피피(투명)60</t>
  </si>
  <si>
    <t>20241028-1000169487</t>
  </si>
  <si>
    <t>20241031-1317N0041</t>
  </si>
  <si>
    <t>160x180=삼방-2폭</t>
  </si>
  <si>
    <t>20241025-900005</t>
  </si>
  <si>
    <t>20241025-900006</t>
  </si>
  <si>
    <t>10월 제대 업체 매출액 추정</t>
    <phoneticPr fontId="4" type="noConversion"/>
  </si>
  <si>
    <t>총합계</t>
  </si>
  <si>
    <t>업체명</t>
  </si>
  <si>
    <t>11월 제대 업체 매출액 추정</t>
    <phoneticPr fontId="4" type="noConversion"/>
  </si>
  <si>
    <t>10월 업체별 제대종류 현황</t>
    <phoneticPr fontId="4" type="noConversion"/>
  </si>
  <si>
    <t>11월 업체별 제대종류 현황</t>
    <phoneticPr fontId="4" type="noConversion"/>
  </si>
  <si>
    <t>협력사(제대) 예상 매출액</t>
    <phoneticPr fontId="4" type="noConversion"/>
  </si>
  <si>
    <t>월</t>
    <phoneticPr fontId="4" type="noConversion"/>
  </si>
  <si>
    <t>모든팩</t>
    <phoneticPr fontId="4" type="noConversion"/>
  </si>
  <si>
    <t>엠에스팩</t>
    <phoneticPr fontId="4" type="noConversion"/>
  </si>
  <si>
    <t>진포장</t>
    <phoneticPr fontId="4" type="noConversion"/>
  </si>
  <si>
    <t>10월</t>
    <phoneticPr fontId="4" type="noConversion"/>
  </si>
  <si>
    <t>11월</t>
    <phoneticPr fontId="4" type="noConversion"/>
  </si>
  <si>
    <t>20240923-1000136494</t>
  </si>
  <si>
    <t>210x190=삼방가분수-포켓지퍼-바람구멍1.2mm-고리구멍8mm</t>
  </si>
  <si>
    <t>054</t>
  </si>
  <si>
    <t>20240923-1000136504</t>
  </si>
  <si>
    <t>240x230=삼방가분수-포켓지퍼-바람구멍1.2mm-고리구멍8mm</t>
  </si>
  <si>
    <t>20241010-1000157466</t>
  </si>
  <si>
    <t>패트(유무광)100</t>
  </si>
  <si>
    <t>125x290=삼방-포켓지퍼-전면칼오픈-상단고리구멍(8mm)-지퍼오픈</t>
  </si>
  <si>
    <t>20241011-1000169297</t>
  </si>
  <si>
    <t>170x240=삼방-포켓지퍼(후면칼오픈/고리구멍8mm*1개/바람구멍2mm*1개)</t>
  </si>
  <si>
    <t>091</t>
  </si>
  <si>
    <t>20240924-130537</t>
  </si>
  <si>
    <t>190*270=삼방</t>
  </si>
  <si>
    <t>20241004-1000155625</t>
  </si>
  <si>
    <t>190x560=삼방</t>
  </si>
  <si>
    <t>20241007-1000136128</t>
  </si>
  <si>
    <t>230mm*290mm=삼방</t>
  </si>
  <si>
    <t>20241010-1118P0012</t>
  </si>
  <si>
    <t>나이론(유백/유무광)95</t>
  </si>
  <si>
    <t>230x295=삼방(하단오픈)</t>
  </si>
  <si>
    <t>20241002-13160150</t>
  </si>
  <si>
    <t>[구이 2-18]나이론(자동포장용)100</t>
  </si>
  <si>
    <t>240x280=삼방</t>
  </si>
  <si>
    <t>20240925-13160151</t>
  </si>
  <si>
    <t>[구이 2-10]나이론(자동포장용)100</t>
  </si>
  <si>
    <t>240mm*280mm=삼방</t>
  </si>
  <si>
    <t>20240926-13160151</t>
  </si>
  <si>
    <t>20240919-1000161236</t>
  </si>
  <si>
    <t>250mm*350mm=삼방</t>
  </si>
  <si>
    <t>20241002-1000168606</t>
  </si>
  <si>
    <t>250x350=삼방</t>
  </si>
  <si>
    <t>20240923-1117P0197</t>
  </si>
  <si>
    <t>나이론105</t>
  </si>
  <si>
    <t>270x350=삼방(하단오픈)</t>
  </si>
  <si>
    <t>20241007-13150099</t>
  </si>
  <si>
    <t>20241008-1000138905</t>
  </si>
  <si>
    <t>300mm*410mm=삼방-바람구멍1개(2mm)</t>
  </si>
  <si>
    <t>20241014-1000165165</t>
  </si>
  <si>
    <t>300mm*420mm=삼방</t>
  </si>
  <si>
    <t>20241007-1000164958</t>
  </si>
  <si>
    <t>20241007-1000165531</t>
  </si>
  <si>
    <t>패트52</t>
  </si>
  <si>
    <t>300mm*550mm=삼방</t>
  </si>
  <si>
    <t>20240925-1000138905</t>
  </si>
  <si>
    <t>20240911-1000165531</t>
  </si>
  <si>
    <t>20240919-1000138905</t>
  </si>
  <si>
    <t>20240923-1000167708</t>
  </si>
  <si>
    <t>나이론65</t>
  </si>
  <si>
    <t>20240923-1117P0161</t>
  </si>
  <si>
    <t>350x370=삼방</t>
  </si>
  <si>
    <t>20240925-1316N0011</t>
  </si>
  <si>
    <t>[구이 2-24]나이론(자동포장용)100</t>
  </si>
  <si>
    <t>350x460=삼방</t>
  </si>
  <si>
    <t>20241015-1000165022</t>
  </si>
  <si>
    <t>350x550=삼방</t>
  </si>
  <si>
    <t>20241014-1000163732</t>
  </si>
  <si>
    <t>350mm*600mm=삼방</t>
  </si>
  <si>
    <t>20240925-1000146575</t>
  </si>
  <si>
    <t>370mm*290mm=삼방-가분수</t>
  </si>
  <si>
    <t>20241002-1218P0338</t>
  </si>
  <si>
    <t>은박95</t>
  </si>
  <si>
    <t>20240920-1218P0326</t>
  </si>
  <si>
    <t>패트60</t>
  </si>
  <si>
    <t>420x500=삼방</t>
  </si>
  <si>
    <t>20241008-1218N0070</t>
  </si>
  <si>
    <t>450x550=삼방</t>
  </si>
  <si>
    <t>20240927-1217P0106</t>
  </si>
  <si>
    <t>340x450=삼방꼬리</t>
  </si>
  <si>
    <t>20241007-13150140</t>
  </si>
  <si>
    <t>340x470=삼방꼬리</t>
  </si>
  <si>
    <t>20241002-1000143944</t>
  </si>
  <si>
    <t>350x650=삼방꼬리</t>
  </si>
  <si>
    <t>20241002-1000166861</t>
  </si>
  <si>
    <t>380x650=삼방꼬리</t>
  </si>
  <si>
    <t>20241010-1000157188</t>
  </si>
  <si>
    <t>500mm*650mm=삼방꼬리</t>
  </si>
  <si>
    <t>20240930-900023</t>
  </si>
  <si>
    <t>500x650=삼방꼬리</t>
  </si>
  <si>
    <t>20240927-900023</t>
  </si>
  <si>
    <t>주문번호</t>
    <phoneticPr fontId="2" type="noConversion"/>
  </si>
  <si>
    <t>주문일자</t>
    <phoneticPr fontId="2" type="noConversion"/>
  </si>
  <si>
    <t>공정코드</t>
    <phoneticPr fontId="2" type="noConversion"/>
  </si>
  <si>
    <t>공정납기일</t>
    <phoneticPr fontId="2" type="noConversion"/>
  </si>
  <si>
    <t>작업완료여부</t>
    <phoneticPr fontId="2" type="noConversion"/>
  </si>
  <si>
    <t>작업지시량</t>
    <phoneticPr fontId="2" type="noConversion"/>
  </si>
  <si>
    <t>품목이름</t>
    <phoneticPr fontId="2" type="noConversion"/>
  </si>
  <si>
    <t>품목타입</t>
    <phoneticPr fontId="2" type="noConversion"/>
  </si>
  <si>
    <t>제대타입</t>
    <phoneticPr fontId="2" type="noConversion"/>
  </si>
  <si>
    <t>품목너비</t>
    <phoneticPr fontId="2" type="noConversion"/>
  </si>
  <si>
    <t>수량*단가(I)</t>
  </si>
  <si>
    <t>Checked</t>
  </si>
  <si>
    <t>수량</t>
  </si>
  <si>
    <t>006026</t>
  </si>
  <si>
    <t>삼방-2폭-HD씨링</t>
  </si>
  <si>
    <t>제대</t>
  </si>
  <si>
    <t>Unchecked</t>
  </si>
  <si>
    <t>삼방꼬리-HD씨링</t>
  </si>
  <si>
    <t>090</t>
  </si>
  <si>
    <t>삼방-HD씨링</t>
  </si>
  <si>
    <t>제품폭*수량*단위환산(K)*단가(I)</t>
  </si>
  <si>
    <t>길이</t>
  </si>
  <si>
    <t>삼방-지퍼</t>
  </si>
  <si>
    <t>삼방-풀발이</t>
  </si>
  <si>
    <t>삼방꼬리</t>
  </si>
  <si>
    <t>022</t>
  </si>
  <si>
    <t>삼방-2폭</t>
  </si>
  <si>
    <t>삼방</t>
  </si>
  <si>
    <t>018</t>
  </si>
  <si>
    <t>계산식</t>
  </si>
  <si>
    <t>적용두께</t>
  </si>
  <si>
    <t>적용폭</t>
  </si>
  <si>
    <t>주</t>
  </si>
  <si>
    <t>계산방법</t>
  </si>
  <si>
    <t>비중</t>
  </si>
  <si>
    <t>단위환산</t>
  </si>
  <si>
    <t>두께</t>
  </si>
  <si>
    <t>폭</t>
  </si>
  <si>
    <t>거래처명</t>
  </si>
  <si>
    <t>거래처코드</t>
  </si>
  <si>
    <t>코드명</t>
  </si>
  <si>
    <t>코드</t>
  </si>
  <si>
    <t>공정</t>
  </si>
  <si>
    <t>상태</t>
  </si>
  <si>
    <t>품목높이</t>
  </si>
  <si>
    <t>기준높이</t>
  </si>
  <si>
    <t>20240923-1000161378</t>
  </si>
  <si>
    <t>나이론63</t>
  </si>
  <si>
    <t>220mm*220mm=삼방</t>
  </si>
  <si>
    <t>20241008-1000154025</t>
  </si>
  <si>
    <t>패트(칼라/노랑)100</t>
  </si>
  <si>
    <t>270x330=삼방</t>
  </si>
  <si>
    <t>20241008-900002</t>
  </si>
  <si>
    <t>150x200=삼방-2폭</t>
  </si>
  <si>
    <t>20240930-1000165711</t>
  </si>
  <si>
    <t>250x310=삼방</t>
  </si>
  <si>
    <t>20240923-1000158450</t>
  </si>
  <si>
    <t>20240927-1000169198</t>
  </si>
  <si>
    <t>20240930-900001</t>
  </si>
  <si>
    <t>100x150=삼방-2폭</t>
  </si>
  <si>
    <t>20240920-1000148427</t>
  </si>
  <si>
    <t>210x290=삼방</t>
  </si>
  <si>
    <t>20241007-1219P0219</t>
  </si>
  <si>
    <t>나이론(유무광)70</t>
  </si>
  <si>
    <t>400x600=삼방꼬리</t>
  </si>
  <si>
    <t>20241010-1000163997</t>
  </si>
  <si>
    <t>180mm*200mm=삼방</t>
  </si>
  <si>
    <t>20241007-1000150481</t>
  </si>
  <si>
    <t>350x430=삼방</t>
  </si>
  <si>
    <t>20240926-1000148794</t>
  </si>
  <si>
    <t>230mm*320mm=삼방</t>
  </si>
  <si>
    <t>20241002-1000154859</t>
  </si>
  <si>
    <t>나씨피피55</t>
  </si>
  <si>
    <t>20240920-1000154562</t>
  </si>
  <si>
    <t>패증착150</t>
  </si>
  <si>
    <t>285x420=삼방</t>
  </si>
  <si>
    <t>20241004-910005</t>
  </si>
  <si>
    <t>200*300=삼방</t>
  </si>
  <si>
    <t>20240912-131020</t>
  </si>
  <si>
    <t>20240911</t>
  </si>
  <si>
    <t>360mm*650mm=삼방꼬리</t>
  </si>
  <si>
    <t>20240926-131019</t>
  </si>
  <si>
    <t>400*650=삼방꼬리</t>
  </si>
  <si>
    <t>20240912-131021</t>
  </si>
  <si>
    <t>20240920-1000156875</t>
  </si>
  <si>
    <t>패트(유백/유무광)100</t>
  </si>
  <si>
    <t>230x260=삼방</t>
  </si>
  <si>
    <t>20240913-1000141313</t>
  </si>
  <si>
    <t>은박(유무광)100</t>
  </si>
  <si>
    <t>115x165=삼방-지퍼-2폭(고리구멍8mm/하단오픈)</t>
  </si>
  <si>
    <t>053</t>
  </si>
  <si>
    <t>20240925-1000154950</t>
  </si>
  <si>
    <t>160x250=삼방</t>
  </si>
  <si>
    <t>20241007-1000143472</t>
  </si>
  <si>
    <t>250mm*320mm=삼방</t>
  </si>
  <si>
    <t>20241010-1000160038</t>
  </si>
  <si>
    <t>20241002-1000167373</t>
  </si>
  <si>
    <t>패트92</t>
  </si>
  <si>
    <t>300mm*450mm=삼방</t>
  </si>
  <si>
    <t>20240924-1320N0003</t>
  </si>
  <si>
    <t>나이론(청색)140</t>
  </si>
  <si>
    <t>480x640=삼방꼬리-V칼특수가다</t>
  </si>
  <si>
    <t>20241002-1000156505</t>
  </si>
  <si>
    <t>나이론95</t>
  </si>
  <si>
    <t>210x260=삼방(하단오픈)</t>
  </si>
  <si>
    <t>20241010-1000167792</t>
  </si>
  <si>
    <t>나이론(투명)110</t>
  </si>
  <si>
    <t>200mm*460mm=삼방</t>
  </si>
  <si>
    <t>20240930-1000169224</t>
  </si>
  <si>
    <t>나이론90</t>
  </si>
  <si>
    <t>180mm*240mm=삼방</t>
  </si>
  <si>
    <t>20241007-910006</t>
  </si>
  <si>
    <t>=250*350=삼방</t>
  </si>
  <si>
    <t>20241011-1619N0015</t>
  </si>
  <si>
    <t>300x400=삼방</t>
  </si>
  <si>
    <t>20240927-900022</t>
  </si>
  <si>
    <t>450x650=삼방꼬리</t>
  </si>
  <si>
    <t>20241002-900003</t>
  </si>
  <si>
    <t>160x250=삼방-2폭</t>
  </si>
  <si>
    <t>20240920-1000139790</t>
  </si>
  <si>
    <t>220mm*300mm=삼방</t>
  </si>
  <si>
    <t>20240924-1000150070</t>
  </si>
  <si>
    <t>20240925-11150225</t>
  </si>
  <si>
    <t>320x480=삼방-사각라운드</t>
  </si>
  <si>
    <t>20241002-1119N0012</t>
  </si>
  <si>
    <t>200x230=삼방(월남쌈10 무지파우치)</t>
  </si>
  <si>
    <t>20241007-1219N0043</t>
  </si>
  <si>
    <t>20241007-910008</t>
  </si>
  <si>
    <t>=350x450=삼방</t>
  </si>
  <si>
    <t>20240919-1000168763</t>
  </si>
  <si>
    <t>250mm*700mm=삼방꼬리(v칼-2개)</t>
  </si>
  <si>
    <t>20240930-900020</t>
  </si>
  <si>
    <t>400x700=삼방꼬리</t>
  </si>
  <si>
    <t>20240919-1219P0390</t>
  </si>
  <si>
    <t>250x340=삼방</t>
  </si>
  <si>
    <t>20241002-1000159704</t>
  </si>
  <si>
    <t>190mm*270mm=삼방</t>
  </si>
  <si>
    <t>20241002-1000143265</t>
  </si>
  <si>
    <t>480x640=삼방꼬리-V칼X[수직형진공비닐(청)]</t>
  </si>
  <si>
    <t>20241011-131021</t>
  </si>
  <si>
    <t>20241011-131022</t>
  </si>
  <si>
    <t>20240919-1000168755</t>
  </si>
  <si>
    <t>280mm*800mm=삼방꼬리(v칼-2개)</t>
  </si>
  <si>
    <t>20240919-1000168759</t>
  </si>
  <si>
    <t>280mm*700mm=삼방꼬리(v칼-2개)</t>
  </si>
  <si>
    <t>20241007-1219P0218</t>
  </si>
  <si>
    <t>20241008-1000165766</t>
  </si>
  <si>
    <t>오씨피피(무광)60</t>
  </si>
  <si>
    <t>100x205=삼방</t>
  </si>
  <si>
    <t>20241002-1000169238</t>
  </si>
  <si>
    <t>350mm*650mm=삼방꼬리</t>
  </si>
  <si>
    <t>20240926-1000160893</t>
  </si>
  <si>
    <t>315mm*430mm=삼방</t>
  </si>
  <si>
    <t>20241008-900003</t>
  </si>
  <si>
    <t>20240927-1220P0186</t>
  </si>
  <si>
    <t>220x280=삼방(하단오픈)</t>
  </si>
  <si>
    <t>20240923-1118P0261</t>
  </si>
  <si>
    <t>220x315=삼방</t>
  </si>
  <si>
    <t>20240924-1000169179</t>
  </si>
  <si>
    <t>205mm*290mm=삼방</t>
  </si>
  <si>
    <t>20241010-1000153557</t>
  </si>
  <si>
    <t>20240924-11150360</t>
  </si>
  <si>
    <t>나이론55</t>
  </si>
  <si>
    <t>250x450=삼방꼬리</t>
  </si>
  <si>
    <t>20241002-1000137857</t>
  </si>
  <si>
    <t>20241011-1000169296</t>
  </si>
  <si>
    <t>280mm*380mm=삼방</t>
  </si>
  <si>
    <t>20240920-1000137857</t>
  </si>
  <si>
    <t>20240923-1000162478</t>
  </si>
  <si>
    <t>190x260=삼방</t>
  </si>
  <si>
    <t>20240924-1000169177</t>
  </si>
  <si>
    <t>160x200=삼방</t>
  </si>
  <si>
    <t>20240923-1117P0198</t>
  </si>
  <si>
    <t>나이론80=5도-제주길갈 청정흑돈 (250)</t>
  </si>
  <si>
    <t>250x700=삼방꼬리</t>
  </si>
  <si>
    <t>20241007-910009</t>
  </si>
  <si>
    <t>20240930-1000143726</t>
  </si>
  <si>
    <t>170x250=삼방</t>
  </si>
  <si>
    <t>20241002-1000168423</t>
  </si>
  <si>
    <t>패트(무광)100</t>
  </si>
  <si>
    <t>250mm*280mm=삼방</t>
  </si>
  <si>
    <t>20240924-1000162997</t>
  </si>
  <si>
    <t>패나이론120</t>
  </si>
  <si>
    <t>150mm*200mm=삼방</t>
  </si>
  <si>
    <t>20240925-1000169195</t>
  </si>
  <si>
    <t>20241011-1619N0040</t>
  </si>
  <si>
    <t>20241002-1000169234</t>
  </si>
  <si>
    <t>200mm*250mm=삼방</t>
  </si>
  <si>
    <t>20241007-910010</t>
  </si>
  <si>
    <t>400*600=삼방꼬리</t>
  </si>
  <si>
    <t>20241007-1219P0220</t>
  </si>
  <si>
    <t>20240919-1000169132</t>
  </si>
  <si>
    <t>102mm*193mm=삼방</t>
  </si>
  <si>
    <t>20241008-1217N0014</t>
  </si>
  <si>
    <t>20241008-13160016</t>
  </si>
  <si>
    <t>은박90</t>
  </si>
  <si>
    <t>210x210=삼방</t>
  </si>
  <si>
    <t>20240924-1000136058</t>
  </si>
  <si>
    <t>20240926-1000155576</t>
  </si>
  <si>
    <t>20241011-131019</t>
  </si>
  <si>
    <t>20240925-1316P0076</t>
  </si>
  <si>
    <t>패씨피피60</t>
  </si>
  <si>
    <t>210x250=삼방-고리구멍8mm</t>
  </si>
  <si>
    <t>20240927-1000162013</t>
  </si>
  <si>
    <t>210mm*190mm=삼방</t>
  </si>
  <si>
    <t>20241011-1418P0083</t>
  </si>
  <si>
    <t>300mm*390mm=삼방</t>
  </si>
  <si>
    <t>20240920-1000159302</t>
  </si>
  <si>
    <t>200mm*270mm=삼방</t>
  </si>
  <si>
    <t>20241002-1000136587</t>
  </si>
  <si>
    <t>350mm*450mm=삼방</t>
  </si>
  <si>
    <t>20240924-1117P0162</t>
  </si>
  <si>
    <t>20240930-1000144319</t>
  </si>
  <si>
    <t>20240920-1000150481</t>
  </si>
  <si>
    <t>20240930-1118N0021</t>
  </si>
  <si>
    <t>나이론(크린)80</t>
  </si>
  <si>
    <t>430x500=삼방</t>
  </si>
  <si>
    <t>20240924-1119P0054</t>
  </si>
  <si>
    <t>220x280=삼방</t>
  </si>
  <si>
    <t>20241002-1000167365</t>
  </si>
  <si>
    <t>280mm*320mm=삼방</t>
  </si>
  <si>
    <t>20241011-1000151457</t>
  </si>
  <si>
    <t>20241014-1619N0021</t>
  </si>
  <si>
    <t>300x450=삼방</t>
  </si>
  <si>
    <t>20240924-1000169175</t>
  </si>
  <si>
    <t>20241014-1117N0054</t>
  </si>
  <si>
    <t>나이론(옥텐)90</t>
  </si>
  <si>
    <t>250mm*305mm=삼방</t>
  </si>
  <si>
    <t>20241015-1316N1128</t>
  </si>
  <si>
    <t>480x640=삼방꼬리-V칼특수가다[수직형진공비닐(청)]</t>
  </si>
  <si>
    <t>20240920-1000169137</t>
  </si>
  <si>
    <t>400mm*600mm=삼방꼬리-HD씨링</t>
  </si>
  <si>
    <t>20241004-1000169250</t>
  </si>
  <si>
    <t>215mm*275mm=삼방</t>
  </si>
  <si>
    <t>20241014-1000169310</t>
  </si>
  <si>
    <t>은박(유무광)120</t>
  </si>
  <si>
    <t>125mm*230mm=삼방</t>
  </si>
  <si>
    <t>20241016-13160151</t>
  </si>
  <si>
    <t>20241014-1000169328</t>
  </si>
  <si>
    <t>나이론120</t>
  </si>
  <si>
    <t>20240930-900022</t>
  </si>
  <si>
    <t>20241004-1000165766</t>
  </si>
  <si>
    <t>20240926-1000169201</t>
  </si>
  <si>
    <t>오씨피피80</t>
  </si>
  <si>
    <t>210mm*480mm=삼방꼬리</t>
  </si>
  <si>
    <t>20240926-1000138836</t>
  </si>
  <si>
    <t>200mm*300mm=삼방</t>
  </si>
  <si>
    <t>20241010-1000137856</t>
  </si>
  <si>
    <t>20241011-1000159765</t>
  </si>
  <si>
    <t>210mm*270mm=삼방</t>
  </si>
  <si>
    <t>20241014-1000169335</t>
  </si>
  <si>
    <t>증착70</t>
  </si>
  <si>
    <t>20241010-1000165711</t>
  </si>
  <si>
    <t>20241010-1000168606</t>
  </si>
  <si>
    <t>20240925-131070</t>
  </si>
  <si>
    <t>310x340=삼방</t>
  </si>
  <si>
    <t>20240927-1117N0055</t>
  </si>
  <si>
    <t>나이론(옥텐)100</t>
  </si>
  <si>
    <t>300x405=삼방</t>
  </si>
  <si>
    <t>20240919-1218P0339</t>
  </si>
  <si>
    <t>20240924-1000154318</t>
  </si>
  <si>
    <t>400x310=삼방-가분수</t>
  </si>
  <si>
    <t>20240920-1000159459</t>
  </si>
  <si>
    <t>패증착90</t>
  </si>
  <si>
    <t>110x260=삼방-2폭</t>
  </si>
  <si>
    <t>20240925-1117N0054</t>
  </si>
  <si>
    <t>20240925-1120P0066</t>
  </si>
  <si>
    <t>20241011-1000137720</t>
  </si>
  <si>
    <t>20241014-1000149303</t>
  </si>
  <si>
    <t>450x530=삼방꼬리</t>
  </si>
  <si>
    <t>20240927-1000160680</t>
  </si>
  <si>
    <t>20240920-1000141556</t>
  </si>
  <si>
    <t>전백후증70</t>
  </si>
  <si>
    <t>225x290+50=2단삼방-2폭-풀발이-핫멜트 바람구멍1.2mm</t>
  </si>
  <si>
    <t>092</t>
  </si>
  <si>
    <t>20241007-910007</t>
  </si>
  <si>
    <t>20240930-900019</t>
  </si>
  <si>
    <t>400x650=삼방꼬리</t>
  </si>
  <si>
    <t>20240912-1000150889</t>
  </si>
  <si>
    <t>20240912</t>
  </si>
  <si>
    <t>20240923-1000157709</t>
  </si>
  <si>
    <t>20241014-1117N0055</t>
  </si>
  <si>
    <t>20241010-1000150743</t>
  </si>
  <si>
    <t>20241002-1000167792</t>
  </si>
  <si>
    <t>20241014-1000169319</t>
  </si>
  <si>
    <t>20240930-901008</t>
  </si>
  <si>
    <t>20241014-1000164958</t>
  </si>
  <si>
    <t>20241017-1220P0169</t>
  </si>
  <si>
    <t>270x700=삼방꼬리</t>
  </si>
  <si>
    <t>20241018-1000165165</t>
  </si>
  <si>
    <t>20241024-910005</t>
  </si>
  <si>
    <t>20241025-1217P0205</t>
  </si>
  <si>
    <t>나이론80=1도-엠케이푸드 2kg (냉동)</t>
  </si>
  <si>
    <t>20241029-1117P0162</t>
  </si>
  <si>
    <t>20241024-131019</t>
  </si>
  <si>
    <t>20241016-1000169354</t>
  </si>
  <si>
    <t>565mm*600mm=삼방꼬리</t>
  </si>
  <si>
    <t>20241101-1000169319</t>
  </si>
  <si>
    <t>20241017-1000147307</t>
  </si>
  <si>
    <t>230x270+40=2단삼방-2폭-풀발이-핫멜트-바람구멍1.2mm</t>
  </si>
  <si>
    <t>20241017-130441</t>
  </si>
  <si>
    <t>20241022-1000169319</t>
  </si>
  <si>
    <t>20241022-1000169432</t>
  </si>
  <si>
    <t>20241023-1000149912</t>
  </si>
  <si>
    <t>20241024-1116P0191</t>
  </si>
  <si>
    <t>나이론(옥텐)140</t>
  </si>
  <si>
    <t>400x550=삼방꼬리</t>
  </si>
  <si>
    <t>20241024-131022</t>
  </si>
  <si>
    <t>20241030-1000165483</t>
  </si>
  <si>
    <t>패증착75</t>
  </si>
  <si>
    <t>110mm*270mm=삼방-상단고리구멍1개(8mm)</t>
  </si>
  <si>
    <t>20241025-900019</t>
  </si>
  <si>
    <t>20241024-1000162478</t>
  </si>
  <si>
    <t>20241017-1000150069</t>
  </si>
  <si>
    <t>400mm*650mm=삼방꼬리</t>
  </si>
  <si>
    <t>20241017-1220N0066</t>
  </si>
  <si>
    <t>360x650=삼방꼬리</t>
  </si>
  <si>
    <t>20241021-1000139306</t>
  </si>
  <si>
    <t>150x400=삼방</t>
  </si>
  <si>
    <t>20241021-1000161206</t>
  </si>
  <si>
    <t>320x420=삼방</t>
  </si>
  <si>
    <t>20241024-1000168845</t>
  </si>
  <si>
    <t>20241015-1000136587</t>
  </si>
  <si>
    <t>20241024-1000154950</t>
  </si>
  <si>
    <t>20241025-1000157939</t>
  </si>
  <si>
    <t>20241029-1000159848</t>
  </si>
  <si>
    <t>20241024-1000164496</t>
  </si>
  <si>
    <t>200mm*255mm=삼방</t>
  </si>
  <si>
    <t>20241025-1619P0110</t>
  </si>
  <si>
    <t>330x240=삼방가분수</t>
  </si>
  <si>
    <t>20241031-1000152554</t>
  </si>
  <si>
    <t>400mm*600mm=삼방꼬리</t>
  </si>
  <si>
    <t>20241016-13160150</t>
  </si>
  <si>
    <t>20241016-140628</t>
  </si>
  <si>
    <t>은박(대방)130</t>
  </si>
  <si>
    <t>430x610=삼방꼬리</t>
  </si>
  <si>
    <t>20241025-1000162414</t>
  </si>
  <si>
    <t>[세현]나이론70</t>
  </si>
  <si>
    <t>20241021-1000169390</t>
  </si>
  <si>
    <t>패트(투명)90</t>
  </si>
  <si>
    <t>270mm*450mm=삼방</t>
  </si>
  <si>
    <t>20241025-900001</t>
  </si>
  <si>
    <t>20241024-1620N0002</t>
  </si>
  <si>
    <t>20241017-1000160777</t>
  </si>
  <si>
    <t>20241025-900015</t>
  </si>
  <si>
    <t>350mm*650mm=삼방꼬리-HD씨링</t>
  </si>
  <si>
    <t>20241015-1218N0146</t>
  </si>
  <si>
    <t>20241029-1117N0055</t>
  </si>
  <si>
    <t>20241022-1219P0336</t>
  </si>
  <si>
    <t>200x280=삼방</t>
  </si>
  <si>
    <t>20241101-1117P0159</t>
  </si>
  <si>
    <t>20241023-1000165711</t>
  </si>
  <si>
    <t>20241015-1000167639</t>
  </si>
  <si>
    <t>20241018-1420P0064</t>
  </si>
  <si>
    <t>패증착(유무광)75</t>
  </si>
  <si>
    <t>270x295=삼방</t>
  </si>
  <si>
    <t>20241022-1000139790</t>
  </si>
  <si>
    <t>20241101-1117P0157</t>
  </si>
  <si>
    <t>20241015-1116P0216</t>
  </si>
  <si>
    <t>나이론80=6도-곱닥해)고등어살(150g)-중량변경</t>
  </si>
  <si>
    <t>140x320=삼방</t>
  </si>
  <si>
    <t>20241015-1000145684</t>
  </si>
  <si>
    <t>600mm*340mm=삼방</t>
  </si>
  <si>
    <t>20241021-1000139301</t>
  </si>
  <si>
    <t>20241016-1000164013</t>
  </si>
  <si>
    <t>20241025-900002</t>
  </si>
  <si>
    <t>20241030-12150269</t>
  </si>
  <si>
    <t>600x700=삼방꼬리-분리배출마크X</t>
  </si>
  <si>
    <t>20241101-1000169504</t>
  </si>
  <si>
    <t>185mm*275mm=삼방</t>
  </si>
  <si>
    <t>20241101-1000148565</t>
  </si>
  <si>
    <t>210mm*260mm=삼방</t>
  </si>
  <si>
    <t>20241023-1000138905</t>
  </si>
  <si>
    <t>20241024-1000169478</t>
  </si>
  <si>
    <t>20241030-1000169496</t>
  </si>
  <si>
    <t>패트(유백)100</t>
  </si>
  <si>
    <t>230x280=삼방</t>
  </si>
  <si>
    <t>20241021-1000143726</t>
  </si>
  <si>
    <t>20241024-1000169477</t>
  </si>
  <si>
    <t>20241029-1216N0078</t>
  </si>
  <si>
    <t>450x680=삼방꼬리</t>
  </si>
  <si>
    <t>20241030-1000167708</t>
  </si>
  <si>
    <t>20241015-1620P0020</t>
  </si>
  <si>
    <t>140x330=삼방</t>
  </si>
  <si>
    <t>20241018-1000169372</t>
  </si>
  <si>
    <t>240mm*290mm=삼방</t>
  </si>
  <si>
    <t>20241021-1000169319</t>
  </si>
  <si>
    <t>20241018-11150224</t>
  </si>
  <si>
    <t>230x310=삼방-사각라운드</t>
  </si>
  <si>
    <t>20241029-1419P0380</t>
  </si>
  <si>
    <t>20241016-1000169201</t>
  </si>
  <si>
    <t>20241029-1119N0032</t>
  </si>
  <si>
    <t>420x650=삼방꼬리</t>
  </si>
  <si>
    <t>20241018-1420P0065</t>
  </si>
  <si>
    <t>20241021-1000140982</t>
  </si>
  <si>
    <t>150mm*400mm=삼방</t>
  </si>
  <si>
    <t>20241023-1000169444</t>
  </si>
  <si>
    <t>300mm*320mm=삼방</t>
  </si>
  <si>
    <t>20241018-13160131</t>
  </si>
  <si>
    <t>470x500=삼방</t>
  </si>
  <si>
    <t>20241024-1000169419</t>
  </si>
  <si>
    <t>20241029-1000165165</t>
  </si>
  <si>
    <t>20241017-1000152709</t>
  </si>
  <si>
    <t>20241025-1000157928</t>
  </si>
  <si>
    <t>20241025-1219N0047</t>
  </si>
  <si>
    <t>480x400=삼방가분수</t>
  </si>
  <si>
    <t>20241017-1216N0007</t>
  </si>
  <si>
    <t>180x230=삼방</t>
  </si>
  <si>
    <t>20241025-900020</t>
  </si>
  <si>
    <t>20241101-1000169310</t>
  </si>
  <si>
    <t>20241015-1000136586</t>
  </si>
  <si>
    <t>250mm*450mm=삼방</t>
  </si>
  <si>
    <t>20241031-1000158256</t>
  </si>
  <si>
    <t>350mm*400mm=삼방</t>
  </si>
  <si>
    <t>20241015-1620P0021</t>
  </si>
  <si>
    <t>220x420=삼방</t>
  </si>
  <si>
    <t>20241024-1000168843</t>
  </si>
  <si>
    <t>20241018-1000157447</t>
  </si>
  <si>
    <t>나이론75</t>
  </si>
  <si>
    <t>320x400=삼방(V칼없음)</t>
  </si>
  <si>
    <t>20241101-110922</t>
  </si>
  <si>
    <t>오피피(주황)80</t>
  </si>
  <si>
    <t>360x570=삼방꼬리-바람구멍2mm*4개</t>
  </si>
  <si>
    <t>20241015-1000157849</t>
  </si>
  <si>
    <t>450x820=삼방꼬리-바람구멍 1개(5mm)</t>
  </si>
  <si>
    <t>20241011-1000162500</t>
  </si>
  <si>
    <t>[염지 4-4]패나이론(고접착)140&lt;410&gt;</t>
  </si>
  <si>
    <t>350mm*410mm=삼방</t>
  </si>
  <si>
    <t>20241030-1000138905</t>
  </si>
  <si>
    <t>20241024-1000169417</t>
  </si>
  <si>
    <t>20241015-1000166861</t>
  </si>
  <si>
    <t>20241030-1116P0200</t>
  </si>
  <si>
    <t>오피피75</t>
  </si>
  <si>
    <t>20241022-1219P0098</t>
  </si>
  <si>
    <t>150x250=삼방</t>
  </si>
  <si>
    <t>20241021-1000169406</t>
  </si>
  <si>
    <t>나이론(유백/무광)100</t>
  </si>
  <si>
    <t>260mm*330mm=삼방</t>
  </si>
  <si>
    <t>20241022-1000164702</t>
  </si>
  <si>
    <t>350x500=삼방</t>
  </si>
  <si>
    <t>20241030-1000159506</t>
  </si>
  <si>
    <t>160mm*250mm=삼방</t>
  </si>
  <si>
    <t>20241022-1219P0337</t>
  </si>
  <si>
    <t>20241024-131020</t>
  </si>
  <si>
    <t>20241030-1000156413</t>
  </si>
  <si>
    <t>20241101-1000159980</t>
  </si>
  <si>
    <t>180mm*250mm=삼방</t>
  </si>
  <si>
    <t>20241016-1316N0004</t>
  </si>
  <si>
    <t>[구이 2-1]나이론(자동포장용)100</t>
  </si>
  <si>
    <t>190x280=삼방</t>
  </si>
  <si>
    <t>20241022-1000153739</t>
  </si>
  <si>
    <t>340mm*550mm=삼방꼬리-바람구멍 1개(3mm)</t>
  </si>
  <si>
    <t>20241024-131021</t>
  </si>
  <si>
    <t>20241025-1000156875</t>
  </si>
  <si>
    <t>20241101-1220N0018</t>
  </si>
  <si>
    <t>20241118</t>
  </si>
  <si>
    <t>은박150</t>
  </si>
  <si>
    <t>450x530=삼방</t>
  </si>
  <si>
    <t>20241030-1619N0023</t>
  </si>
  <si>
    <t>20241017-1000169370</t>
  </si>
  <si>
    <t>오씨피피(투명)70</t>
  </si>
  <si>
    <t>250mm*320mm=삼방꼬리</t>
  </si>
  <si>
    <t>단가 계산 쿼리</t>
    <phoneticPr fontId="2" type="noConversion"/>
  </si>
  <si>
    <t>2024-09-11</t>
  </si>
  <si>
    <t>2024-09-03</t>
  </si>
  <si>
    <t>나이론105/무지(육가공2KG-사이즈변경)</t>
  </si>
  <si>
    <t>(주)신세계푸드</t>
  </si>
  <si>
    <t>01</t>
  </si>
  <si>
    <t>20240903-1000165165</t>
  </si>
  <si>
    <t>실적</t>
  </si>
  <si>
    <t>2024-09-12</t>
  </si>
  <si>
    <t>2024-09-02</t>
  </si>
  <si>
    <t>2</t>
  </si>
  <si>
    <t>평판내면</t>
  </si>
  <si>
    <t>나이론105/2도-NBB미트패티1940g-규격변경</t>
  </si>
  <si>
    <t>20240902-1000164958</t>
  </si>
  <si>
    <t>2024-09-09</t>
  </si>
  <si>
    <t>2024-08-28</t>
  </si>
  <si>
    <t>4</t>
  </si>
  <si>
    <t>나이론(투명)110/4도-현대푸드-구룡포에서말린 해풍건오징어 210g(3미)</t>
  </si>
  <si>
    <t>(주)현대푸드</t>
  </si>
  <si>
    <t>20240828-1000151872</t>
  </si>
  <si>
    <t>2024-09-06</t>
  </si>
  <si>
    <t>2024-08-27</t>
  </si>
  <si>
    <t>1</t>
  </si>
  <si>
    <t>평판양면</t>
  </si>
  <si>
    <t>나이론(유무광)100/1도(반무광인쇄-D)-두께변경</t>
  </si>
  <si>
    <t>20240827-1000152197</t>
  </si>
  <si>
    <t>2024-09-05</t>
  </si>
  <si>
    <t>5</t>
  </si>
  <si>
    <t>패트(유무광)90/5도-뉴니끄</t>
  </si>
  <si>
    <t>주식회사 제이피앤엘</t>
  </si>
  <si>
    <t>20240827-1000148892</t>
  </si>
  <si>
    <t>2024-08-26</t>
  </si>
  <si>
    <t>나이론(옥텐)140/1도(백)-수원원예농협 산지유통센터</t>
  </si>
  <si>
    <t>선우팩</t>
  </si>
  <si>
    <t>20240826-1116P0191</t>
  </si>
  <si>
    <t>나이론(유무광)105/4도-현대푸드-자외선살균 백진미 오징어채(500g)</t>
  </si>
  <si>
    <t>20240826-1000152324</t>
  </si>
  <si>
    <t>2024-08-21</t>
  </si>
  <si>
    <t>은박93/무지</t>
  </si>
  <si>
    <t>다산팩(주)</t>
  </si>
  <si>
    <t>20240821-910007</t>
  </si>
  <si>
    <t>3</t>
  </si>
  <si>
    <t>나이론70/3도-종합꼬치어묵</t>
  </si>
  <si>
    <t>(주)에프씨푸드</t>
  </si>
  <si>
    <t>20240821-1120P0066</t>
  </si>
  <si>
    <t>2024-09-04</t>
  </si>
  <si>
    <t>나씨피피75/무지</t>
  </si>
  <si>
    <t>백광비닐산업</t>
  </si>
  <si>
    <t>20240821-1000168830</t>
  </si>
  <si>
    <t>OPP내면</t>
  </si>
  <si>
    <t>오피피(무광)80/3도-신)스컬피그(대-260)</t>
  </si>
  <si>
    <t>허니어반</t>
  </si>
  <si>
    <t>20240821-1000154020</t>
  </si>
  <si>
    <t>2024-08-20</t>
  </si>
  <si>
    <t>나이론140/무지</t>
  </si>
  <si>
    <t>(주)폴라스</t>
  </si>
  <si>
    <t>20240820-140848</t>
  </si>
  <si>
    <t>나이론(옥텐)100/무지</t>
  </si>
  <si>
    <t>20240820-1117N0055</t>
  </si>
  <si>
    <t>8</t>
  </si>
  <si>
    <t>나이론(유백/유무광)115/8도-피코크)너비아니 550g (리뉴얼-사이즈변경)</t>
  </si>
  <si>
    <t>20240820-11150281</t>
  </si>
  <si>
    <t>7</t>
  </si>
  <si>
    <t>패트92/7도-군용-수협 천연해물팩 500g-인천</t>
  </si>
  <si>
    <t>수협중앙회 급식사업본부</t>
  </si>
  <si>
    <t>20240820-1000168075</t>
  </si>
  <si>
    <t>2024-08-30</t>
  </si>
  <si>
    <t>20240820-1000165165</t>
  </si>
  <si>
    <t>20240820-1000164958</t>
  </si>
  <si>
    <t>2024-08-29</t>
  </si>
  <si>
    <t>2024-08-19</t>
  </si>
  <si>
    <t>나이론60/3도-COOLBON(쿨본) 250x700</t>
  </si>
  <si>
    <t>주식회사 지메딕스코리아</t>
  </si>
  <si>
    <t>20240819-1000168763</t>
  </si>
  <si>
    <t>나이론60/3도-COOLBON(쿨본) 280x700</t>
  </si>
  <si>
    <t>20240819-1000168759</t>
  </si>
  <si>
    <t>나이론70/무지</t>
  </si>
  <si>
    <t>(주)삼원미트코리아</t>
  </si>
  <si>
    <t>20240819-1000157411</t>
  </si>
  <si>
    <t>나이론120/무지</t>
  </si>
  <si>
    <t>성우종합상사</t>
  </si>
  <si>
    <t>20240819-1000140562</t>
  </si>
  <si>
    <t>패트(유무광)100/5도-헤아림(공용봉투 소)</t>
  </si>
  <si>
    <t>주식회사 헤아림</t>
  </si>
  <si>
    <t>20240819-1000139790</t>
  </si>
  <si>
    <t>2024-08-16</t>
  </si>
  <si>
    <t>신정상사</t>
  </si>
  <si>
    <t>20240816-13160131</t>
  </si>
  <si>
    <t>나이론90/1도(청)-국내산 무청시래기2kg(사이즈변경)</t>
  </si>
  <si>
    <t>초록원</t>
  </si>
  <si>
    <t>20240816-11150205</t>
  </si>
  <si>
    <t>2024-08-14</t>
  </si>
  <si>
    <t>패트52/무지(세서미 사워도우 브레드)</t>
  </si>
  <si>
    <t>20240814-1000165531</t>
  </si>
  <si>
    <t>2024-08-13</t>
  </si>
  <si>
    <t>오씨피피(유무광)80/3도-신선도원(210)</t>
  </si>
  <si>
    <t>주식회사 우진이엔티</t>
  </si>
  <si>
    <t>20240813-1000162295</t>
  </si>
  <si>
    <t>2024-08-12</t>
  </si>
  <si>
    <t>에이제이테크(AJ TECH)</t>
  </si>
  <si>
    <t>20240812-1000168695</t>
  </si>
  <si>
    <t>2024-08-08</t>
  </si>
  <si>
    <t>나이론70/2도-수협 녹차품은 고등어 1.5kg-감천항</t>
  </si>
  <si>
    <t>수산업협동조합중앙회(수협중앙회)</t>
  </si>
  <si>
    <t>20240808-1000168640</t>
  </si>
  <si>
    <t>20240808-1000152197</t>
  </si>
  <si>
    <t>합계</t>
  </si>
  <si>
    <t>부가세</t>
  </si>
  <si>
    <t>최종금액</t>
  </si>
  <si>
    <t>사유</t>
  </si>
  <si>
    <t>기타금액</t>
  </si>
  <si>
    <t>마감금액</t>
  </si>
  <si>
    <t>생산량</t>
  </si>
  <si>
    <t>생산일자</t>
  </si>
  <si>
    <t>인쇄도수</t>
  </si>
  <si>
    <t>인쇄종류</t>
  </si>
  <si>
    <t>원단길이</t>
  </si>
  <si>
    <t>원단폭</t>
  </si>
  <si>
    <t>품목명</t>
  </si>
  <si>
    <t>외주처</t>
  </si>
  <si>
    <t>고객</t>
  </si>
  <si>
    <t>주문세부번호</t>
  </si>
  <si>
    <t>구분</t>
  </si>
  <si>
    <t>코드</t>
    <phoneticPr fontId="2" type="noConversion"/>
  </si>
  <si>
    <t>단가 (9월 모든팩 마감세부현황)</t>
  </si>
  <si>
    <t xml:space="preserve">  WITH CTE AS (</t>
  </si>
  <si>
    <t xml:space="preserve">    SELECT</t>
  </si>
  <si>
    <t xml:space="preserve">        B1.NO_SMOR,</t>
  </si>
  <si>
    <t xml:space="preserve">        C1.CODE,</t>
  </si>
  <si>
    <t xml:space="preserve">        C1.VL_WIDTH,</t>
  </si>
  <si>
    <t xml:space="preserve">        C1.VL_LENGTH,</t>
  </si>
  <si>
    <t xml:space="preserve">        C1.UP_PRICE,</t>
  </si>
  <si>
    <t xml:space="preserve">        ROW_NUMBER() OVER (</t>
  </si>
  <si>
    <t xml:space="preserve">            PARTITION BY B1.NO_SMOR</t>
  </si>
  <si>
    <t xml:space="preserve">            ORDER BY</t>
  </si>
  <si>
    <t xml:space="preserve">                CASE</t>
  </si>
  <si>
    <t xml:space="preserve">                    WHEN CAST(B1.VL_PRODUCTWIDTH AS INTEGER) = 0 THEN ABS(C1.VL_LENGTH - B1.VL_PRODUCTHEIGHT)</t>
  </si>
  <si>
    <t xml:space="preserve">                    ELSE ABS(C1.VL_WIDTH - B1.VL_PRODUCTWIDTH)</t>
  </si>
  <si>
    <t xml:space="preserve">                END ASC</t>
  </si>
  <si>
    <t xml:space="preserve">        ) AS RN</t>
  </si>
  <si>
    <t xml:space="preserve">    FROM BSIN_PRCOST AS C1</t>
  </si>
  <si>
    <t xml:space="preserve">    INNER JOIN SMOR_ORDER_H AS B1</t>
  </si>
  <si>
    <t xml:space="preserve">        ON B1.CD_JAEDAETYPE = C1.CODE</t>
  </si>
  <si>
    <t xml:space="preserve">    WHERE</t>
  </si>
  <si>
    <t xml:space="preserve">        (C1.VL_WIDTH IS NOT NULL AND B1.VL_PRODUCTWIDTH IS NOT NULL)</t>
  </si>
  <si>
    <t xml:space="preserve">        OR (C1.VL_LENGTH IS NOT NULL AND B1.VL_PRODUCTHEIGHT IS NOT NULL)</t>
  </si>
  <si>
    <t>)</t>
  </si>
  <si>
    <t>SELECT</t>
  </si>
  <si>
    <t xml:space="preserve">    A.NO_SMOR AS '주문번호',</t>
  </si>
  <si>
    <t xml:space="preserve">    A.DT_COMP AS '주문일자',</t>
  </si>
  <si>
    <t xml:space="preserve">    CASE</t>
  </si>
  <si>
    <t xml:space="preserve">        WHEN A.CD_CUST = '006235' THEN '진포장'</t>
  </si>
  <si>
    <t xml:space="preserve">        WHEN A.CD_CUST = '006026' THEN '모든팩'</t>
  </si>
  <si>
    <t xml:space="preserve">        WHEN A.CD_CUST = '006656' THEN '엠에스팩'</t>
  </si>
  <si>
    <t xml:space="preserve">        WHEN A.CD_CUST = '019633' THEN '엠에스팩'</t>
  </si>
  <si>
    <t xml:space="preserve">        ELSE '기타'</t>
  </si>
  <si>
    <t xml:space="preserve">    END AS '외주처명',</t>
  </si>
  <si>
    <t xml:space="preserve">    A.CD_PROCESS AS '공정코드',</t>
  </si>
  <si>
    <t xml:space="preserve">    A.DT_REQ AS '공정납기일',</t>
  </si>
  <si>
    <t xml:space="preserve">    A.CK_END AS '작업완료여부',</t>
  </si>
  <si>
    <t xml:space="preserve">    A.QT_ORDER AS '작업지시량',</t>
  </si>
  <si>
    <t xml:space="preserve">    B.NM_PRODUCTNAME AS '품목이름',</t>
  </si>
  <si>
    <t xml:space="preserve">    B.NM_PRODUCTTYPE AS '품목타입',</t>
  </si>
  <si>
    <t xml:space="preserve">    B.CD_JAEDAETYPE AS '제대타입',</t>
  </si>
  <si>
    <t xml:space="preserve">    B.VL_PRODUCTWIDTH AS '품목너비',</t>
  </si>
  <si>
    <t xml:space="preserve">    B.VL_PRODUCTHEIGHT AS '품목높이',</t>
  </si>
  <si>
    <t xml:space="preserve">    C.VL_WIDTH AS '기준너비',</t>
  </si>
  <si>
    <t xml:space="preserve">    C.VL_LENGTH AS '기준높이',</t>
  </si>
  <si>
    <t xml:space="preserve">    -- 제대코드에 따라 단가 계산식 선택</t>
  </si>
  <si>
    <t xml:space="preserve">        WHEN B.CD_JAEDAETYPE IN ('046', '048', '052', '053', '054', '026', '027', '040', '050', '056', '057')</t>
  </si>
  <si>
    <t xml:space="preserve">        THEN B.VL_PRODUCTWIDTH * 0.1</t>
  </si>
  <si>
    <t xml:space="preserve">        ELSE C.UP_PRICE</t>
  </si>
  <si>
    <t xml:space="preserve">    END AS '단가',</t>
  </si>
  <si>
    <t xml:space="preserve">    -- 단가 계산식 반영한 공급가액 계산</t>
  </si>
  <si>
    <t xml:space="preserve">    CAST(CAST(A.QT_ORDER AS INTEGER) *</t>
  </si>
  <si>
    <t xml:space="preserve">         CASE</t>
  </si>
  <si>
    <t xml:space="preserve">             WHEN B.CD_JAEDAETYPE IN ('046', '048', '052', '053', '054', '026', '027', '040', '050', '056', '057')</t>
  </si>
  <si>
    <t xml:space="preserve">             THEN B.VL_PRODUCTWIDTH * 0.1</t>
  </si>
  <si>
    <t xml:space="preserve">             ELSE C.UP_PRICE</t>
  </si>
  <si>
    <t xml:space="preserve">         END AS INTEGER) AS '추정 공급가액'</t>
  </si>
  <si>
    <t>FROM MMMO_ORDER_M AS A</t>
  </si>
  <si>
    <t>LEFT JOIN SMOR_ORDER_H AS B</t>
  </si>
  <si>
    <t xml:space="preserve">    ON A.NO_SMOR = B.NO_SMOR</t>
  </si>
  <si>
    <t>LEFT JOIN CTE AS C</t>
  </si>
  <si>
    <t xml:space="preserve">    ON B.NO_SMOR = C.NO_SMOR</t>
  </si>
  <si>
    <t xml:space="preserve">    AND B.CD_JAEDAETYPE = C.CODE</t>
  </si>
  <si>
    <t xml:space="preserve">    AND C.RN = 1</t>
  </si>
  <si>
    <t>WHERE A.DT_REQ BETWEEN '20240926' AND '20241025'</t>
  </si>
  <si>
    <t xml:space="preserve">  AND A.CK_END &lt;&gt; '9'</t>
  </si>
  <si>
    <t xml:space="preserve">  AND A.CD_PROCESS = '05'</t>
  </si>
  <si>
    <t xml:space="preserve">  AND A.CD_CUST IN ('006235', '006026', '006656', '019633');</t>
  </si>
  <si>
    <t>나이론(유무광)105/4도-현대푸드-두툼하고 부드러운 홍진미오징어채 200g</t>
  </si>
  <si>
    <t>20240826-1000168888</t>
  </si>
  <si>
    <t>나이론(유무광)105/4도-현대푸드-부드러운 2.5mm 백진미오징어채 200g</t>
  </si>
  <si>
    <t>20240826-1000168882</t>
  </si>
  <si>
    <t>2024-09-10</t>
  </si>
  <si>
    <t>2024-08-23</t>
  </si>
  <si>
    <t>나이론100/1도-초간편 만능 대패삼겹살 1kg(사이즈변경320x400)</t>
  </si>
  <si>
    <t>주식회사 하이랜드이노베이션</t>
  </si>
  <si>
    <t>20240823-1000168434</t>
  </si>
  <si>
    <t>전투지120/무지</t>
  </si>
  <si>
    <t>20240821-914004</t>
  </si>
  <si>
    <t>오씨피피(투명)80/5도-안심이력제-남해안어린이멸치 150g</t>
  </si>
  <si>
    <t>바다원(주)</t>
  </si>
  <si>
    <t>20240819-1000163860</t>
  </si>
  <si>
    <t>20240816-1000168434</t>
  </si>
  <si>
    <t>패트70/1도-온리스포츠-라인업</t>
  </si>
  <si>
    <t>선도비니루</t>
  </si>
  <si>
    <t>20240814-1000168721</t>
  </si>
  <si>
    <t>나이론100/4도-칵테일얼음 3kg(지퍼)</t>
  </si>
  <si>
    <t>대원냉동산업사</t>
  </si>
  <si>
    <t>20240814-1000168265</t>
  </si>
  <si>
    <t>삼방스탠드-지퍼</t>
  </si>
  <si>
    <t>전투지스120/무지</t>
  </si>
  <si>
    <t>20240821-914503</t>
  </si>
  <si>
    <t>진지스120/무지</t>
  </si>
  <si>
    <t>20240821-903002</t>
  </si>
  <si>
    <t>별유통</t>
  </si>
  <si>
    <t>20240903-1000164698</t>
  </si>
  <si>
    <t>나이론60/무지</t>
  </si>
  <si>
    <t>주식회사 해창팩</t>
  </si>
  <si>
    <t>20240828-131019</t>
  </si>
  <si>
    <t>나이론(청색)140/무지</t>
  </si>
  <si>
    <t>대신농산(주)</t>
  </si>
  <si>
    <t>20240826-1000143265</t>
  </si>
  <si>
    <t>나이론70/1도-와플냉동생지 3,200g</t>
  </si>
  <si>
    <t>(주)서울쿠키컴퍼니</t>
  </si>
  <si>
    <t>20240816-1419P0330</t>
  </si>
  <si>
    <t>은박120/무지</t>
  </si>
  <si>
    <t>재영포장</t>
  </si>
  <si>
    <t>20240814-1119N0049</t>
  </si>
  <si>
    <t>나이론70=무지/무지</t>
  </si>
  <si>
    <t>2024-08-22</t>
  </si>
  <si>
    <t>나이론80/무지</t>
  </si>
  <si>
    <t>현대상사(을4가,청계)</t>
  </si>
  <si>
    <t>20240822-1219N0114</t>
  </si>
  <si>
    <t>나이론70=무지=무지/무지</t>
  </si>
  <si>
    <t>[델타] 나이론60=무지/무지</t>
  </si>
  <si>
    <t>델타상사</t>
  </si>
  <si>
    <t>20240821-1000161034</t>
  </si>
  <si>
    <t>만물상회</t>
  </si>
  <si>
    <t>20240821-1000150745</t>
  </si>
  <si>
    <t>나이론80/2도-팔천순대)찰순대2kg (백색)</t>
  </si>
  <si>
    <t>부영산업(대전)</t>
  </si>
  <si>
    <t>20240903-1117P0162</t>
  </si>
  <si>
    <t>(주)명진푸드시스템</t>
  </si>
  <si>
    <t>20240902-1000165517</t>
  </si>
  <si>
    <t>나이론70/1도(백)-국내산 무청시래기1kg (250)</t>
  </si>
  <si>
    <t>20240829-1000165711</t>
  </si>
  <si>
    <t>패트(유무광)100/4도-헤아림(공용봉투 대)</t>
  </si>
  <si>
    <t>20240829-1000138905</t>
  </si>
  <si>
    <t>(주)아머드 프레시 팩토리</t>
  </si>
  <si>
    <t>20240823-1000156840</t>
  </si>
  <si>
    <t>나이론60/1도-손질먹태</t>
  </si>
  <si>
    <t>이오플러스</t>
  </si>
  <si>
    <t>20240822-1000162732</t>
  </si>
  <si>
    <t>6</t>
  </si>
  <si>
    <t>나이론(유무광)105/6도-현대푸드-신선하고부드러운 백진미오징어채(400g)</t>
  </si>
  <si>
    <t>바른홀푸드(주)</t>
  </si>
  <si>
    <t>20240822-1000157882</t>
  </si>
  <si>
    <t>나이론100/무지</t>
  </si>
  <si>
    <t>수정특수포장</t>
  </si>
  <si>
    <t>20240820-1217N0013</t>
  </si>
  <si>
    <t>나이론105/7도-군용-수협 반가공오징어 1kg(원양)-인천</t>
  </si>
  <si>
    <t>20240820-1000168197</t>
  </si>
  <si>
    <t>20240820-1000156992</t>
  </si>
  <si>
    <t>나이론80/6도-곱닥해)제주뿔소라 500g</t>
  </si>
  <si>
    <t>원일포장</t>
  </si>
  <si>
    <t>20240819-1116P0208</t>
  </si>
  <si>
    <t>나이론70/2도(오렌지)-치악농산1kg(백색추가)</t>
  </si>
  <si>
    <t>제천비닐총판</t>
  </si>
  <si>
    <t>20240819-11160044</t>
  </si>
  <si>
    <t>나이론(투명)110/4도-현대푸드-구룡포에서말린 해풍건오징어 50g(1미)&lt;200*280&gt;</t>
  </si>
  <si>
    <t>20240819-1000154144</t>
  </si>
  <si>
    <t>나이론70/1도-원산지 중국산(검정)</t>
  </si>
  <si>
    <t>주식회사 우진봉투</t>
  </si>
  <si>
    <t>20240814-120429</t>
  </si>
  <si>
    <t>나이론70=3도-대림산오리1마리(500g이상)/3도-대림산오리1마리(500g이상)</t>
  </si>
  <si>
    <t>매직세이브</t>
  </si>
  <si>
    <t>20240813-1117P0214</t>
  </si>
  <si>
    <t>2024-08-07</t>
  </si>
  <si>
    <t>9</t>
  </si>
  <si>
    <t>나이론(유무광)110/9도-진양씨푸드-진양오징어순대 600g</t>
  </si>
  <si>
    <t>진양씨푸드 주식회사</t>
  </si>
  <si>
    <t>20240807-1000163823</t>
  </si>
  <si>
    <t>2024-08-05</t>
  </si>
  <si>
    <t>패증착150/1도-디안추어정청담추어탕(4kg)</t>
  </si>
  <si>
    <t>판도라팩</t>
  </si>
  <si>
    <t>20240805-1000154562</t>
  </si>
  <si>
    <t>패트120/무지</t>
  </si>
  <si>
    <t>명성비니루(도로)</t>
  </si>
  <si>
    <t>20240816-1000168696</t>
  </si>
  <si>
    <t>20240812-1000168696</t>
  </si>
  <si>
    <t>2024-08-09</t>
  </si>
  <si>
    <t>2024-07-26</t>
  </si>
  <si>
    <t>종이단면</t>
  </si>
  <si>
    <t>노루지증착120/1도-예스아이씨(390)</t>
  </si>
  <si>
    <t>주식회사 예스아이씨</t>
  </si>
  <si>
    <t>20240726-1000144254</t>
  </si>
  <si>
    <t>2024-07-24</t>
  </si>
  <si>
    <t>은박85/1도-HS한신메디피아</t>
  </si>
  <si>
    <t>원창비닐포장</t>
  </si>
  <si>
    <t>20240724-1000137778</t>
  </si>
  <si>
    <t>2024-07-16</t>
  </si>
  <si>
    <t>평판표면</t>
  </si>
  <si>
    <t>증착70/1도-하나언니(hanaunni-32)</t>
  </si>
  <si>
    <t>대봉폴리</t>
  </si>
  <si>
    <t>20240716-1000146862</t>
  </si>
  <si>
    <t>2024-07-05</t>
  </si>
  <si>
    <t>노루지증착120/1도-디스이즈네버댓(390)</t>
  </si>
  <si>
    <t>제이케이앤디 주식회사</t>
  </si>
  <si>
    <t>20240705-1000141398</t>
  </si>
  <si>
    <t>오씨피피(유무광)80/6도-바다원-5일장 쥐포 조미쥐치포 10미(75g)</t>
  </si>
  <si>
    <t>20240814-1000150850</t>
  </si>
  <si>
    <t>오씨피피(투명)70/1도(백색)-바다원공용봉투(창호지무늬-대발이) 300g</t>
  </si>
  <si>
    <t>20240809-1419P0348</t>
  </si>
  <si>
    <t>패트90/4도-극세사퍼프 2개입</t>
  </si>
  <si>
    <t>대영합성</t>
  </si>
  <si>
    <t>20240809-1000162144</t>
  </si>
  <si>
    <t>패트120/7도-DAISO 쌍커풀테이프(No.409)</t>
  </si>
  <si>
    <t>(주)글램벅스</t>
  </si>
  <si>
    <t>20240809-1000144762</t>
  </si>
  <si>
    <t>패트92/6도-군용-대멸치 1kg(국산)-인천</t>
  </si>
  <si>
    <t>20240808-1000168205</t>
  </si>
  <si>
    <t>20240808-1000150850</t>
  </si>
  <si>
    <t>2024-08-06</t>
  </si>
  <si>
    <t>오피피(무광)65/1도-ANEDIT(언에디트 지퍼백)</t>
  </si>
  <si>
    <t>주식회사 언에디트</t>
  </si>
  <si>
    <t>20240806-1000143069</t>
  </si>
  <si>
    <t>2024-07-30</t>
  </si>
  <si>
    <t>패트(투명)100/3도-YBM 퍼펙트 잉글리쉬</t>
  </si>
  <si>
    <t>20240730-1000143708</t>
  </si>
  <si>
    <t>2024-07-29</t>
  </si>
  <si>
    <t>오씨피피(유무광)80/6도-바다원-신선건어물(210x270)</t>
  </si>
  <si>
    <t>20240729-1000152317</t>
  </si>
  <si>
    <t>나이론80/4도-푸른얼음 3kg(신보제빙)</t>
  </si>
  <si>
    <t>신보제빙</t>
  </si>
  <si>
    <t>20240726-1000167482</t>
  </si>
  <si>
    <t>2024-07-25</t>
  </si>
  <si>
    <t>패트100/5도-국내산 천년은행(은행꼬치 320g-40꼬치)</t>
  </si>
  <si>
    <t>태일상사</t>
  </si>
  <si>
    <t>20240725-1000160651</t>
  </si>
  <si>
    <t>20240724-1000168434</t>
  </si>
  <si>
    <t>2024-07-23</t>
  </si>
  <si>
    <t>패트120/6도-DAISO 쌍커풀테이프(No.410)</t>
  </si>
  <si>
    <t>20240723-1000141860</t>
  </si>
  <si>
    <t>2024-07-22</t>
  </si>
  <si>
    <t>패트90/4도-후로킹퍼프 2개입</t>
  </si>
  <si>
    <t>20240722-1000162149</t>
  </si>
  <si>
    <t>2024-07-19</t>
  </si>
  <si>
    <t>나이론(투명)105/6도-현대푸드-백진미 오징어채 800g (이마트)</t>
  </si>
  <si>
    <t>20240719-1000161019</t>
  </si>
  <si>
    <t>2024-07-17</t>
  </si>
  <si>
    <t>오씨피피80=3도-해도지-대용량 건어물/3도-해도지-대용량 건어물</t>
  </si>
  <si>
    <t>(주)해도지</t>
  </si>
  <si>
    <t>20240717-1419P0237</t>
  </si>
  <si>
    <t>오씨피피(유무광)70/6도-장수 건해산물 200g(210x270)</t>
  </si>
  <si>
    <t>20240716-1000136888</t>
  </si>
  <si>
    <t>2024-07-15</t>
  </si>
  <si>
    <t>오피피(무광)100=2도-elava(엘라바)/2도-elava(엘라바)</t>
  </si>
  <si>
    <t>20240715-1220P0043</t>
  </si>
  <si>
    <t>2024-07-11</t>
  </si>
  <si>
    <t>오피피(무광)80/3도-NOTHING WRITTEN(낫띵리튼 특대)</t>
  </si>
  <si>
    <t>(주)엔더블유컴퍼니(NW company)</t>
  </si>
  <si>
    <t>20240711-1000153149</t>
  </si>
  <si>
    <t>진지스120=무지/무지</t>
  </si>
  <si>
    <t>20240723-903005</t>
  </si>
  <si>
    <t>20240723-903003</t>
  </si>
  <si>
    <t>20240723-903001</t>
  </si>
  <si>
    <t>은박(무광)130/6도-답례연구소 호두정과 60g-감사의마음을 전합니다.</t>
  </si>
  <si>
    <t>주식회사 더기븐</t>
  </si>
  <si>
    <t>20240719-1000168483</t>
  </si>
  <si>
    <t>은박(무광)130/6도-답례연구소 호두정과 60g</t>
  </si>
  <si>
    <t>20240719-1000168476</t>
  </si>
  <si>
    <t>2024-07-18</t>
  </si>
  <si>
    <t>은박120/5도-우유파우더 800g</t>
  </si>
  <si>
    <t>이레에프에스(주)</t>
  </si>
  <si>
    <t>20240718-1000155608</t>
  </si>
  <si>
    <t>오씨피피(유무광)90/6도-해도지-해피푸드 공용스탠드</t>
  </si>
  <si>
    <t>20240717-1419P0057</t>
  </si>
  <si>
    <t>2024-07-10</t>
  </si>
  <si>
    <t>은박(유무광)90/7도-바다원-여름이야기 깨끗한 돌김자반볶음 40g</t>
  </si>
  <si>
    <t>20240710-1000153834</t>
  </si>
  <si>
    <t>삼방스탠드</t>
  </si>
  <si>
    <t>패트140/1도-역전우동0410</t>
  </si>
  <si>
    <t>백쿡</t>
  </si>
  <si>
    <t>20240805-1000139380</t>
  </si>
  <si>
    <t>패트140/무지</t>
  </si>
  <si>
    <t>20240805-1000139378</t>
  </si>
  <si>
    <t>20240722-1000139378</t>
  </si>
  <si>
    <t>21세기팩케징 주식회사</t>
  </si>
  <si>
    <t>20240812-1000167639</t>
  </si>
  <si>
    <t>20240805-1000139129</t>
  </si>
  <si>
    <t>금호유통</t>
  </si>
  <si>
    <t>20240730-1000161930</t>
  </si>
  <si>
    <t>20240723-1000139129</t>
  </si>
  <si>
    <t>20240812-1000166861</t>
  </si>
  <si>
    <t>나이론100/1도(먹)-누리마루-북어육수4kg(품목제조번호)</t>
  </si>
  <si>
    <t>누리마루</t>
  </si>
  <si>
    <t>20240806-1000168631</t>
  </si>
  <si>
    <t>(주)태성</t>
  </si>
  <si>
    <t>20240805-1220N0066</t>
  </si>
  <si>
    <t>패트72/1도(먹색)-누리마루식품)북어살 4kg (식품의유형 변경)</t>
  </si>
  <si>
    <t>20240805-110282</t>
  </si>
  <si>
    <t>20240805-1000146498</t>
  </si>
  <si>
    <t>나이론70/2도-SEAFOOD FROM NORWAY(씨푸드프럼노르웨이)</t>
  </si>
  <si>
    <t>20240723-1220P0169</t>
  </si>
  <si>
    <t>나이론70/2도-윈윈수산-씨푸드(27*40)</t>
  </si>
  <si>
    <t>20240723-1000141460</t>
  </si>
  <si>
    <t>20240722-1000143944</t>
  </si>
  <si>
    <t>제이엘포장</t>
  </si>
  <si>
    <t>20240718-1000152569</t>
  </si>
  <si>
    <t>은박150/무지</t>
  </si>
  <si>
    <t>20240717-1000154629</t>
  </si>
  <si>
    <t>20240813-1000166093</t>
  </si>
  <si>
    <t>20240805-1000150745</t>
  </si>
  <si>
    <t>20240805-1000138445</t>
  </si>
  <si>
    <t>삼일육종합상사</t>
  </si>
  <si>
    <t>20240730-1000154662</t>
  </si>
  <si>
    <t>02</t>
  </si>
  <si>
    <t>20240724-900007</t>
  </si>
  <si>
    <t>20240724-900005</t>
  </si>
  <si>
    <t>20240724-900004</t>
  </si>
  <si>
    <t>2024-05-21</t>
  </si>
  <si>
    <t>20240521-900007</t>
  </si>
  <si>
    <t>20240521-900004</t>
  </si>
  <si>
    <t>생산량 오기입</t>
  </si>
  <si>
    <t>20240730-1000154661</t>
  </si>
  <si>
    <t>20240723-900003</t>
  </si>
  <si>
    <t>20240723-900002</t>
  </si>
  <si>
    <t>(주)성원오에스팩</t>
  </si>
  <si>
    <t>20240808-1000168662</t>
  </si>
  <si>
    <t>국대비닐</t>
  </si>
  <si>
    <t>20240807-1000157921</t>
  </si>
  <si>
    <t>나이론110/1도-동대문땡초불닭발-오돌뼈(냉동) 85g</t>
  </si>
  <si>
    <t>20240723-1000146475</t>
  </si>
  <si>
    <t>나이론75=무지/무지</t>
  </si>
  <si>
    <t>20240821-1119N0007</t>
  </si>
  <si>
    <t>패트60/1도-EasyOne Filter SP (600833)</t>
  </si>
  <si>
    <t>(주)개성</t>
  </si>
  <si>
    <t>20240808-1000168654</t>
  </si>
  <si>
    <t>패트60/1도-EasyOne Filter FT (600834)</t>
  </si>
  <si>
    <t>20240808-1000168652</t>
  </si>
  <si>
    <t>나이론80/4도-정선 흑찰 옥수수(20x30)-노란색배경</t>
  </si>
  <si>
    <t>20240808-1000168275</t>
  </si>
  <si>
    <t>증착70/무지</t>
  </si>
  <si>
    <t>주식회사 파워컨버전스</t>
  </si>
  <si>
    <t>20240808-1000165383</t>
  </si>
  <si>
    <t>나이론80/4도-정선 흑찰 옥수수(20x30)</t>
  </si>
  <si>
    <t>20240808-1000156757</t>
  </si>
  <si>
    <t>20240807-131021</t>
  </si>
  <si>
    <t>20240807-1000157927</t>
  </si>
  <si>
    <t>20240807-1000157925</t>
  </si>
  <si>
    <t>오노루지증착(무광)140/무지</t>
  </si>
  <si>
    <t>주식회사 기린컴퍼니</t>
  </si>
  <si>
    <t>20240806-1000162489</t>
  </si>
  <si>
    <t>패트70/1도-자담윙봉스(와이제이에프에스)</t>
  </si>
  <si>
    <t>동서상사(김종순대표님)</t>
  </si>
  <si>
    <t>20240806-1000158574</t>
  </si>
  <si>
    <t>나이론80/4도-한석길의 삭힌홍어회 200g원산지:외국산(아르헨티나,노르웨이,미국등)</t>
  </si>
  <si>
    <t>진우포장</t>
  </si>
  <si>
    <t>20240805-1219P0390</t>
  </si>
  <si>
    <t>창미포장기계</t>
  </si>
  <si>
    <t>20240805-12160193</t>
  </si>
  <si>
    <t>나이론70/2도-위고둥 슬라이스</t>
  </si>
  <si>
    <t>한마루식품</t>
  </si>
  <si>
    <t>20240805-1000154950</t>
  </si>
  <si>
    <t>20240805-1000137856</t>
  </si>
  <si>
    <t>20240730-140990</t>
  </si>
  <si>
    <t>나이론(크린)80/무지</t>
  </si>
  <si>
    <t>20240730-1000143181</t>
  </si>
  <si>
    <t>나이론90/무지</t>
  </si>
  <si>
    <t>20240729-1000154318</t>
  </si>
  <si>
    <t>패증착(유무광)75/8도-생감태 6g(홈쇼핑용)</t>
  </si>
  <si>
    <t>20240726-1420P0065</t>
  </si>
  <si>
    <t>패증착(유무광)75/8도-구운감태 18g(홈쇼핑용)</t>
  </si>
  <si>
    <t>20240726-1420P0064</t>
  </si>
  <si>
    <t>패증착(유무광)75/8도-생감태 6g</t>
  </si>
  <si>
    <t>20240726-1418P0069</t>
  </si>
  <si>
    <t>패증착(유무광)75/8도-구운감태 18g</t>
  </si>
  <si>
    <t>20240726-1418P0068</t>
  </si>
  <si>
    <t>웰컴팩(택)</t>
  </si>
  <si>
    <t>20240726-1000162659</t>
  </si>
  <si>
    <t>패씨피피70/5도-에코블루(돔형)80g-(색상변경:헥사크롬Cyan C)</t>
  </si>
  <si>
    <t>충남포장</t>
  </si>
  <si>
    <t>20240725-1316P0077</t>
  </si>
  <si>
    <t>20240725-1000165383</t>
  </si>
  <si>
    <t>패나이론120/무지</t>
  </si>
  <si>
    <t>(주)클릭</t>
  </si>
  <si>
    <t>20240725-1000162997</t>
  </si>
  <si>
    <t>패트70/1도-자담북채(와이제이에프에스)</t>
  </si>
  <si>
    <t>20240724-1000164442</t>
  </si>
  <si>
    <t>패트70/1도-자담순살치킨 조각(와이제이에프에스)</t>
  </si>
  <si>
    <t>20240724-1000162478</t>
  </si>
  <si>
    <t>나이론100/3도-상하식품 간장깻잎 1kg</t>
  </si>
  <si>
    <t>주식회사 어기여차크리에이티브</t>
  </si>
  <si>
    <t>20240724-1000152243</t>
  </si>
  <si>
    <t>나이론110/1도-동대문땡초불닭발-국물닭발1kg(국내산,냉동)210(주소변경)</t>
  </si>
  <si>
    <t>20240723-1218P0303</t>
  </si>
  <si>
    <t>나이론80/3도-팔천순대)김치순대2kg (분홍)</t>
  </si>
  <si>
    <t>20240723-1117P0159</t>
  </si>
  <si>
    <t>경원상사(택)</t>
  </si>
  <si>
    <t>20240722-1000146261</t>
  </si>
  <si>
    <t>[구이 2-1]나이론(자동포장용)100/무지</t>
  </si>
  <si>
    <t>(주)풍림푸드</t>
  </si>
  <si>
    <t>20240718-1316N0004</t>
  </si>
  <si>
    <t>20240718-1117P0162</t>
  </si>
  <si>
    <t>나이론80/3도-팔천순대)야채순대2kg (하늘)</t>
  </si>
  <si>
    <t>20240718-1117P0157</t>
  </si>
  <si>
    <t>나이론70/1도-영등포건두부(제품명:영등포건두부)</t>
  </si>
  <si>
    <t>하얼빈식품공사</t>
  </si>
  <si>
    <t>20240717-1619P0110</t>
  </si>
  <si>
    <t>은박100/무지</t>
  </si>
  <si>
    <t>(주)이앤엘</t>
  </si>
  <si>
    <t>20240717-140358</t>
  </si>
  <si>
    <t>자건푸드시스템</t>
  </si>
  <si>
    <t>20240717-130293</t>
  </si>
  <si>
    <t>20240717-1000150743</t>
  </si>
  <si>
    <t>패트(유무광)100/7도-꼬미다)분당1kg [주의추가]</t>
  </si>
  <si>
    <t>(주)꼬미다</t>
  </si>
  <si>
    <t>20240716-1119P0054</t>
  </si>
  <si>
    <t>패트(투명)100/1도-이어수산 무지봉투</t>
  </si>
  <si>
    <t>(주)이어수산</t>
  </si>
  <si>
    <t>20240716-1000161398</t>
  </si>
  <si>
    <t>나이론70/3도-신묘)건두부</t>
  </si>
  <si>
    <t>신묘콩제품가공장</t>
  </si>
  <si>
    <t>20240715-1000151738</t>
  </si>
  <si>
    <t>2024-07-12</t>
  </si>
  <si>
    <t>나이론85/7도-서비 한입 튜울립 닭발 2인분 330g</t>
  </si>
  <si>
    <t>대운에프엔비</t>
  </si>
  <si>
    <t>20240712-1318P0118</t>
  </si>
  <si>
    <t>나이론80/5도-혜혜만두-삼선만두550g</t>
  </si>
  <si>
    <t>현대비니루포장상사(일방통행)</t>
  </si>
  <si>
    <t>20240712-1219P0337</t>
  </si>
  <si>
    <t>2024-07-08</t>
  </si>
  <si>
    <t>나이론(무광)90/9도-제주 오늘 돈까스(치즈돈까스)</t>
  </si>
  <si>
    <t>일상company</t>
  </si>
  <si>
    <t>20240708-1000134998</t>
  </si>
  <si>
    <t>나이론(무광)90/8도-제주 오늘 돈까스(등심돈까스)</t>
  </si>
  <si>
    <t>20240708-1000134990</t>
  </si>
  <si>
    <t>나이론80/4도-정선 흑찰 옥수수(소봉투)-15X32</t>
  </si>
  <si>
    <t>20240705-1000168301</t>
  </si>
  <si>
    <t>나이론80/4도-정선 흑찰 옥수수(대봉투)</t>
  </si>
  <si>
    <t>20240705-1000162763</t>
  </si>
  <si>
    <t>2024-07-31</t>
  </si>
  <si>
    <t>2024-06-26</t>
  </si>
  <si>
    <t>패트(유무광)80/6도-꼬미다)소다 중량1kg</t>
  </si>
  <si>
    <t>20240626-1119P0093</t>
  </si>
  <si>
    <t>2단삼방-지퍼</t>
  </si>
  <si>
    <t>전투후은130/2도-아로마라이프(220*300)</t>
  </si>
  <si>
    <t>금호피앤디</t>
  </si>
  <si>
    <t>20240725-1000168544</t>
  </si>
  <si>
    <t>전투후은130/2도-아로마라이프(250*340)</t>
  </si>
  <si>
    <t>20240716-1000151744</t>
  </si>
  <si>
    <t>제품폭*수량*단위환산(K)*단가(I</t>
  </si>
  <si>
    <t>006235</t>
  </si>
  <si>
    <t>2단삼방-풀발이</t>
  </si>
  <si>
    <t>이방스탠드-지퍼</t>
  </si>
  <si>
    <t>이방스탠드</t>
  </si>
  <si>
    <t>삼방-포켓지퍼</t>
  </si>
  <si>
    <t>삼방-지퍼-2폭</t>
  </si>
  <si>
    <t>삼방스탠드-포켓지퍼</t>
  </si>
  <si>
    <t>이방</t>
  </si>
  <si>
    <t>2단삼방꼬리-2폭</t>
  </si>
  <si>
    <t>2단삼방꼬리</t>
  </si>
  <si>
    <t>2단삼방-4폭</t>
  </si>
  <si>
    <t>2단삼방-3폭</t>
  </si>
  <si>
    <t>2단삼방-2폭</t>
  </si>
  <si>
    <t>2단삼방</t>
  </si>
  <si>
    <t>006656</t>
  </si>
  <si>
    <t>폭/길이</t>
  </si>
  <si>
    <t>단가 (모든팩_단가)</t>
  </si>
  <si>
    <t>단가 (엠에스팩_단가)</t>
  </si>
  <si>
    <t>단가 (9월 엠에스팩 마감세부현황)</t>
  </si>
  <si>
    <t>단가 (진포장_단가)</t>
  </si>
  <si>
    <t>단가 (8월 진포장 마감세부현황)</t>
  </si>
  <si>
    <t>단가 검증_매크로</t>
    <phoneticPr fontId="2" type="noConversion"/>
  </si>
  <si>
    <t>추정 단가</t>
    <phoneticPr fontId="2" type="noConversion"/>
  </si>
  <si>
    <t>마감내역서 단가</t>
    <phoneticPr fontId="2" type="noConversion"/>
  </si>
  <si>
    <t>모든팩</t>
    <phoneticPr fontId="2" type="noConversion"/>
  </si>
  <si>
    <t>코드명</t>
    <phoneticPr fontId="2" type="noConversion"/>
  </si>
  <si>
    <t>삼방-지퍼</t>
    <phoneticPr fontId="2" type="noConversion"/>
  </si>
  <si>
    <t>엠에스팩</t>
    <phoneticPr fontId="2" type="noConversion"/>
  </si>
  <si>
    <t>진포장</t>
    <phoneticPr fontId="2" type="noConversion"/>
  </si>
  <si>
    <t>삼방-풀발이</t>
    <phoneticPr fontId="2" type="noConversion"/>
  </si>
  <si>
    <t>삼방스탠드-지퍼</t>
    <phoneticPr fontId="2" type="noConversion"/>
  </si>
  <si>
    <t>삼방-지퍼-2폭</t>
    <phoneticPr fontId="2" type="noConversion"/>
  </si>
  <si>
    <t>삼방-포켓지퍼</t>
    <phoneticPr fontId="2" type="noConversion"/>
  </si>
  <si>
    <t>이방스탠드</t>
    <phoneticPr fontId="2" type="noConversion"/>
  </si>
  <si>
    <t>이방스탠드-지퍼</t>
    <phoneticPr fontId="2" type="noConversion"/>
  </si>
  <si>
    <t>MES에 없는 단가</t>
    <phoneticPr fontId="2" type="noConversion"/>
  </si>
  <si>
    <t>최종_단가</t>
    <phoneticPr fontId="2" type="noConversion"/>
  </si>
  <si>
    <t>상관관계 분석</t>
    <phoneticPr fontId="2" type="noConversion"/>
  </si>
  <si>
    <t>회귀분석 통계량</t>
  </si>
  <si>
    <t>다중 상관계수</t>
  </si>
  <si>
    <t>결정계수</t>
  </si>
  <si>
    <t>조정된 결정계수</t>
  </si>
  <si>
    <t>표준 오차</t>
  </si>
  <si>
    <t>관측수</t>
  </si>
  <si>
    <t>분산 분석</t>
  </si>
  <si>
    <t>회귀</t>
  </si>
  <si>
    <t>잔차</t>
  </si>
  <si>
    <t>계</t>
  </si>
  <si>
    <t>Y 절편</t>
  </si>
  <si>
    <t>자유도</t>
  </si>
  <si>
    <t>제곱합</t>
  </si>
  <si>
    <t>제곱 평균</t>
  </si>
  <si>
    <t>F 비</t>
  </si>
  <si>
    <t>유의한 F</t>
  </si>
  <si>
    <t>계수</t>
  </si>
  <si>
    <t>t 통계량</t>
  </si>
  <si>
    <t>P-값</t>
  </si>
  <si>
    <t>하위 95%</t>
  </si>
  <si>
    <t>상위 95%</t>
  </si>
  <si>
    <t>하위 95.0%</t>
  </si>
  <si>
    <t>상위 95.0%</t>
  </si>
  <si>
    <t>X 1</t>
  </si>
  <si>
    <t>회귀분석</t>
    <phoneticPr fontId="2" type="noConversion"/>
  </si>
  <si>
    <t>1. R(다중상관계수): 0.9101로, 독립변수와 종속변수 간의 강한 선형관계가 있다.
2. 결정계수(R²): 0.8284로, 전체 변동성의 82.84%가 회귀모델로 설명된다.
3. 표준 오차: 3.5568로, 예측값이 실제값에서 벗어난 비율이 작다.
4. F통계량: 1095.56으로, 회귀모델이 통계적으로 유의미하다. (모델이 우연에 의해 생성된 것이 아니다.)</t>
    <phoneticPr fontId="2" type="noConversion"/>
  </si>
  <si>
    <t>신뢰구간 계산</t>
    <phoneticPr fontId="2" type="noConversion"/>
  </si>
  <si>
    <t>평균</t>
    <phoneticPr fontId="2" type="noConversion"/>
  </si>
  <si>
    <t>표준편차</t>
    <phoneticPr fontId="2" type="noConversion"/>
  </si>
  <si>
    <t>신뢰구간 범위</t>
    <phoneticPr fontId="2" type="noConversion"/>
  </si>
  <si>
    <t>추정_단가(예측치)</t>
    <phoneticPr fontId="2" type="noConversion"/>
  </si>
  <si>
    <t>업체_단가(정답)</t>
    <phoneticPr fontId="2" type="noConversion"/>
  </si>
  <si>
    <t>95%의 신뢰구간이 겹치는 것을 확인할 수 있다. 예측치는 실제값과 비교했을 때, 다소 낮게 추정하고 있다.</t>
    <phoneticPr fontId="2" type="noConversion"/>
  </si>
  <si>
    <t>외주처코드</t>
    <phoneticPr fontId="2" type="noConversion"/>
  </si>
  <si>
    <t>작업지시등록_테이블</t>
    <phoneticPr fontId="2" type="noConversion"/>
  </si>
  <si>
    <t>주문원장_테이블</t>
    <phoneticPr fontId="2" type="noConversion"/>
  </si>
  <si>
    <t>품목높이</t>
    <phoneticPr fontId="2" type="noConversion"/>
  </si>
  <si>
    <t>1. 작업지시등록에서, 공정납기일을 기준으로 10월/11월 데이터를 가져옴.</t>
    <phoneticPr fontId="2" type="noConversion"/>
  </si>
  <si>
    <t>2. 제대타입(세부공정)별 단가 정보를 알기 위해, 공정별업체단가등록 테이블을 활용.</t>
    <phoneticPr fontId="2" type="noConversion"/>
  </si>
  <si>
    <t>업체별단가정보_테이블</t>
    <phoneticPr fontId="2" type="noConversion"/>
  </si>
  <si>
    <t>제대코드</t>
    <phoneticPr fontId="2" type="noConversion"/>
  </si>
  <si>
    <t>기준너비</t>
    <phoneticPr fontId="2" type="noConversion"/>
  </si>
  <si>
    <t>기준높이</t>
    <phoneticPr fontId="2" type="noConversion"/>
  </si>
  <si>
    <t>단가</t>
    <phoneticPr fontId="2" type="noConversion"/>
  </si>
  <si>
    <t>→</t>
  </si>
  <si>
    <t>2-1. 스펙원장 &gt; 공정별업체단가등록에 단가가 있는 경우.
2-2. 스펙원장 &gt; 공정별업체단가등록에 단가가 없는 경우.</t>
    <phoneticPr fontId="2" type="noConversion"/>
  </si>
  <si>
    <t>2-1.스펙원장 &gt; 공정별 업체 단가 등록에 단가가 있는 경우.</t>
    <phoneticPr fontId="2" type="noConversion"/>
  </si>
  <si>
    <t>문제점</t>
    <phoneticPr fontId="2" type="noConversion"/>
  </si>
  <si>
    <t>[공정별 업체 단가 등록] 폭/너비 != [작업지시등록] 품목 폭/너비</t>
    <phoneticPr fontId="2" type="noConversion"/>
  </si>
  <si>
    <t>해결</t>
    <phoneticPr fontId="2" type="noConversion"/>
  </si>
  <si>
    <r>
      <t xml:space="preserve">(1). 공정코드와 일치하는 단가 목록을 찾는다.
(2). [공정별 업체 단가 등록]에 적힌, 폭과 길이를 기준폭, 기준길이라 생각한다.
(3). [작업지시등록]의 각 폭과 길이가 </t>
    </r>
    <r>
      <rPr>
        <b/>
        <sz val="11"/>
        <color rgb="FFFF0000"/>
        <rFont val="맑은 고딕"/>
        <family val="3"/>
        <charset val="129"/>
        <scheme val="minor"/>
      </rPr>
      <t>(1)과 차이가 가장 작은 경우의 단가</t>
    </r>
    <r>
      <rPr>
        <sz val="11"/>
        <color theme="1"/>
        <rFont val="맑은 고딕"/>
        <family val="2"/>
        <charset val="129"/>
        <scheme val="minor"/>
      </rPr>
      <t>를 구한다.</t>
    </r>
    <phoneticPr fontId="2" type="noConversion"/>
  </si>
  <si>
    <t>2-1. 주문번호별, 공정코드별 MIN(ABS([공정별 업체 단가 등록_기준폭]-[작업지시등록 품목폭]))에 해당하는 단가</t>
    <phoneticPr fontId="2" type="noConversion"/>
  </si>
  <si>
    <t>2-2. [작업지시등록 품목폭] * 0.1 에 해당하는 단가</t>
    <phoneticPr fontId="2" type="noConversion"/>
  </si>
  <si>
    <t>2-2.스펙원장 &gt; 공정별 업체 단가 등록에 단가가 없는 경우.</t>
    <phoneticPr fontId="2" type="noConversion"/>
  </si>
  <si>
    <t>[공정별 업체 단가 등록]에 올바른 단가가 없음.</t>
    <phoneticPr fontId="2" type="noConversion"/>
  </si>
  <si>
    <t>업체가 보내준, 단가와 너무 크게 차이가 남.</t>
    <phoneticPr fontId="2" type="noConversion"/>
  </si>
  <si>
    <t>공통점</t>
    <phoneticPr fontId="2" type="noConversion"/>
  </si>
  <si>
    <t>계산식 = 제품폭 * 수량 * 단위환산(K) * 단가(I)</t>
    <phoneticPr fontId="2" type="noConversion"/>
  </si>
  <si>
    <r>
      <t>(1). 과거 데이터의 업체_단가와, 2-1에서 적용한 단가를 비교
(2). 단가 차이가 너무 나는 경우를 체크
(3). (2)에 대해서,</t>
    </r>
    <r>
      <rPr>
        <b/>
        <sz val="11"/>
        <color rgb="FFFF0000"/>
        <rFont val="맑은 고딕"/>
        <family val="3"/>
        <charset val="129"/>
        <scheme val="minor"/>
      </rPr>
      <t xml:space="preserve"> [작업지시등록 품목폭] * 0.1에 해당하는 단가</t>
    </r>
    <r>
      <rPr>
        <sz val="11"/>
        <color theme="1"/>
        <rFont val="맑은 고딕"/>
        <family val="2"/>
        <charset val="129"/>
        <scheme val="minor"/>
      </rPr>
      <t>를 적용한다.</t>
    </r>
    <phoneticPr fontId="2" type="noConversion"/>
  </si>
  <si>
    <t>3. 과거 데이터와 비교해서, 단가가 믿을만한지, 신뢰도 검증.</t>
    <phoneticPr fontId="2" type="noConversion"/>
  </si>
  <si>
    <t>폭</t>
    <phoneticPr fontId="2" type="noConversion"/>
  </si>
  <si>
    <t>길이</t>
    <phoneticPr fontId="2" type="noConversion"/>
  </si>
  <si>
    <t>매크로_활용_1~2 계산</t>
    <phoneticPr fontId="2" type="noConversion"/>
  </si>
  <si>
    <t>3. 회귀분석/ 상관관계 / 신뢰도 구간 분석</t>
    <phoneticPr fontId="2" type="noConversion"/>
  </si>
  <si>
    <t>↓</t>
  </si>
  <si>
    <t>4. 대시보드</t>
    <phoneticPr fontId="2" type="noConversion"/>
  </si>
  <si>
    <t>20241104-1000159391</t>
  </si>
  <si>
    <t>20241104-1000164958</t>
  </si>
  <si>
    <t>20241104-1000137856</t>
  </si>
  <si>
    <t>20241104-1000148427</t>
  </si>
  <si>
    <t>20241104-1000158450</t>
  </si>
  <si>
    <t>20241104-1000139129</t>
  </si>
  <si>
    <t>업체_단가</t>
  </si>
  <si>
    <t>제대 타입</t>
    <phoneticPr fontId="2" type="noConversion"/>
  </si>
  <si>
    <t>품목너비</t>
    <phoneticPr fontId="2" type="noConversion"/>
  </si>
  <si>
    <t>작업지시량X업체_단가</t>
    <phoneticPr fontId="2" type="noConversion"/>
  </si>
  <si>
    <t>외주처명</t>
    <phoneticPr fontId="2" type="noConversion"/>
  </si>
  <si>
    <t>작업지시량X추정단가</t>
    <phoneticPr fontId="2" type="noConversion"/>
  </si>
  <si>
    <t>업데이트단가</t>
    <phoneticPr fontId="2" type="noConversion"/>
  </si>
  <si>
    <t>제대 종류</t>
    <phoneticPr fontId="2" type="noConversion"/>
  </si>
  <si>
    <t>품목이름</t>
    <phoneticPr fontId="2" type="noConversion"/>
  </si>
  <si>
    <t>제대코드</t>
    <phoneticPr fontId="2" type="noConversion"/>
  </si>
  <si>
    <t>제대명</t>
    <phoneticPr fontId="2" type="noConversion"/>
  </si>
  <si>
    <t>삼방</t>
    <phoneticPr fontId="2" type="noConversion"/>
  </si>
  <si>
    <t>삼방-2폭</t>
    <phoneticPr fontId="2" type="noConversion"/>
  </si>
  <si>
    <t>삼방꼬리</t>
    <phoneticPr fontId="2" type="noConversion"/>
  </si>
  <si>
    <t>삼방-풀발이</t>
    <phoneticPr fontId="2" type="noConversion"/>
  </si>
  <si>
    <t>삼방스탠드</t>
    <phoneticPr fontId="2" type="noConversion"/>
  </si>
  <si>
    <t>삼방스탠드-지퍼</t>
    <phoneticPr fontId="2" type="noConversion"/>
  </si>
  <si>
    <t>삼방-지퍼</t>
    <phoneticPr fontId="2" type="noConversion"/>
  </si>
  <si>
    <t>삼방-지퍼-2폭</t>
    <phoneticPr fontId="2" type="noConversion"/>
  </si>
  <si>
    <t>삼방-포켓지퍼</t>
    <phoneticPr fontId="2" type="noConversion"/>
  </si>
  <si>
    <t>삼방-HD씨링</t>
    <phoneticPr fontId="2" type="noConversion"/>
  </si>
  <si>
    <t>삼방꼬리-HD씨링</t>
    <phoneticPr fontId="2" type="noConversion"/>
  </si>
  <si>
    <t>삼방-2폭-HD씨링</t>
    <phoneticPr fontId="2" type="noConversion"/>
  </si>
  <si>
    <t>2단삼방-풀발이</t>
    <phoneticPr fontId="2" type="noConversion"/>
  </si>
  <si>
    <t>제대종류+품목이름+품목너비</t>
    <phoneticPr fontId="2" type="noConversion"/>
  </si>
  <si>
    <t>행 레이블</t>
  </si>
  <si>
    <t>2단삼방-풀발이-전백후증70-225</t>
  </si>
  <si>
    <t>삼방-[구이 2-10]나이론(자동포장용)100-240</t>
  </si>
  <si>
    <t>삼방-[구이 2-18]나이론(자동포장용)100-240</t>
  </si>
  <si>
    <t>삼방-[구이 2-24]나이론(자동포장용)100-350</t>
  </si>
  <si>
    <t>삼방-2폭-HD씨링-나이론70-100</t>
  </si>
  <si>
    <t>삼방-2폭-HD씨링-나이론70-150</t>
  </si>
  <si>
    <t>삼방-2폭-나이론(옥텐)130-240</t>
  </si>
  <si>
    <t>삼방-2폭-나이론(유무광)100-200</t>
  </si>
  <si>
    <t>삼방-2폭-나이론110-180</t>
  </si>
  <si>
    <t>삼방-2폭-나이론70-150</t>
  </si>
  <si>
    <t>삼방-2폭-나이론70-160</t>
  </si>
  <si>
    <t>삼방-2폭-나이론80-147</t>
  </si>
  <si>
    <t>삼방-2폭-나이론80-75</t>
  </si>
  <si>
    <t>삼방-2폭-은박100-90</t>
  </si>
  <si>
    <t>삼방-2폭-은박93=무지-130</t>
  </si>
  <si>
    <t>삼방-2폭-은박93-100</t>
  </si>
  <si>
    <t>삼방-2폭-은박93-150</t>
  </si>
  <si>
    <t>삼방-2폭-은박93-170</t>
  </si>
  <si>
    <t>삼방-2폭-크증착130-100</t>
  </si>
  <si>
    <t>삼방-HD씨링-나이론60-200</t>
  </si>
  <si>
    <t>삼방-HD씨링-나이론60-350</t>
  </si>
  <si>
    <t>삼방-HD씨링-나이론70=무지-400</t>
  </si>
  <si>
    <t>삼방-HD씨링-나이론70-180</t>
  </si>
  <si>
    <t>삼방-HD씨링-나이론70-200</t>
  </si>
  <si>
    <t>삼방-HD씨링-나이론70-230</t>
  </si>
  <si>
    <t>삼방-HD씨링-나이론70-250</t>
  </si>
  <si>
    <t>삼방-HD씨링-나이론70-400</t>
  </si>
  <si>
    <t>삼방-HD씨링-나이론70-450</t>
  </si>
  <si>
    <t>삼방꼬리-HD씨링-나이론60-400</t>
  </si>
  <si>
    <t>삼방꼬리-HD씨링-나이론70-450</t>
  </si>
  <si>
    <t>삼방꼬리-HD씨링-나이론70-500</t>
  </si>
  <si>
    <t>삼방꼬리-나이론(유무광)70-400</t>
  </si>
  <si>
    <t>삼방꼬리-나이론(청색)140-480</t>
  </si>
  <si>
    <t>삼방꼬리-나이론55-250</t>
  </si>
  <si>
    <t>삼방꼬리-나이론60-250</t>
  </si>
  <si>
    <t>삼방꼬리-나이론60-280</t>
  </si>
  <si>
    <t>삼방꼬리-나이론60-350</t>
  </si>
  <si>
    <t>삼방꼬리-나이론60-360</t>
  </si>
  <si>
    <t>삼방꼬리-나이론60-380</t>
  </si>
  <si>
    <t>삼방꼬리-나이론70-350</t>
  </si>
  <si>
    <t>삼방꼬리-나이론70-500</t>
  </si>
  <si>
    <t>삼방꼬리-나이론80-340</t>
  </si>
  <si>
    <t>삼방꼬리-오씨피피80-210</t>
  </si>
  <si>
    <t>삼방꼬리-은박93-400</t>
  </si>
  <si>
    <t>삼방꼬리-패트80-340</t>
  </si>
  <si>
    <t>삼방-나씨피피55-230</t>
  </si>
  <si>
    <t>삼방-나이론(옥텐)100-300</t>
  </si>
  <si>
    <t>삼방-나이론(옥텐)90-250</t>
  </si>
  <si>
    <t>삼방-나이론(유무광)100-220</t>
  </si>
  <si>
    <t>삼방-나이론(유백/유무광)105-230</t>
  </si>
  <si>
    <t>삼방-나이론(크린)80-430</t>
  </si>
  <si>
    <t>삼방-나이론(투명)110-200</t>
  </si>
  <si>
    <t>삼방-나이론100-190</t>
  </si>
  <si>
    <t>삼방-나이론100-200</t>
  </si>
  <si>
    <t>삼방-나이론100-250</t>
  </si>
  <si>
    <t>삼방-나이론100-350</t>
  </si>
  <si>
    <t>삼방-나이론105-102</t>
  </si>
  <si>
    <t>삼방-나이론105-205</t>
  </si>
  <si>
    <t>삼방-나이론105-300</t>
  </si>
  <si>
    <t>삼방-나이론110-180</t>
  </si>
  <si>
    <t>삼방-나이론110-200</t>
  </si>
  <si>
    <t>삼방-나이론110-315</t>
  </si>
  <si>
    <t>삼방-나이론60-200</t>
  </si>
  <si>
    <t>삼방-나이론60-250</t>
  </si>
  <si>
    <t>삼방-나이론60-300</t>
  </si>
  <si>
    <t>삼방-나이론60-350</t>
  </si>
  <si>
    <t>삼방-나이론63-220</t>
  </si>
  <si>
    <t>삼방-나이론65-320</t>
  </si>
  <si>
    <t>삼방-나이론70=무지-450</t>
  </si>
  <si>
    <t>삼방-나이론70-160</t>
  </si>
  <si>
    <t>삼방-나이론70-180</t>
  </si>
  <si>
    <t>삼방-나이론70-200</t>
  </si>
  <si>
    <t>삼방-나이론70-210</t>
  </si>
  <si>
    <t>삼방-나이론70-220</t>
  </si>
  <si>
    <t>삼방-나이론70-230</t>
  </si>
  <si>
    <t>삼방-나이론70-250</t>
  </si>
  <si>
    <t>삼방-나이론70-350</t>
  </si>
  <si>
    <t>삼방-나이론80-200</t>
  </si>
  <si>
    <t>삼방-나이론80-210</t>
  </si>
  <si>
    <t>삼방-나이론80-250</t>
  </si>
  <si>
    <t>삼방-나이론80-280</t>
  </si>
  <si>
    <t>삼방-나이론80-350</t>
  </si>
  <si>
    <t>삼방-나이론80-370</t>
  </si>
  <si>
    <t>삼방-나이론90-160</t>
  </si>
  <si>
    <t>삼방-나이론90-180</t>
  </si>
  <si>
    <t>삼방-나이론90-400</t>
  </si>
  <si>
    <t>삼방-나이론95-210</t>
  </si>
  <si>
    <t>삼방스탠드-은박140-150</t>
  </si>
  <si>
    <t>삼방스탠드-지퍼-진지스120=무지-180</t>
  </si>
  <si>
    <t>삼방스탠드-지퍼-진지스120-130</t>
  </si>
  <si>
    <t>삼방스탠드-지퍼-진지스120-150</t>
  </si>
  <si>
    <t>삼방스탠드-지퍼-진지스120-200</t>
  </si>
  <si>
    <t>삼방스탠드-지퍼-크증착130-180</t>
  </si>
  <si>
    <t>삼방스탠드-지퍼-크증착130-200</t>
  </si>
  <si>
    <t>삼방스탠드-지퍼-패트100-150</t>
  </si>
  <si>
    <t>삼방스탠드-지퍼-패트120-150</t>
  </si>
  <si>
    <t>삼방스탠드-지퍼-패트120-200</t>
  </si>
  <si>
    <t>삼방스탠드-패씨피피(유무광)80-150</t>
  </si>
  <si>
    <t>삼방스탠드-패트140-140</t>
  </si>
  <si>
    <t>삼방-오씨피피(무광)60-100</t>
  </si>
  <si>
    <t>삼방-오씨피피(투명)60-190</t>
  </si>
  <si>
    <t>삼방-은박(유무광)120-125</t>
  </si>
  <si>
    <t>삼방-은박93=무지-350</t>
  </si>
  <si>
    <t>삼방-은박93-200</t>
  </si>
  <si>
    <t>삼방-은박93-320</t>
  </si>
  <si>
    <t>삼방-은박95-400</t>
  </si>
  <si>
    <t>삼방-증착70-250</t>
  </si>
  <si>
    <t>삼방-지퍼-2폭-은박(유무광)100-115</t>
  </si>
  <si>
    <t>삼방-지퍼-나이론(유무광)105-260</t>
  </si>
  <si>
    <t>삼방-지퍼-나이론(유백)95-285</t>
  </si>
  <si>
    <t>삼방-지퍼-나이론(유백/유무광)115-250</t>
  </si>
  <si>
    <t>삼방-지퍼-나이론100-320</t>
  </si>
  <si>
    <t>삼방-지퍼-오씨피피(유무광)80-200</t>
  </si>
  <si>
    <t>삼방-지퍼-오씨피피(유무광)80-300</t>
  </si>
  <si>
    <t>삼방-지퍼-오씨피피(투명)80-200</t>
  </si>
  <si>
    <t>삼방-지퍼-오씨피피(투명)80-230</t>
  </si>
  <si>
    <t>삼방-지퍼-오피피(무광)70-320</t>
  </si>
  <si>
    <t>삼방-지퍼-오피피(무광)80-170</t>
  </si>
  <si>
    <t>삼방-지퍼-오피피(무광)80-260</t>
  </si>
  <si>
    <t>삼방-지퍼-은박100=1도(백베다)-130</t>
  </si>
  <si>
    <t>삼방-지퍼-은지93-200</t>
  </si>
  <si>
    <t>삼방-지퍼-은지93-250</t>
  </si>
  <si>
    <t>삼방-지퍼-은지93-320</t>
  </si>
  <si>
    <t>삼방-지퍼-진지90-160</t>
  </si>
  <si>
    <t>삼방-지퍼-진지90-200</t>
  </si>
  <si>
    <t>삼방-지퍼-진지90-250</t>
  </si>
  <si>
    <t>삼방-지퍼-진지90-320</t>
  </si>
  <si>
    <t>삼방-지퍼-패트(유무광)120-150</t>
  </si>
  <si>
    <t>삼방-지퍼-패트(유무광)120-200</t>
  </si>
  <si>
    <t>삼방-지퍼-패트(유무광)90-230</t>
  </si>
  <si>
    <t>삼방-지퍼-패트(유무광)90-250</t>
  </si>
  <si>
    <t>삼방-지퍼-패트100-130</t>
  </si>
  <si>
    <t>삼방-지퍼-패트100-200</t>
  </si>
  <si>
    <t>삼방-지퍼-패트105-260</t>
  </si>
  <si>
    <t>삼방-지퍼-패트150-260</t>
  </si>
  <si>
    <t>삼방-지퍼-패트70-275</t>
  </si>
  <si>
    <t>삼방-지퍼-패트70-340</t>
  </si>
  <si>
    <t>삼방-지퍼-패트90-200</t>
  </si>
  <si>
    <t>삼방-지퍼-패트90-215</t>
  </si>
  <si>
    <t>삼방-지퍼-패트90-230</t>
  </si>
  <si>
    <t>삼방-지퍼-패트90-250</t>
  </si>
  <si>
    <t>삼방-지퍼-패트90-275</t>
  </si>
  <si>
    <t>삼방-패나이론120-150</t>
  </si>
  <si>
    <t>삼방-패씨피피60-210</t>
  </si>
  <si>
    <t>삼방-패증착150-285</t>
  </si>
  <si>
    <t>삼방-패트(무광)100-250</t>
  </si>
  <si>
    <t>삼방-패트(유무광)100-220</t>
  </si>
  <si>
    <t>삼방-패트(유무광)100-300</t>
  </si>
  <si>
    <t>삼방-패트(칼라/노랑)100-270</t>
  </si>
  <si>
    <t>삼방-패트100-320</t>
  </si>
  <si>
    <t>삼방-패트120-215</t>
  </si>
  <si>
    <t>삼방-패트52-300</t>
  </si>
  <si>
    <t>삼방-패트60-160</t>
  </si>
  <si>
    <t>삼방-패트60-420</t>
  </si>
  <si>
    <t>삼방-패트70-190</t>
  </si>
  <si>
    <t>삼방-패트90-190</t>
  </si>
  <si>
    <t>삼방-패트92-280</t>
  </si>
  <si>
    <t>삼방-패트92-300</t>
  </si>
  <si>
    <t>삼방-포켓지퍼-패트(유무광)100-125</t>
  </si>
  <si>
    <t>삼방-포켓지퍼-패트100-210</t>
  </si>
  <si>
    <t>삼방-포켓지퍼-패트100-240</t>
  </si>
  <si>
    <t>삼방-풀발이-노루지증착120-390</t>
  </si>
  <si>
    <t>삼방-풀발이-패트(유백)90-320</t>
  </si>
  <si>
    <t>고유 KEY (제대종류+품목명+품목너비)</t>
    <phoneticPr fontId="2" type="noConversion"/>
  </si>
  <si>
    <t xml:space="preserve">고유 Key값에 대한 업체 단가 </t>
    <phoneticPr fontId="2" type="noConversion"/>
  </si>
  <si>
    <t>삼방-나이론70-250</t>
    <phoneticPr fontId="2" type="noConversion"/>
  </si>
  <si>
    <t>엑셀_주문번호</t>
    <phoneticPr fontId="2" type="noConversion"/>
  </si>
  <si>
    <t>sql_주문번호</t>
    <phoneticPr fontId="2" type="noConversion"/>
  </si>
  <si>
    <t>개수 : sql_주문번호</t>
  </si>
  <si>
    <t>개수 : 엑셀_주문번호</t>
  </si>
  <si>
    <t>단가key</t>
  </si>
  <si>
    <t>추정_공급가액</t>
  </si>
  <si>
    <t>합계 : 작업지시량X업체_단가</t>
  </si>
  <si>
    <t>제대 타입</t>
  </si>
  <si>
    <t>제대 종류</t>
  </si>
  <si>
    <t>제대종류+품목이름+품목너비</t>
  </si>
  <si>
    <t>작업지시량X업체_단가</t>
  </si>
  <si>
    <t>추정단가</t>
  </si>
  <si>
    <t>작업지시량X추정단가</t>
  </si>
  <si>
    <t>업데이트단가</t>
  </si>
  <si>
    <t>작업지시량X업데이트단가</t>
  </si>
  <si>
    <t>합계 : 작업지시량X업체_단가 - 외주처명: 엠에스팩에 대한 세부 정보</t>
  </si>
  <si>
    <t>삼방-나이론70-200</t>
    <phoneticPr fontId="2" type="noConversion"/>
  </si>
  <si>
    <t>단가가 고정되지 않음.</t>
    <phoneticPr fontId="2" type="noConversion"/>
  </si>
  <si>
    <t>합계 : 작업지시량X업체_단가 - 외주처명: 진포장에 대한 세부 정보</t>
  </si>
  <si>
    <t>단가: 5.5</t>
    <phoneticPr fontId="2" type="noConversion"/>
  </si>
  <si>
    <t>합계 : 추정_공급가액 - 외주처명: 엠에스팩에 대한 세부 정보</t>
  </si>
  <si>
    <t>기존단가</t>
    <phoneticPr fontId="2" type="noConversion"/>
  </si>
  <si>
    <t>마감갯수</t>
    <phoneticPr fontId="2" type="noConversion"/>
  </si>
  <si>
    <t>공정납기포함갯수</t>
    <phoneticPr fontId="2" type="noConversion"/>
  </si>
  <si>
    <t>동일로트번호 중복제거</t>
    <phoneticPr fontId="2" type="noConversion"/>
  </si>
  <si>
    <t>공정납기일: 20240926 ~ 20241025</t>
    <phoneticPr fontId="2" type="noConversion"/>
  </si>
  <si>
    <t>"제대코드-제대명" 시트 참조</t>
    <phoneticPr fontId="2" type="noConversion"/>
  </si>
  <si>
    <t>업체단가VS업데이트단가비교</t>
    <phoneticPr fontId="2" type="noConversion"/>
  </si>
  <si>
    <t>업체_단가를 구별할 고유Key를 통해, 
10월마감내역서 시트에서, 업체_단가를 잘 가져오는지 확인</t>
    <phoneticPr fontId="2" type="noConversion"/>
  </si>
  <si>
    <t>고유Key사용시, 1개의 행이 업체_단가와 다르게 반영된 것을 확인</t>
    <phoneticPr fontId="2" type="noConversion"/>
  </si>
  <si>
    <t>삼방(제대타입) / 나이론70(품목명) / 200 (품목너비)</t>
    <phoneticPr fontId="2" type="noConversion"/>
  </si>
  <si>
    <r>
      <rPr>
        <b/>
        <sz val="11"/>
        <color rgb="FFFF0000"/>
        <rFont val="맑은 고딕"/>
        <family val="3"/>
        <charset val="129"/>
        <scheme val="minor"/>
      </rPr>
      <t>(제대타입/품목이름/품목너비/품목높이)가 모두 동일함에도, 
단가 1개가 불일치</t>
    </r>
    <r>
      <rPr>
        <sz val="11"/>
        <color theme="1"/>
        <rFont val="맑은 고딕"/>
        <family val="2"/>
        <charset val="129"/>
        <scheme val="minor"/>
      </rPr>
      <t>함.</t>
    </r>
    <phoneticPr fontId="2" type="noConversion"/>
  </si>
  <si>
    <r>
      <t xml:space="preserve">같은 품목에 대해 엠에스팩 5.5/5.0, 진포장 5.0단가를 가지기에, </t>
    </r>
    <r>
      <rPr>
        <b/>
        <sz val="11"/>
        <color theme="1"/>
        <rFont val="맑은 고딕"/>
        <family val="3"/>
        <charset val="129"/>
        <scheme val="minor"/>
      </rPr>
      <t>단가 5.0으로 통일</t>
    </r>
    <phoneticPr fontId="2" type="noConversion"/>
  </si>
  <si>
    <t>(3). SQL쿼리를 짜고, (1)과 개수가 동일한지 비교</t>
    <phoneticPr fontId="2" type="noConversion"/>
  </si>
  <si>
    <t>(1). 3개의 업체에 대한 10월 마감내역서를 가져옴</t>
    <phoneticPr fontId="2" type="noConversion"/>
  </si>
  <si>
    <t>(2). 유일한 Key를 설정하고, 각 품목에 대한 단가를 구함</t>
    <phoneticPr fontId="2" type="noConversion"/>
  </si>
  <si>
    <t>(1-1). 공정코드와 매칭되는 공정이름을 가져옴.</t>
    <phoneticPr fontId="2" type="noConversion"/>
  </si>
  <si>
    <t>(2-1). 공정이름+품목이름+품목너비를 통해 업체 단가를 구별할 Key를 설정.</t>
    <phoneticPr fontId="2" type="noConversion"/>
  </si>
  <si>
    <t>"고유Key값에대한업체단가", "10월마감내역서기반_제대" 시트 참조</t>
    <phoneticPr fontId="2" type="noConversion"/>
  </si>
  <si>
    <t>WITH CTE AS (</t>
  </si>
  <si>
    <t>NO_SMOR,</t>
  </si>
  <si>
    <t>CASE</t>
  </si>
  <si>
    <t>WHEN CD_JAEDAETYPE = '018' THEN '삼방'</t>
  </si>
  <si>
    <t>WHEN CD_JAEDAETYPE = '019' THEN '삼방-2폭'</t>
  </si>
  <si>
    <t>WHEN CD_JAEDAETYPE = '022' THEN '삼방꼬리'</t>
  </si>
  <si>
    <t>WHEN CD_JAEDAETYPE = '026' THEN '삼방-풀발이'</t>
  </si>
  <si>
    <t>WHEN CD_JAEDAETYPE = '046' THEN '삼방스탠드'</t>
  </si>
  <si>
    <t>WHEN CD_JAEDAETYPE = '048' THEN '삼방스탠드-지퍼'</t>
  </si>
  <si>
    <t>WHEN CD_JAEDAETYPE = '052' THEN '삼방-지퍼'</t>
  </si>
  <si>
    <t>WHEN CD_JAEDAETYPE = '053' THEN '삼방-지퍼-2폭'</t>
  </si>
  <si>
    <t>WHEN CD_JAEDAETYPE = '054' THEN '삼방-포켓지퍼'</t>
  </si>
  <si>
    <t>WHEN CD_JAEDAETYPE = '089' THEN '삼방-HD씨링'</t>
  </si>
  <si>
    <t>WHEN CD_JAEDAETYPE = '090' THEN '삼방꼬리-HD씨링'</t>
  </si>
  <si>
    <t>WHEN CD_JAEDAETYPE = '091' THEN '삼방-2폭-HD씨링'</t>
  </si>
  <si>
    <t>WHEN CD_JAEDAETYPE = '092' THEN '2단삼방-풀발이'</t>
  </si>
  <si>
    <t>END AS '제대타입'</t>
  </si>
  <si>
    <t>FROM SMOR_ORDER_H</t>
  </si>
  <si>
    <t xml:space="preserve">) </t>
  </si>
  <si>
    <t>, analysis AS (</t>
  </si>
  <si>
    <t xml:space="preserve">    CAST(B.VL_PRODUCTWIDTH AS INTEGER) AS '품목너비',</t>
  </si>
  <si>
    <t>C.제대타입,</t>
  </si>
  <si>
    <t>CONCAT(C.제대타입, '-', B.NM_PRODUCTNAME, '-', CAST(B.VL_PRODUCTWIDTH AS INTEGER)) AS '단가key'</t>
  </si>
  <si>
    <t>ON A.NO_SMOR = B.NO_SMOR</t>
  </si>
  <si>
    <t>ON A.NO_SMOR = C.NO_SMOR</t>
  </si>
  <si>
    <t xml:space="preserve">  AND A.CD_CUST IN ('006235', '006026', '006656', '019633')</t>
  </si>
  <si>
    <t>DISTINCT 주문번호,</t>
  </si>
  <si>
    <t>주문일자,</t>
  </si>
  <si>
    <t>외주처명,</t>
  </si>
  <si>
    <t>공정코드,</t>
  </si>
  <si>
    <t>공정납기일,</t>
  </si>
  <si>
    <t>작업지시량,</t>
  </si>
  <si>
    <t>품목이름,</t>
  </si>
  <si>
    <t>품목타입,</t>
  </si>
  <si>
    <t>품목너비,</t>
  </si>
  <si>
    <t>제대타입,</t>
  </si>
  <si>
    <t>FROM analysis</t>
  </si>
  <si>
    <t>WHERE analysis.주문번호 IN (</t>
  </si>
  <si>
    <t>'20240911-1000165531', '20240912-1000150889', '20240912-131020', '20240912-131021', '20240913-1000141313',</t>
  </si>
  <si>
    <t xml:space="preserve">    '20240913-1000161052', '20240913-1619P0121', '20240913-900017', '20240913-900018', '20240913-903002',</t>
  </si>
  <si>
    <t xml:space="preserve">    '20240913-903003', '20240913-903005', '20240919-1000138905', '20240919-1000146651', '20240919-1000161236',</t>
  </si>
  <si>
    <t xml:space="preserve">    '20240919-1000168755', '20240919-1000168759', '20240919-1000168763', '20240919-1000169125', '20240919-1000169130',</t>
  </si>
  <si>
    <t xml:space="preserve">    '20240919-1000169131', '20240919-1000169132', '20240919-1218P0339', '20240919-1219P0390', '20240920-1000137857',</t>
  </si>
  <si>
    <t xml:space="preserve">    '20240920-1000139379', '20240920-1000141556', '20240920-1000148427', '20240920-1000150481', '20240920-1000154562',</t>
  </si>
  <si>
    <t xml:space="preserve">    '20240920-1000159302', '20240920-1000163172', '20240920-1000163519', '20240920-1000168434', '20240920-1000169135',</t>
  </si>
  <si>
    <t xml:space="preserve">    '20240920-1116P0004', '20240920-1218P0326', '20240920-140626', '20240923-1000136494', '20240923-1000136504',</t>
  </si>
  <si>
    <t xml:space="preserve">    '20240923-1000152324', '20240923-1000154707', '20240923-1000157709', '20240923-1000158450', '20240923-1000161378',</t>
  </si>
  <si>
    <t xml:space="preserve">    '20240923-1000162478', '20240923-1000167708', '20240923-11150297', '20240923-1117P0161', '20240923-1118P0261',</t>
  </si>
  <si>
    <t xml:space="preserve">    '20240924-1000136058', '20240924-1000136714', '20240924-1000141398', '20240924-1000150070', '20240924-1000154318',</t>
  </si>
  <si>
    <t xml:space="preserve">    '20240924-1000162997', '20240924-1000169142', '20240924-1000169159', '20240924-1000169166', '20240924-1000169175',</t>
  </si>
  <si>
    <t xml:space="preserve">    '20240924-1000169177', '20240924-1000169179', '20240924-11150360', '20240924-1117P0162', '20240924-1119P0054',</t>
  </si>
  <si>
    <t xml:space="preserve">    '20240924-130537', '20240924-1320N0003', '20240925-1000143215', '20240925-1000146575', '20240925-1000154950',</t>
  </si>
  <si>
    <t xml:space="preserve">    '20240925-1000169195', '20240925-1000169208', '20240925-11150225', '20240925-1117N0054', '20240925-1120P0066',</t>
  </si>
  <si>
    <t xml:space="preserve">    '20240925-12150484', '20240925-1219P0311', '20240925-13160151', '20240925-1316N0011', '20240925-1316P0076',</t>
  </si>
  <si>
    <t xml:space="preserve">    '20240926-1000138836', '20240926-1000146475', '20240926-1000148670', '20240926-1000148794', '20240926-1000155576',</t>
  </si>
  <si>
    <t xml:space="preserve">    '20240926-1000155583', '20240926-1000160893', '20240926-1000161209', '20240926-1000169201', '20240926-1216P0146',</t>
  </si>
  <si>
    <t xml:space="preserve">    '20240926-13160151', '20240927-1000150490', '20240927-1000160680', '20240927-1000162013', '20240927-1000169198',</t>
  </si>
  <si>
    <t xml:space="preserve">    '20240927-1117N0055', '20240927-1217P0106', '20240927-1220P0186', '20240927-900022', '20240927-900023',</t>
  </si>
  <si>
    <t xml:space="preserve">    '20240930-1000141201', '20240930-1000144319', '20240930-1000149756', '20240930-1000154020', '20240930-1000163203',</t>
  </si>
  <si>
    <t xml:space="preserve">    '20240930-1000163638', '20240930-1000165711', '20240930-1000166093', '20240930-1000169223', '20240930-1000169224',</t>
  </si>
  <si>
    <t xml:space="preserve">    '20240930-1118N0021', '20240930-1316P0072', '20240930-900001', '20240930-900009', '20240930-900010', '20240930-900021',</t>
  </si>
  <si>
    <t xml:space="preserve">    '20240930-900022', '20240930-901001', '20240930-901008', '20241002-1000136587', '20241002-1000137857',</t>
  </si>
  <si>
    <t xml:space="preserve">    '20241002-1000143265', '20241002-1000143944', '20241002-1000152197', '20241002-1000154859', '20241002-1000156505',</t>
  </si>
  <si>
    <t xml:space="preserve">    '20241002-1000156900', '20241002-1000157411', '20241002-1000159704', '20241002-1000166861', '20241002-1000167365',</t>
  </si>
  <si>
    <t xml:space="preserve">    '20241002-1000167373', '20241002-1000167792', '20241002-1000168423', '20241002-1000168606', '20241002-1000169234',</t>
  </si>
  <si>
    <t xml:space="preserve">    '20241002-1000169238', '20241002-1119N0012', '20241002-1218P0338', '20241002-13160150', '20241002-902001',</t>
  </si>
  <si>
    <t xml:space="preserve">    '20241002-902002', '20241002-902003', '20241002-902004', '20241002-903002', '20241002-903003', '20241002-903004',</t>
  </si>
  <si>
    <t xml:space="preserve">    '20241004-1000155625', '20241004-1000169250', '20241004-910001', '20241004-910002', '20241004-910003', '20241004-910004',</t>
  </si>
  <si>
    <t xml:space="preserve">    '20241004-910005', '20241007-1000136128', '20241007-1000136979', '20241007-1000143472', '20241007-1000150481',</t>
  </si>
  <si>
    <t xml:space="preserve">    '20241007-1000150745', '20241007-1000164958', '20241007-1000169251', '20241007-1219N0043', '20241007-1219P0218',</t>
  </si>
  <si>
    <t xml:space="preserve">    '20241007-1219P0219', '20241007-1219P0228', '20241007-1219P0330', '20241007-13150099', '20241007-13150140',</t>
  </si>
  <si>
    <t xml:space="preserve">    '20241007-910007', '20241007-910008', '20241007-910513', '20241007-910514', '20241007-910515', '20241008-1000138905',</t>
  </si>
  <si>
    <t xml:space="preserve">    '20241008-1000154025', '20241008-1000165766', '20241008-1218N0070', '20241008-1218P0211', '20241008-900002',</t>
  </si>
  <si>
    <t xml:space="preserve">    '20241008-910513', '20241008-910514', '20241010-1000137856', '20241010-1000138362', '20241010-1000150743',</t>
  </si>
  <si>
    <t xml:space="preserve">    '20241010-1000153557', '20241010-1000153900', '20241010-1000153902', '20241010-1000153904', '20241010-1000157188',</t>
  </si>
  <si>
    <t xml:space="preserve">    '20241010-1000157466', '20241010-1000160038', '20241010-1000163997', '20241010-1000165711', '20241010-1000167792',</t>
  </si>
  <si>
    <t xml:space="preserve">    '20241010-1000168606', '20241010-1119P0153', '20241010-1219P0060', '20241011-1000137720', '20241011-1000151457',</t>
  </si>
  <si>
    <t xml:space="preserve">    '20241011-1000159593', '20241011-1000165460', '20241011-1000169293', '20241011-131021', '20241011-131022',</t>
  </si>
  <si>
    <t xml:space="preserve">    '20241011-1619N0040', '20241014-1000165165', '20241014-1000169319', '20241014-1000169335', '20241014-1619N0021',</t>
  </si>
  <si>
    <t xml:space="preserve">    '20241015-1316N1128', '20241016-1217N0087')</t>
  </si>
  <si>
    <t>"작업지시등록_10월_쿼리", "쿼리전체" 참조</t>
    <phoneticPr fontId="2" type="noConversion"/>
  </si>
  <si>
    <t>(1)제대전체: 212개, (3)SQL쿼리: 212개</t>
    <phoneticPr fontId="2" type="noConversion"/>
  </si>
  <si>
    <t>(4). 대시보드와 10월마감내역서기반_제대 피벗 값 비교</t>
    <phoneticPr fontId="2" type="noConversion"/>
  </si>
  <si>
    <t>모든팩: 22,225,604 / 엠에스팩: 33,143,735 / 진포장: 64,325,853</t>
    <phoneticPr fontId="2" type="noConversion"/>
  </si>
  <si>
    <t>(4-1) 차이가 나는 값 조사</t>
    <phoneticPr fontId="2" type="noConversion"/>
  </si>
  <si>
    <t>"~_단가불일치_참고" 시트 참조</t>
    <phoneticPr fontId="2" type="noConversion"/>
  </si>
  <si>
    <t>업체_단가</t>
    <phoneticPr fontId="2" type="noConversion"/>
  </si>
  <si>
    <t>공급가액</t>
    <phoneticPr fontId="2" type="noConversion"/>
  </si>
  <si>
    <t>추정금액</t>
    <phoneticPr fontId="2" type="noConversion"/>
  </si>
  <si>
    <t>차이</t>
    <phoneticPr fontId="2" type="noConversion"/>
  </si>
  <si>
    <t>품목단가</t>
    <phoneticPr fontId="2" type="noConversion"/>
  </si>
  <si>
    <t>(5) 11월 동일 쿼리 적용</t>
    <phoneticPr fontId="2" type="noConversion"/>
  </si>
  <si>
    <t>11월에 없는 품목이 많아, NULL이 많음.
따라서, 9월 마감내역서를 참조해서 더 많은 품목을 확보해야한다.</t>
    <phoneticPr fontId="2" type="noConversion"/>
  </si>
  <si>
    <t>OR 제대업체에 연락해서, 각 제대타입별 계산법을 아는 것이 
좋을듯합니다.</t>
    <phoneticPr fontId="2" type="noConversion"/>
  </si>
  <si>
    <t>조회X</t>
    <phoneticPr fontId="2" type="noConversion"/>
  </si>
  <si>
    <t>진공</t>
  </si>
  <si>
    <t>10월작업지시등록없음</t>
  </si>
  <si>
    <t>20240913-900004</t>
  </si>
  <si>
    <t>은박</t>
  </si>
  <si>
    <t>진지스</t>
  </si>
  <si>
    <t>은지</t>
  </si>
  <si>
    <t>진지</t>
  </si>
  <si>
    <t>은지스</t>
  </si>
  <si>
    <t>20240913-911003</t>
  </si>
  <si>
    <t>20240913-911005</t>
  </si>
  <si>
    <t>20240913-911002</t>
  </si>
  <si>
    <t>담은차이 210*270 삼방</t>
    <phoneticPr fontId="2" type="noConversion"/>
  </si>
  <si>
    <t>2024101-</t>
  </si>
  <si>
    <t>2024101-1000159765</t>
  </si>
  <si>
    <t>현대푸드백진미오징어채(이마트) 280*380 삼방 지퍼</t>
    <phoneticPr fontId="2" type="noConversion"/>
  </si>
  <si>
    <t>이지원필터 160*250 삼방</t>
    <phoneticPr fontId="2" type="noConversion"/>
  </si>
  <si>
    <t>나이론70 무지 250*350 삼방</t>
    <phoneticPr fontId="2" type="noConversion"/>
  </si>
  <si>
    <t>사탕수수천연당 200*300 삼방 지퍼</t>
    <phoneticPr fontId="2" type="noConversion"/>
  </si>
  <si>
    <t>무궁화꽃이피었습니다 250*320 삼방</t>
    <phoneticPr fontId="2" type="noConversion"/>
  </si>
  <si>
    <t>건미역 450*820 삼방 꼬리</t>
    <phoneticPr fontId="2" type="noConversion"/>
  </si>
  <si>
    <t>대한민국농수산소고기육표 125*230 삼방</t>
    <phoneticPr fontId="2" type="noConversion"/>
  </si>
  <si>
    <t>수협실속건오징어 210*480 삼방 꼬리</t>
    <phoneticPr fontId="2" type="noConversion"/>
  </si>
  <si>
    <t>현대푸드몸통건오징어 200*460 삼방</t>
    <phoneticPr fontId="2" type="noConversion"/>
  </si>
  <si>
    <t>밤부대나무손수건 200*280 삼방 지퍼 오픈</t>
    <phoneticPr fontId="2" type="noConversion"/>
  </si>
  <si>
    <t>나이론60 무지 250*450 삼방 HD</t>
    <phoneticPr fontId="2" type="noConversion"/>
  </si>
  <si>
    <t>엑셀런스프린트반팔런닝 215*300 삼방 지퍼</t>
    <phoneticPr fontId="2" type="noConversion"/>
  </si>
  <si>
    <t>4대가이어가는한씨떡집 250*350 삼방</t>
    <phoneticPr fontId="2" type="noConversion"/>
  </si>
  <si>
    <t>건취 400*600 삼방 꼬리</t>
    <phoneticPr fontId="2" type="noConversion"/>
  </si>
  <si>
    <t>20241017-1219P0220</t>
  </si>
  <si>
    <t>건가지 400*600 삼방 꼬리</t>
    <phoneticPr fontId="2" type="noConversion"/>
  </si>
  <si>
    <t>건곤드레 400*600 삼방 꼬리</t>
    <phoneticPr fontId="2" type="noConversion"/>
  </si>
  <si>
    <t>시리즈어반제네레이션 125*290 포켓 지퍼 오픈</t>
    <phoneticPr fontId="2" type="noConversion"/>
  </si>
  <si>
    <t>건고사리 150*220+40 삼방 스탠드</t>
    <phoneticPr fontId="2" type="noConversion"/>
  </si>
  <si>
    <t>건고춧잎 150*220+40 삼방 스탠드</t>
    <phoneticPr fontId="2" type="noConversion"/>
  </si>
  <si>
    <t>예스아이씨 390*480+60 삼방 풀발이</t>
    <phoneticPr fontId="2" type="noConversion"/>
  </si>
  <si>
    <t>20240726</t>
  </si>
  <si>
    <t>증착70 무지 250*350 삼방</t>
    <phoneticPr fontId="2" type="noConversion"/>
  </si>
  <si>
    <t>패트130 무지 100*125 삼방 지퍼</t>
    <phoneticPr fontId="2" type="noConversion"/>
  </si>
  <si>
    <t>20241107-1000169254</t>
  </si>
  <si>
    <t>나이론60 무지 250*350 삼방 HD</t>
    <phoneticPr fontId="2" type="noConversion"/>
  </si>
  <si>
    <t>디스이즈네버뎃 390*480+60 삼방 풀발이</t>
    <phoneticPr fontId="2" type="noConversion"/>
  </si>
  <si>
    <t>20240726-1000141398</t>
  </si>
  <si>
    <t>나이론70 무지 180*200 삼방</t>
    <phoneticPr fontId="2" type="noConversion"/>
  </si>
  <si>
    <t>나이론100 무지 300*405 삼방</t>
    <phoneticPr fontId="2" type="noConversion"/>
  </si>
  <si>
    <t>나이론70 무지 250*350 삼방 HD</t>
    <phoneticPr fontId="2" type="noConversion"/>
  </si>
  <si>
    <t>나이론100 무지 250*400 삼방</t>
    <phoneticPr fontId="2" type="noConversion"/>
  </si>
  <si>
    <t>나이론100 무지 250*320 삼방</t>
    <phoneticPr fontId="2" type="noConversion"/>
  </si>
  <si>
    <t>인벳 칼슘스틱 150*230 삼방 지퍼</t>
    <phoneticPr fontId="2" type="noConversion"/>
  </si>
  <si>
    <t>나이론60 무지 300*450 삼방 HD</t>
    <phoneticPr fontId="2" type="noConversion"/>
  </si>
  <si>
    <t>패나이론120 무지 150*200 삼방 두폭</t>
    <phoneticPr fontId="2" type="noConversion"/>
  </si>
  <si>
    <t>오리총재 200*250 삼방</t>
    <phoneticPr fontId="2" type="noConversion"/>
  </si>
  <si>
    <t>패트120 무지 150*220+40 스탠드 지퍼</t>
    <phoneticPr fontId="2" type="noConversion"/>
  </si>
  <si>
    <t>달수닭갈비 180*240 삼방</t>
    <phoneticPr fontId="2" type="noConversion"/>
  </si>
  <si>
    <t>동대문땡초불닭발뼈없는닭발160*250 삼방</t>
    <phoneticPr fontId="2" type="noConversion"/>
  </si>
  <si>
    <t>크증착130 무지 100*120 삼방 두폭</t>
    <phoneticPr fontId="2" type="noConversion"/>
  </si>
  <si>
    <t>나폴리화덕피자 250*280 삼방</t>
    <phoneticPr fontId="2" type="noConversion"/>
  </si>
  <si>
    <t>나이론70 무지 180*280 삼방 HD</t>
    <phoneticPr fontId="2" type="noConversion"/>
  </si>
  <si>
    <t>해도지마른먹거리 300*440 삼방 지퍼</t>
    <phoneticPr fontId="2" type="noConversion"/>
  </si>
  <si>
    <t>베이크플러스 320*480 삼방</t>
    <phoneticPr fontId="2" type="noConversion"/>
  </si>
  <si>
    <t>수협자속홍합살 240*340 삼방</t>
    <phoneticPr fontId="2" type="noConversion"/>
  </si>
  <si>
    <t>은박93 무지 400*600 삼방 꼬리</t>
    <phoneticPr fontId="2" type="noConversion"/>
  </si>
  <si>
    <t>깡통시장 김말이 220*280 삼방</t>
    <phoneticPr fontId="2" type="noConversion"/>
  </si>
  <si>
    <t>현대푸드홍진미오징어채 210*260 삼방</t>
    <phoneticPr fontId="2" type="noConversion"/>
  </si>
  <si>
    <t>종합꼬치어묵 350*430 삼방</t>
    <phoneticPr fontId="2" type="noConversion"/>
  </si>
  <si>
    <t>수유리우동 종합꼬치어묵 350*430 삼방</t>
    <phoneticPr fontId="2" type="noConversion"/>
  </si>
  <si>
    <t>주현냉동프리미엄아이스 315*430 삼방</t>
    <phoneticPr fontId="2" type="noConversion"/>
  </si>
  <si>
    <t>자단순살치킨 190*260 삼방</t>
    <phoneticPr fontId="2" type="noConversion"/>
  </si>
  <si>
    <t>나씨피피55 무지 230*290 삼방</t>
    <phoneticPr fontId="2" type="noConversion"/>
  </si>
  <si>
    <t>나이론100 무지 190*270 삼방</t>
    <phoneticPr fontId="2" type="noConversion"/>
  </si>
  <si>
    <t>수협 실속건오징어 210*480 삼방 꼬리</t>
    <phoneticPr fontId="2" type="noConversion"/>
  </si>
  <si>
    <t>현대푸드 몸통건오징어 200*460 삼방</t>
    <phoneticPr fontId="2" type="noConversion"/>
  </si>
  <si>
    <t>패트100 무지 130*200 삼방 지퍼 오픈</t>
    <phoneticPr fontId="2" type="noConversion"/>
  </si>
  <si>
    <t>워터 100*205 삼방</t>
    <phoneticPr fontId="2" type="noConversion"/>
  </si>
  <si>
    <t>나이론60 무지 400*600 삼방 꼬리 HD</t>
    <phoneticPr fontId="2" type="noConversion"/>
  </si>
  <si>
    <t>20240926-1000131019</t>
  </si>
  <si>
    <t>패트120 무지 215*270 삼방</t>
    <phoneticPr fontId="2" type="noConversion"/>
  </si>
  <si>
    <t>준타스대 320*40 삼방 지퍼 오픈</t>
    <phoneticPr fontId="2" type="noConversion"/>
  </si>
  <si>
    <t>나이론70 무지 160*210 삼방 두폭</t>
    <phoneticPr fontId="2" type="noConversion"/>
  </si>
  <si>
    <t>나이론80 무지 200*230 삼방</t>
    <phoneticPr fontId="2" type="noConversion"/>
  </si>
  <si>
    <t>모이롤른 런닝 240*230 포켓 지퍼</t>
    <phoneticPr fontId="2" type="noConversion"/>
  </si>
  <si>
    <t>모이롤른 팬티 210*190 포켓 지퍼</t>
    <phoneticPr fontId="2" type="noConversion"/>
  </si>
  <si>
    <t>나이론90 무지 400*310 삼방</t>
    <phoneticPr fontId="2" type="noConversion"/>
  </si>
  <si>
    <t>본깁스 280*800 삼방 꼬리</t>
    <phoneticPr fontId="2" type="noConversion"/>
  </si>
  <si>
    <t>대양크릴 진공특크릴 210*290 삼방</t>
    <phoneticPr fontId="2" type="noConversion"/>
  </si>
  <si>
    <t>근위닭모래집 200*300 삼방</t>
    <phoneticPr fontId="2" type="noConversion"/>
  </si>
  <si>
    <t>쌀통닭근위 210*190 삼방</t>
    <phoneticPr fontId="2" type="noConversion"/>
  </si>
  <si>
    <t>이지원필터 FT 160*200 삼방</t>
    <phoneticPr fontId="2" type="noConversion"/>
  </si>
  <si>
    <t>이지원필터 SP 160*200 삼방</t>
    <phoneticPr fontId="2" type="noConversion"/>
  </si>
  <si>
    <t>패트140 무지 140*220+40 삼방 스탠드</t>
    <phoneticPr fontId="2" type="noConversion"/>
  </si>
  <si>
    <t>타코야끼 230*320 삼방</t>
    <phoneticPr fontId="2" type="noConversion"/>
  </si>
  <si>
    <t>영동족발 310*340 삼방</t>
    <phoneticPr fontId="2" type="noConversion"/>
  </si>
  <si>
    <t>20240925-1000131070</t>
  </si>
  <si>
    <t>월간조선 225*290+50 삼방 이단 풀발이</t>
    <phoneticPr fontId="2" type="noConversion"/>
  </si>
  <si>
    <t>바다원롯데슈퍼공용봉투 200*270 삼방 지퍼</t>
    <phoneticPr fontId="2" type="noConversion"/>
  </si>
  <si>
    <t>애플라인드 320*400+40 삼방 풀발이</t>
    <phoneticPr fontId="2" type="noConversion"/>
  </si>
  <si>
    <t>다온식품 닭근위 200*270 삼방</t>
    <phoneticPr fontId="2" type="noConversion"/>
  </si>
  <si>
    <t>크증착 200*300+50 스탠드 지퍼</t>
    <phoneticPr fontId="2" type="noConversion"/>
  </si>
  <si>
    <t>나이론60 무지 350*450 삼방 HD</t>
    <phoneticPr fontId="2" type="noConversion"/>
  </si>
  <si>
    <t>바닐라빈 파우더 200*220+50 스탠드 지퍼 오픈</t>
    <phoneticPr fontId="2" type="noConversion"/>
  </si>
  <si>
    <t>20240909</t>
  </si>
  <si>
    <t>20240909-1000169034</t>
    <phoneticPr fontId="2" type="noConversion"/>
  </si>
  <si>
    <t>미트스트랭스 200*300 삼방</t>
    <phoneticPr fontId="2" type="noConversion"/>
  </si>
  <si>
    <t>본깁스 280*700 삼방 꼬리</t>
    <phoneticPr fontId="2" type="noConversion"/>
  </si>
  <si>
    <t>한석길의삭힌홍어회 250*340 삼방</t>
    <phoneticPr fontId="2" type="noConversion"/>
  </si>
  <si>
    <t>나이론90 무지 250*305 삼방</t>
    <phoneticPr fontId="2" type="noConversion"/>
  </si>
  <si>
    <t>크래커랩깃든 320*400 삼방 지퍼</t>
    <phoneticPr fontId="2" type="noConversion"/>
  </si>
  <si>
    <t>20240911-1000169065</t>
  </si>
  <si>
    <t>현대푸드자외선살균백진미오징어채 260*350 삼방 지퍼</t>
    <phoneticPr fontId="2" type="noConversion"/>
  </si>
  <si>
    <t>나이론63 무지 200*200 삼방</t>
    <phoneticPr fontId="2" type="noConversion"/>
  </si>
  <si>
    <t>20240913-1000159237</t>
  </si>
  <si>
    <t>나이론63 무지 220*220 삼방</t>
    <phoneticPr fontId="2" type="noConversion"/>
  </si>
  <si>
    <t>TR 통단팥죽 420*320+45 삼방 스탠드</t>
    <phoneticPr fontId="2" type="noConversion"/>
  </si>
  <si>
    <t>20240912-1000168934</t>
  </si>
  <si>
    <t>오렌지블라썸퍼퓸태그 102*193 삼방</t>
    <phoneticPr fontId="2" type="noConversion"/>
  </si>
  <si>
    <t>나이론60 무지 350*650 삼방 꼬리 HD</t>
    <phoneticPr fontId="2" type="noConversion"/>
  </si>
  <si>
    <t>20240912-1619N0040</t>
  </si>
  <si>
    <t>동대문땡초불닭발오돌뼈 180*280 삼방</t>
    <phoneticPr fontId="2" type="noConversion"/>
  </si>
  <si>
    <t>초간편만능대퍃삼겹살 320*400 삼방 지퍼</t>
    <phoneticPr fontId="2" type="noConversion"/>
  </si>
  <si>
    <t>24뉴트리션 150*220+40 스탠드 지퍼</t>
    <phoneticPr fontId="2" type="noConversion"/>
  </si>
  <si>
    <t>패나이론140 무지 350*410 삼방</t>
    <phoneticPr fontId="2" type="noConversion"/>
  </si>
  <si>
    <t>20240930-1000162500</t>
  </si>
  <si>
    <t>스마트웰컴미생물제제 320*400 삼방</t>
    <phoneticPr fontId="2" type="noConversion"/>
  </si>
  <si>
    <t>20240910-1000169063</t>
  </si>
  <si>
    <t>패트90 무지 200*300 삼방 지퍼</t>
    <phoneticPr fontId="2" type="noConversion"/>
  </si>
  <si>
    <t>장수건해산물 420*615 삼방 꼬리</t>
    <phoneticPr fontId="2" type="noConversion"/>
  </si>
  <si>
    <t>20240911-1000136895</t>
  </si>
  <si>
    <t>신 스컬피그 170*230 삼방 지퍼 오픈</t>
    <phoneticPr fontId="2" type="noConversion"/>
  </si>
  <si>
    <t>건어물 310*420 삼방 지퍼</t>
    <phoneticPr fontId="2" type="noConversion"/>
  </si>
  <si>
    <t>20240910-1000159150</t>
  </si>
  <si>
    <t>장수건해산물 360*525 삼방 지퍼</t>
    <phoneticPr fontId="2" type="noConversion"/>
  </si>
  <si>
    <t>20240813</t>
  </si>
  <si>
    <t>20240813-1000136937</t>
  </si>
  <si>
    <t>패트125 무지 215*390+50 스탠드 지퍼</t>
    <phoneticPr fontId="2" type="noConversion"/>
  </si>
  <si>
    <t>20240910-1000143326</t>
  </si>
  <si>
    <t>혜당엔생활과학사탕수수천연당 150*250 삼방</t>
    <phoneticPr fontId="2" type="noConversion"/>
  </si>
  <si>
    <t>20240906</t>
  </si>
  <si>
    <t>20240906-1220P0091</t>
  </si>
  <si>
    <t>위소라슬라이스 160*250 삼방</t>
    <phoneticPr fontId="2" type="noConversion"/>
  </si>
  <si>
    <t>20240910-1000158633</t>
  </si>
  <si>
    <t>수협어기여찬수산물 250*450 삼방 꼬리</t>
    <phoneticPr fontId="2" type="noConversion"/>
  </si>
  <si>
    <t>20240911-1000167241</t>
  </si>
  <si>
    <t>예다미 대 320*440 삼방</t>
    <phoneticPr fontId="2" type="noConversion"/>
  </si>
  <si>
    <t>20240910-1420P0043</t>
  </si>
  <si>
    <t>패트90 무지 160*240 삼방 지퍼</t>
    <phoneticPr fontId="2" type="noConversion"/>
  </si>
  <si>
    <t>20240911-1000148478</t>
  </si>
  <si>
    <t>답례연구소호두정과 120*185+35 스탠드 지퍼 오픈</t>
    <phoneticPr fontId="2" type="noConversion"/>
  </si>
  <si>
    <t>20240909-1000168436</t>
  </si>
  <si>
    <t>오도어 소 280*400+40 삼방 풀발이</t>
    <phoneticPr fontId="2" type="noConversion"/>
  </si>
  <si>
    <t>20240909-1000166038</t>
  </si>
  <si>
    <t>DBR동아일보사 250*290+50 삼방 풀발이</t>
    <phoneticPr fontId="2" type="noConversion"/>
  </si>
  <si>
    <t>20240910-1000135557</t>
  </si>
  <si>
    <t>업체_공급가액</t>
    <phoneticPr fontId="2" type="noConversion"/>
  </si>
  <si>
    <t>추정_매출</t>
    <phoneticPr fontId="2" type="noConversion"/>
  </si>
  <si>
    <t>추정_단가</t>
    <phoneticPr fontId="2" type="noConversion"/>
  </si>
  <si>
    <t>업체_수량</t>
    <phoneticPr fontId="2" type="noConversion"/>
  </si>
  <si>
    <t>쿼리_공정납기일</t>
    <phoneticPr fontId="2" type="noConversion"/>
  </si>
  <si>
    <t>나이론70무지 삼방꼬리</t>
  </si>
  <si>
    <t>20241010-1000157188</t>
    <phoneticPr fontId="2" type="noConversion"/>
  </si>
  <si>
    <t>패트90 삼방지퍼</t>
  </si>
  <si>
    <t>20241016-1217N0087</t>
    <phoneticPr fontId="2" type="noConversion"/>
  </si>
  <si>
    <t>합지불량</t>
  </si>
  <si>
    <t>20241014-1000164958</t>
    <phoneticPr fontId="2" type="noConversion"/>
  </si>
  <si>
    <t>NBB미트패티2.04Kg</t>
  </si>
  <si>
    <t>나이론105무지 삼방</t>
  </si>
  <si>
    <t>20241014-1000165165</t>
    <phoneticPr fontId="2" type="noConversion"/>
  </si>
  <si>
    <t>헤아림(공용-대)</t>
  </si>
  <si>
    <t>20241008-1000138905</t>
    <phoneticPr fontId="2" type="noConversion"/>
  </si>
  <si>
    <t>반무광-D 삼방2폭</t>
  </si>
  <si>
    <t>20241002-1000152197</t>
    <phoneticPr fontId="2" type="noConversion"/>
  </si>
  <si>
    <t>이담채-삼방꼬리</t>
  </si>
  <si>
    <t>20241007-13150140</t>
    <phoneticPr fontId="2" type="noConversion"/>
  </si>
  <si>
    <t>이담채</t>
  </si>
  <si>
    <t>20241007-13150099</t>
    <phoneticPr fontId="2" type="noConversion"/>
  </si>
  <si>
    <t>패트90무지(대)</t>
  </si>
  <si>
    <t>20240930-1000141201</t>
    <phoneticPr fontId="2" type="noConversion"/>
  </si>
  <si>
    <t>나이론70무지 삼방</t>
  </si>
  <si>
    <t>20241008-1218N0070</t>
    <phoneticPr fontId="2" type="noConversion"/>
  </si>
  <si>
    <t>20241007-1000164958</t>
    <phoneticPr fontId="2" type="noConversion"/>
  </si>
  <si>
    <t>오씨피피60무지 삼방</t>
  </si>
  <si>
    <t>20241004-1000155625</t>
    <phoneticPr fontId="2" type="noConversion"/>
  </si>
  <si>
    <t>단호박분말5kg</t>
  </si>
  <si>
    <t>20241002-1218P0338</t>
    <phoneticPr fontId="2" type="noConversion"/>
  </si>
  <si>
    <t>해풍건오징어210g</t>
  </si>
  <si>
    <t>20240910-1000151872</t>
    <phoneticPr fontId="2" type="noConversion"/>
  </si>
  <si>
    <t>나이론60무지 삼방꼬리</t>
  </si>
  <si>
    <t>20241002-1000143944</t>
    <phoneticPr fontId="2" type="noConversion"/>
  </si>
  <si>
    <t>20241002-1000166861</t>
    <phoneticPr fontId="2" type="noConversion"/>
  </si>
  <si>
    <t>인쇄,시와불량</t>
  </si>
  <si>
    <t>20240927-1217P0106</t>
    <phoneticPr fontId="2" type="noConversion"/>
  </si>
  <si>
    <t>석송식품 청백리</t>
  </si>
  <si>
    <t>시와불량</t>
  </si>
  <si>
    <t>20240930-1000154020</t>
    <phoneticPr fontId="2" type="noConversion"/>
  </si>
  <si>
    <t>스컬피그(대)</t>
  </si>
  <si>
    <t>옛날고명지단(청색)700g</t>
  </si>
  <si>
    <t>20241002-13160150</t>
    <phoneticPr fontId="2" type="noConversion"/>
  </si>
  <si>
    <t>구이2-24나이론 무지</t>
  </si>
  <si>
    <t>20240925-1316N0011</t>
    <phoneticPr fontId="2" type="noConversion"/>
  </si>
  <si>
    <t>버터깨찰빵생지967g</t>
  </si>
  <si>
    <t>20240926-1000161209</t>
    <phoneticPr fontId="2" type="noConversion"/>
  </si>
  <si>
    <t>냉동옛날고명지단700g</t>
  </si>
  <si>
    <t>20240926-13160151</t>
    <phoneticPr fontId="2" type="noConversion"/>
  </si>
  <si>
    <t>네오플럼스톤1kg</t>
  </si>
  <si>
    <t>20240924-130537</t>
    <phoneticPr fontId="2" type="noConversion"/>
  </si>
  <si>
    <t>20241002-1000157411</t>
    <phoneticPr fontId="2" type="noConversion"/>
  </si>
  <si>
    <t>찹쌀 꿔바로우500g</t>
  </si>
  <si>
    <t>20241007-1000136128</t>
    <phoneticPr fontId="2" type="noConversion"/>
  </si>
  <si>
    <t>피코크떡갈비450g</t>
  </si>
  <si>
    <t>20240923-11150297</t>
    <phoneticPr fontId="2" type="noConversion"/>
  </si>
  <si>
    <t>찹쌀가루5kg</t>
  </si>
  <si>
    <t>20240920-1218P0326</t>
    <phoneticPr fontId="2" type="noConversion"/>
  </si>
  <si>
    <t>나이론60무지 삼방</t>
  </si>
  <si>
    <t>20241002-1000168606</t>
    <phoneticPr fontId="2" type="noConversion"/>
  </si>
  <si>
    <t>풍성 고추가루1kg</t>
  </si>
  <si>
    <t>20240926-1000148670</t>
    <phoneticPr fontId="2" type="noConversion"/>
  </si>
  <si>
    <t>수협 가리비1kg</t>
  </si>
  <si>
    <t>20240924-1000169159</t>
    <phoneticPr fontId="2" type="noConversion"/>
  </si>
  <si>
    <t>옛날쌀떡국떡150g</t>
  </si>
  <si>
    <t>20240926-1000155583</t>
    <phoneticPr fontId="2" type="noConversion"/>
  </si>
  <si>
    <t>이천고래실미</t>
  </si>
  <si>
    <t>20240924-1000136714</t>
    <phoneticPr fontId="2" type="noConversion"/>
  </si>
  <si>
    <t>오돌뼈(냉동)85g 삼방2폭</t>
  </si>
  <si>
    <t>20240926-1000146475</t>
    <phoneticPr fontId="2" type="noConversion"/>
  </si>
  <si>
    <t>작업지시등록조회X</t>
    <phoneticPr fontId="2" type="noConversion"/>
  </si>
  <si>
    <t>계산 불가</t>
    <phoneticPr fontId="2" type="noConversion"/>
  </si>
  <si>
    <t>조회 불가</t>
    <phoneticPr fontId="2" type="noConversion"/>
  </si>
  <si>
    <t>실속동그랑땡1000g</t>
  </si>
  <si>
    <t>20240923-111P0197</t>
    <phoneticPr fontId="2" type="noConversion"/>
  </si>
  <si>
    <t>20240925-13160151</t>
    <phoneticPr fontId="2" type="noConversion"/>
  </si>
  <si>
    <t>20240919-1000138905</t>
    <phoneticPr fontId="2" type="noConversion"/>
  </si>
  <si>
    <t>나이론80무지 삼방</t>
  </si>
  <si>
    <t>20240925-1000146575</t>
    <phoneticPr fontId="2" type="noConversion"/>
  </si>
  <si>
    <t>나이론70무지 삼방2폭</t>
  </si>
  <si>
    <t>20240920-1000163519</t>
    <phoneticPr fontId="2" type="noConversion"/>
  </si>
  <si>
    <t>토비부숙도측정Kit</t>
  </si>
  <si>
    <t>20240920-140626</t>
    <phoneticPr fontId="2" type="noConversion"/>
  </si>
  <si>
    <t>바로제면</t>
  </si>
  <si>
    <t>20240923-1000167708</t>
    <phoneticPr fontId="2" type="noConversion"/>
  </si>
  <si>
    <t>카레순대2Kg(연두)</t>
  </si>
  <si>
    <t>20240923-1117P0161</t>
    <phoneticPr fontId="2" type="noConversion"/>
  </si>
  <si>
    <t>으뜸한돈</t>
  </si>
  <si>
    <t>20240919-1000161236</t>
    <phoneticPr fontId="2" type="noConversion"/>
  </si>
  <si>
    <t>명절용제사포70g</t>
  </si>
  <si>
    <t>20240902-1000165055</t>
    <phoneticPr fontId="2" type="noConversion"/>
  </si>
  <si>
    <t>어기여찬3kg-건어 대</t>
  </si>
  <si>
    <t>20240911-1000167249</t>
    <phoneticPr fontId="2" type="noConversion"/>
  </si>
  <si>
    <t>단체급식5kg(HACCP무)</t>
  </si>
  <si>
    <t>20240902-1000166524</t>
    <phoneticPr fontId="2" type="noConversion"/>
  </si>
  <si>
    <t>우리쌀 떡볶이떡1Kg</t>
  </si>
  <si>
    <t>20240911-1000157598</t>
    <phoneticPr fontId="2" type="noConversion"/>
  </si>
  <si>
    <t>왕식자재 공용-소</t>
  </si>
  <si>
    <t>20240919-1000146651</t>
    <phoneticPr fontId="2" type="noConversion"/>
  </si>
  <si>
    <t>단체급식5kg(HACCP유)</t>
  </si>
  <si>
    <t>20240902-1000168059</t>
    <phoneticPr fontId="2" type="noConversion"/>
  </si>
  <si>
    <t>은박100 1도(백베다)</t>
  </si>
  <si>
    <t>20240920-1116P0004</t>
    <phoneticPr fontId="2" type="noConversion"/>
  </si>
  <si>
    <t>직화떡갈비1.08Kg</t>
  </si>
  <si>
    <t>20240910-1000164157</t>
    <phoneticPr fontId="2" type="noConversion"/>
  </si>
  <si>
    <t>나씨피피55농산무지</t>
  </si>
  <si>
    <t>20240912-1000154859</t>
    <phoneticPr fontId="2" type="noConversion"/>
  </si>
  <si>
    <t>20240910-1000164958</t>
    <phoneticPr fontId="2" type="noConversion"/>
  </si>
  <si>
    <t>패트52무지 삼방</t>
  </si>
  <si>
    <t>20240911-1000165531</t>
    <phoneticPr fontId="2" type="noConversion"/>
  </si>
  <si>
    <t>마른새우500g</t>
  </si>
  <si>
    <t>20240910-1000167753</t>
    <phoneticPr fontId="2" type="noConversion"/>
  </si>
  <si>
    <t>20240930-900021</t>
    <phoneticPr fontId="2" type="noConversion"/>
  </si>
  <si>
    <t>은박93무지 삼방2폭</t>
  </si>
  <si>
    <t>20241004-910003</t>
    <phoneticPr fontId="2" type="noConversion"/>
  </si>
  <si>
    <t>20241004-910004</t>
    <phoneticPr fontId="2" type="noConversion"/>
  </si>
  <si>
    <t>진지90 삼방지퍼</t>
  </si>
  <si>
    <t>20241002-902003</t>
    <phoneticPr fontId="2" type="noConversion"/>
  </si>
  <si>
    <t>20240913-900018</t>
    <phoneticPr fontId="2" type="noConversion"/>
  </si>
  <si>
    <t>20240927-900023</t>
    <phoneticPr fontId="2" type="noConversion"/>
  </si>
  <si>
    <t>20240910-900008</t>
    <phoneticPr fontId="2" type="noConversion"/>
  </si>
  <si>
    <t>나이론60=무지</t>
    <phoneticPr fontId="2" type="noConversion"/>
  </si>
  <si>
    <t>나이론70=무지</t>
    <phoneticPr fontId="2" type="noConversion"/>
  </si>
  <si>
    <t>진지스120=무지</t>
    <phoneticPr fontId="2" type="noConversion"/>
  </si>
  <si>
    <t>은박93=무지</t>
    <phoneticPr fontId="2" type="noConversion"/>
  </si>
  <si>
    <t>진지90=무지</t>
    <phoneticPr fontId="2" type="noConversion"/>
  </si>
  <si>
    <t>작업지시원장조회X</t>
    <phoneticPr fontId="2" type="noConversion"/>
  </si>
  <si>
    <t>20240906-900003</t>
  </si>
  <si>
    <t>패트70=1도마제라-적색</t>
    <phoneticPr fontId="2" type="noConversion"/>
  </si>
  <si>
    <t>패트70=1도마제라-청색</t>
    <phoneticPr fontId="2" type="noConversion"/>
  </si>
  <si>
    <t>패트150=2도드라이앤드라이</t>
    <phoneticPr fontId="2" type="noConversion"/>
  </si>
  <si>
    <t>나이론(청색)140=무지</t>
    <phoneticPr fontId="2" type="noConversion"/>
  </si>
  <si>
    <t>오씨피피80=2도해도지</t>
    <phoneticPr fontId="2" type="noConversion"/>
  </si>
  <si>
    <t>나이론70=1도닭장수</t>
    <phoneticPr fontId="2" type="noConversion"/>
  </si>
  <si>
    <t>나이론70=1도무청시래기</t>
    <phoneticPr fontId="2" type="noConversion"/>
  </si>
  <si>
    <t>나이론100=무지</t>
    <phoneticPr fontId="2" type="noConversion"/>
  </si>
  <si>
    <t>20241000</t>
  </si>
  <si>
    <t>202410008-1217N0014</t>
  </si>
  <si>
    <t>패트120=무지</t>
    <phoneticPr fontId="2" type="noConversion"/>
  </si>
  <si>
    <t>202410007-1000138229</t>
  </si>
  <si>
    <t>나이론80=5도춘천닭갈비</t>
    <phoneticPr fontId="2" type="noConversion"/>
  </si>
  <si>
    <t>패트92=7도국물멸치</t>
    <phoneticPr fontId="2" type="noConversion"/>
  </si>
  <si>
    <t>패트(노랑)100=무지</t>
    <phoneticPr fontId="2" type="noConversion"/>
  </si>
  <si>
    <t>나이론140=무지</t>
    <phoneticPr fontId="2" type="noConversion"/>
  </si>
  <si>
    <t>패트90=무지</t>
    <phoneticPr fontId="2" type="noConversion"/>
  </si>
  <si>
    <t>나이론80=무지</t>
    <phoneticPr fontId="2" type="noConversion"/>
  </si>
  <si>
    <t>은박140=무지</t>
    <phoneticPr fontId="2" type="noConversion"/>
  </si>
  <si>
    <t>패트100=7도분당</t>
    <phoneticPr fontId="2" type="noConversion"/>
  </si>
  <si>
    <t>오씨피피80=5도오징어</t>
    <phoneticPr fontId="2" type="noConversion"/>
  </si>
  <si>
    <t>나이론100=2도아이스홍시</t>
    <phoneticPr fontId="2" type="noConversion"/>
  </si>
  <si>
    <t>패씨피피60=5도에코블루</t>
    <phoneticPr fontId="2" type="noConversion"/>
  </si>
  <si>
    <t>나이론70=2도무뼈닭발</t>
    <phoneticPr fontId="2" type="noConversion"/>
  </si>
  <si>
    <t>나이론55=2도유황먹은돼지</t>
    <phoneticPr fontId="2" type="noConversion"/>
  </si>
  <si>
    <t>나이론70=2도위고동슬라이스</t>
    <phoneticPr fontId="2" type="noConversion"/>
  </si>
  <si>
    <t>은박100=6도바이탈릭</t>
    <phoneticPr fontId="2" type="noConversion"/>
  </si>
  <si>
    <t>패증착150=1도추어탕</t>
    <phoneticPr fontId="2" type="noConversion"/>
  </si>
  <si>
    <t>나이론70=5도뼈있는닭발</t>
    <phoneticPr fontId="2" type="noConversion"/>
  </si>
  <si>
    <t>크증착130=무지</t>
    <phoneticPr fontId="2" type="noConversion"/>
  </si>
  <si>
    <t>나이론80=2도찰순대</t>
    <phoneticPr fontId="2" type="noConversion"/>
  </si>
  <si>
    <t>나이론60=3도본깁스</t>
    <phoneticPr fontId="2" type="noConversion"/>
  </si>
  <si>
    <t>나이론105=무지</t>
    <phoneticPr fontId="2" type="noConversion"/>
  </si>
  <si>
    <t>패트100=5도헤아림</t>
    <phoneticPr fontId="2" type="noConversion"/>
  </si>
  <si>
    <t>20240913-1000169115</t>
  </si>
  <si>
    <t>패트100=7도봉골레파스타</t>
    <phoneticPr fontId="2" type="noConversion"/>
  </si>
  <si>
    <t>나이론140=4도하나까스오</t>
    <phoneticPr fontId="2" type="noConversion"/>
  </si>
  <si>
    <t>20240910-1420P0105</t>
  </si>
  <si>
    <t>오씨피피70=1도창호지무뉘</t>
    <phoneticPr fontId="2" type="noConversion"/>
  </si>
  <si>
    <t>20240909-1419P0341</t>
  </si>
  <si>
    <t>20240912-1000165711</t>
  </si>
  <si>
    <t>비고</t>
    <phoneticPr fontId="2" type="noConversion"/>
  </si>
  <si>
    <t>삼방-풀발이-패트120-215</t>
  </si>
  <si>
    <t>삼방-풀발이-크라프트120-340</t>
  </si>
  <si>
    <t>삼방-풀발이-패트(무광/유백)60-400</t>
  </si>
  <si>
    <t>삼방-지퍼-전투지120-170</t>
  </si>
  <si>
    <t>삼방-지퍼-전투지120=무지-250</t>
  </si>
  <si>
    <t>삼방-지퍼-오씨피피(투명)80-195</t>
  </si>
  <si>
    <t>삼방-지퍼-패트100-120</t>
  </si>
  <si>
    <t>삼방-지퍼-패트92-210</t>
  </si>
  <si>
    <t>삼방-지퍼-나이론(투명)105-280</t>
  </si>
  <si>
    <t>삼방-지퍼-패트105-390</t>
  </si>
  <si>
    <t>삼방-지퍼-오씨피피(유무광)80-230</t>
  </si>
  <si>
    <t>삼방-지퍼-오씨피피(유무광)70=6도-장수 건해산물 1kg(300x420)-300</t>
  </si>
  <si>
    <t>삼방-지퍼-패트(유무광)120-220</t>
  </si>
  <si>
    <t>삼방-지퍼-패트(유무광)120-250</t>
  </si>
  <si>
    <t>삼방-지퍼-오씨피피(유무광)70=6도-장수 건해산물 500g(260x360)-260</t>
  </si>
  <si>
    <t>삼방-지퍼-패씨피피(투명)80-290</t>
  </si>
  <si>
    <t>삼방-지퍼-패트(유무광)80-190</t>
  </si>
  <si>
    <t>삼방-지퍼-오씨피피(투명)80-185</t>
  </si>
  <si>
    <t>삼방-지퍼-나이론(투명)105-210</t>
  </si>
  <si>
    <t>삼방-지퍼-오씨피피(유무광)80-185</t>
  </si>
  <si>
    <t>삼방-지퍼-오씨피피(투명)80-275</t>
  </si>
  <si>
    <t>삼방-지퍼-오씨피피(유무광)70=6도-장수 건해산물 300g(230x310)-230</t>
  </si>
  <si>
    <t>삼방-지퍼-오씨피피(투명)70-185</t>
  </si>
  <si>
    <t>삼방-지퍼-패트120-83</t>
  </si>
  <si>
    <t>삼방-지퍼-오씨피피(투명)70-195</t>
  </si>
  <si>
    <t>삼방-지퍼-패씨피피80-210</t>
  </si>
  <si>
    <t>삼방-지퍼-오씨피피(투명)80-250</t>
  </si>
  <si>
    <t>삼방-지퍼-패트70-180</t>
  </si>
  <si>
    <t>삼방-지퍼-나이론(유백)97-230</t>
  </si>
  <si>
    <t>삼방스탠드-지퍼-은지스120-150</t>
  </si>
  <si>
    <t>삼방스탠드-지퍼-은지스120=무지-180</t>
  </si>
  <si>
    <t>삼방스탠드-지퍼-전투지스120=무지-150</t>
  </si>
  <si>
    <t>삼방스탠드-지퍼-은박(무광)120-180</t>
  </si>
  <si>
    <t>삼방스탠드-지퍼-패트(유무광)150-90</t>
  </si>
  <si>
    <t>삼방스탠드-지퍼-은박(무광)100-200</t>
  </si>
  <si>
    <t>삼방스탠드-지퍼-패트90-180</t>
  </si>
  <si>
    <t>삼방스탠드-지퍼-패트(유무광)120-150</t>
  </si>
  <si>
    <t>삼방스탠드-지퍼-패트110-170</t>
  </si>
  <si>
    <t>삼방스탠드-지퍼-은박(무광)130-200</t>
  </si>
  <si>
    <t>삼방스탠드-지퍼-은박(무광)130-210</t>
  </si>
  <si>
    <t>삼방스탠드-패트(유백/유무광)82-420</t>
  </si>
  <si>
    <t>삼방스탠드-나이론(유무광/옥텐)130-175</t>
  </si>
  <si>
    <t>삼방스탠드-패트120-150</t>
  </si>
  <si>
    <t>삼방스탠드-패나이론140-180</t>
  </si>
  <si>
    <t>삼방스탠드-패트140-120</t>
  </si>
  <si>
    <t>삼방스탠드-나이론(유무광/유백/메탈로젠)130-175</t>
  </si>
  <si>
    <t>삼방꼬리-HD씨링-나이론70=무지-400</t>
  </si>
  <si>
    <t>삼방꼬리-나이론70-270</t>
  </si>
  <si>
    <t>삼방-HD씨링-나이론70=무지=무지-250</t>
  </si>
  <si>
    <t>삼방-HD씨링-나이론70=무지-200</t>
  </si>
  <si>
    <t>삼방-2폭-나이론70-70</t>
  </si>
  <si>
    <t>삼방-2폭-오씨피피(투명)60-100</t>
  </si>
  <si>
    <t>삼방-2폭-은박110=무지-70</t>
  </si>
  <si>
    <t>삼방-은박93=무지-250</t>
  </si>
  <si>
    <t>삼방-나이론70-330</t>
  </si>
  <si>
    <t>삼방-나이론105-230</t>
  </si>
  <si>
    <t>삼방-패트120-190</t>
  </si>
  <si>
    <t>삼방-나이론105-340</t>
  </si>
  <si>
    <t>삼방-나이론100 (200g)-사이즈변경-220</t>
  </si>
  <si>
    <t>삼방-나이론100-210</t>
  </si>
  <si>
    <t>삼방-나이론70-320</t>
  </si>
  <si>
    <t>삼방-나이론(메탈로젠)100-170</t>
  </si>
  <si>
    <t>삼방-나이론(옥텐)130-340</t>
  </si>
  <si>
    <t>삼방-나이론70-370</t>
  </si>
  <si>
    <t>삼방-패트80-230</t>
  </si>
  <si>
    <t>삼방-패트(유무광)90-125</t>
  </si>
  <si>
    <t>삼방-패증착100-185</t>
  </si>
  <si>
    <t>삼방-나이론100-160</t>
  </si>
  <si>
    <t>삼방-나이론(유무광)95-190</t>
  </si>
  <si>
    <t>삼방-나이론90-210</t>
  </si>
  <si>
    <t>삼방-나이론70-280</t>
  </si>
  <si>
    <t>삼방-나이론90=5도-청원누리-감성반찬 4kg-320</t>
  </si>
  <si>
    <t>삼방-은박90-210</t>
  </si>
  <si>
    <t>삼방-나이론70-300</t>
  </si>
  <si>
    <t>삼방-패증착90-110</t>
  </si>
  <si>
    <t>2단-삼방-지퍼-전투후증100-180</t>
  </si>
  <si>
    <t>2단-삼방-지퍼-전투후은140-75</t>
  </si>
  <si>
    <t>2단-삼방-지퍼-전투후은80-250</t>
  </si>
  <si>
    <t>2단-삼방-지퍼-전투후은120-250</t>
  </si>
  <si>
    <t>2단-삼방-지퍼-전투후은(유무광)130-200</t>
  </si>
  <si>
    <t>삼방-지퍼-나이론80-300</t>
  </si>
  <si>
    <t>삼방스탠드-지퍼-오씨피피(투명)90-170</t>
  </si>
  <si>
    <t>삼방꼬리-나이론80-450</t>
  </si>
  <si>
    <t>삼방꼬리-나이론55-350</t>
  </si>
  <si>
    <t>삼방꼬리-HD씨링-나이론70-400</t>
  </si>
  <si>
    <t>삼방-나이론70-400</t>
  </si>
  <si>
    <t>삼방꼬리-나이론60-400</t>
  </si>
  <si>
    <t>삼방-지퍼-나이론(유무광)105-200</t>
  </si>
  <si>
    <t>삼방-나이론(유무광)105-260</t>
  </si>
  <si>
    <t>삼방-나이론60-190</t>
  </si>
  <si>
    <t>삼방-HD씨링-나이론80-350</t>
  </si>
  <si>
    <t>삼방스탠드-지퍼-전투지스120-180</t>
  </si>
  <si>
    <t>삼방-지퍼-전투지120-320</t>
  </si>
  <si>
    <t>삼방-HD씨링-[델타] 나이론60=무지-350</t>
  </si>
  <si>
    <t>삼방-나이론105-270</t>
  </si>
  <si>
    <t>삼방-나이론100-280</t>
  </si>
  <si>
    <t>삼방-나이론80-215</t>
  </si>
  <si>
    <t>삼방꼬리-은박130-450</t>
  </si>
  <si>
    <t>삼방-지퍼-나이론100-290</t>
  </si>
  <si>
    <t>삼방꼬리-은박120-350</t>
  </si>
  <si>
    <t>삼방-지퍼-오씨피피(유무광)70-360</t>
  </si>
  <si>
    <t>삼방-나이론70=3도-대림산오리1마리(500g이상)-230</t>
  </si>
  <si>
    <t>삼방-나이론(유무광)110-220</t>
  </si>
  <si>
    <t>삼방-지퍼-오씨피피(투명)70-230</t>
  </si>
  <si>
    <t>삼방꼬리-패트92-360</t>
  </si>
  <si>
    <t>삼방-지퍼-패트90-260</t>
  </si>
  <si>
    <t>삼방-오씨피피(투명)70-200</t>
  </si>
  <si>
    <t>삼방-지퍼-나이론(유백/유무광)105-290</t>
  </si>
  <si>
    <t>삼방-지퍼-오씨피피80-210</t>
  </si>
  <si>
    <t>삼방-2폭-패노루지은박150-125</t>
  </si>
  <si>
    <t>삼방-지퍼-패트(유무광)90-210</t>
  </si>
  <si>
    <t>삼방-나이론80-230</t>
  </si>
  <si>
    <t>삼방-지퍼-패씨피피80-240</t>
  </si>
  <si>
    <t>삼방-나이론(투명)110-280</t>
  </si>
  <si>
    <t>삼방꼬리-나이론(옥텐)140-400</t>
  </si>
  <si>
    <t>삼방-패트92-320</t>
  </si>
  <si>
    <t>삼방-나씨피피75-150</t>
  </si>
  <si>
    <t>삼방꼬리-나이론140-520</t>
  </si>
  <si>
    <t>삼방-나이론120-350</t>
  </si>
  <si>
    <t>삼방-나이론90-300</t>
  </si>
  <si>
    <t>삼방-지퍼-오씨피피(유무광)80-210</t>
  </si>
  <si>
    <t>삼방-나이론70-470</t>
  </si>
  <si>
    <t>삼방-나이론70-310</t>
  </si>
  <si>
    <t>삼방-은박93-400</t>
  </si>
  <si>
    <t>삼방-HD씨링-나이론70=무지-280</t>
  </si>
  <si>
    <t>20241108-1000162144</t>
  </si>
  <si>
    <t>85x150=삼방-지퍼-고리구멍10mm</t>
  </si>
  <si>
    <t>20241105-1118P0111</t>
  </si>
  <si>
    <t>패트(유무광)80</t>
  </si>
  <si>
    <t>220x250=삼방</t>
  </si>
  <si>
    <t>20241106-131022</t>
  </si>
  <si>
    <t>20241119</t>
  </si>
  <si>
    <t>20241105-1000152880</t>
  </si>
  <si>
    <t>190x260=삼방-지퍼</t>
  </si>
  <si>
    <t>20241106-131021</t>
  </si>
  <si>
    <t>20241120</t>
  </si>
  <si>
    <t>20241104-1116P0191</t>
  </si>
  <si>
    <t>20241108-1000150745</t>
  </si>
  <si>
    <t>20241104-1000169505</t>
  </si>
  <si>
    <t>340mm*430mm=삼방</t>
  </si>
  <si>
    <t>20241108-1000162149</t>
  </si>
  <si>
    <t>20241108-1117N0054</t>
  </si>
  <si>
    <t>20241106-1000165711</t>
  </si>
  <si>
    <t>20241107-1000169579</t>
  </si>
  <si>
    <t>180x280=삼방-지퍼(하단오픈)</t>
  </si>
  <si>
    <t>20241106-1000169554</t>
  </si>
  <si>
    <t>패노루지은박150</t>
  </si>
  <si>
    <t>120mm*180mm=삼방-2폭</t>
  </si>
  <si>
    <t>20241105-1000169370</t>
  </si>
  <si>
    <t>20241106-1619N0015</t>
  </si>
  <si>
    <t>20241105-1000169537</t>
  </si>
  <si>
    <t>패증착(유무광)110</t>
  </si>
  <si>
    <t>170mm*230mm+50mm=삼방스탠드-지퍼</t>
  </si>
  <si>
    <t>20241106-1000151457</t>
  </si>
  <si>
    <t>20241105-11150036</t>
  </si>
  <si>
    <t>230*300＝삼방</t>
  </si>
  <si>
    <t>20241105-130954</t>
  </si>
  <si>
    <t>은박140=1도-백빼다</t>
  </si>
  <si>
    <t>180x270+50=삼방스탠드-타원밑지분리형-지퍼</t>
  </si>
  <si>
    <t>20241106-1619N0040</t>
  </si>
  <si>
    <t>20241104-1218P0303</t>
  </si>
  <si>
    <t>210x310=삼방</t>
  </si>
  <si>
    <t>20241108-1000161292</t>
  </si>
  <si>
    <t>320mm*500mm=삼방</t>
  </si>
  <si>
    <t>20241105-1000169536</t>
  </si>
  <si>
    <t>20241106-1420P0174</t>
  </si>
  <si>
    <t>250mm*340mm=삼방</t>
  </si>
  <si>
    <t>20241107-1000154847</t>
  </si>
  <si>
    <t>360x460=삼방(전자용)</t>
  </si>
  <si>
    <t>20241108-1000169583</t>
  </si>
  <si>
    <t>전투후은120</t>
  </si>
  <si>
    <t>320mm*400mm=2단삼방-지퍼</t>
  </si>
  <si>
    <t>20241105-1000165116</t>
  </si>
  <si>
    <t>20241105-1119P0080</t>
  </si>
  <si>
    <t>20241104-1000168434</t>
  </si>
  <si>
    <t>20241105-1000161675</t>
  </si>
  <si>
    <t>오피피(무광)100</t>
  </si>
  <si>
    <t>310mm*430mm=삼방-지퍼-타공1개(8mm)</t>
  </si>
  <si>
    <t>20241105-1000167850</t>
  </si>
  <si>
    <t>패씨피피(투명)80</t>
  </si>
  <si>
    <t>290mm*390mm=삼방-지퍼</t>
  </si>
  <si>
    <t>20241106-1000169547</t>
  </si>
  <si>
    <t>20241106-131020</t>
  </si>
  <si>
    <t>20241105-1000152365</t>
  </si>
  <si>
    <t>220x320=삼방-지퍼</t>
  </si>
  <si>
    <t>20241107-1000150018</t>
  </si>
  <si>
    <t>오증착(무광)150</t>
  </si>
  <si>
    <t>20241107-1000165383</t>
  </si>
  <si>
    <t>170mm*250mm=삼방</t>
  </si>
  <si>
    <t>20241104-1000156875</t>
  </si>
  <si>
    <t>20241107-1000152737</t>
  </si>
  <si>
    <t>185x275=삼방-지퍼-고리구멍8mm/바람구멍3mm*1개</t>
  </si>
  <si>
    <t>20241108-1000169504</t>
  </si>
  <si>
    <t>20241106-1000166501</t>
  </si>
  <si>
    <t>180mm*150mm=삼방-지퍼</t>
  </si>
  <si>
    <t>20241106-1000153739</t>
  </si>
  <si>
    <t>20241107-1000157811</t>
  </si>
  <si>
    <t>Sum of estimate_price</t>
  </si>
  <si>
    <t>삼방-HD씨링-나이론70-350</t>
  </si>
  <si>
    <t>삼방-[염지 4-4]패나이론(고접착)140&lt;410&gt;-350</t>
  </si>
  <si>
    <t>삼방-HD씨링-나이론60=무지-350</t>
  </si>
  <si>
    <t>삼방-나이론60-600</t>
  </si>
  <si>
    <t>삼방꼬리-오씨피피(투명)80-450</t>
  </si>
  <si>
    <t>삼방-나이론80=6도-곱닥해)고등어살(150g)-중량변경-140</t>
  </si>
  <si>
    <t>삼방-지퍼-패트110-180</t>
  </si>
  <si>
    <t>삼방-나이론80-140</t>
  </si>
  <si>
    <t>삼방-나이론80-220</t>
  </si>
  <si>
    <t>삼방-증착70-280</t>
  </si>
  <si>
    <t>삼방꼬리-나이론(청색)140-565</t>
  </si>
  <si>
    <t>삼방-[구이 2-1]나이론(자동포장용)100-190</t>
  </si>
  <si>
    <t>삼방꼬리-은박(대방)130-430</t>
  </si>
  <si>
    <t>삼방-HD씨링-나이론70-320</t>
  </si>
  <si>
    <t>2단삼방-풀발이-전백후증70-230</t>
  </si>
  <si>
    <t>삼방스탠드-지퍼-은박(무광)120-130</t>
  </si>
  <si>
    <t>삼방-지퍼-나이론(유백/유무광)105-270</t>
  </si>
  <si>
    <t>삼방꼬리-오씨피피(투명)70-250</t>
  </si>
  <si>
    <t>삼방-지퍼-패트100-210</t>
  </si>
  <si>
    <t>삼방-나이론75-320</t>
  </si>
  <si>
    <t>삼방-지퍼-패트90-170</t>
  </si>
  <si>
    <t>삼방스탠드-지퍼-은박(무광)130-120</t>
  </si>
  <si>
    <t>삼방-패트(유백)100-240</t>
  </si>
  <si>
    <t>삼방-패트100-230</t>
  </si>
  <si>
    <t>삼방스탠드-지퍼-패증착(유무광)120-150</t>
  </si>
  <si>
    <t>삼방-지퍼-오씨피피(유무광)70-260</t>
  </si>
  <si>
    <t>삼방-패증착(유무광)75-270</t>
  </si>
  <si>
    <t>삼방-나이론110-150</t>
  </si>
  <si>
    <t>삼방-나이론110-170</t>
  </si>
  <si>
    <t>삼방-지퍼-은박130-250</t>
  </si>
  <si>
    <t>삼방스탠드-지퍼-은박120-150</t>
  </si>
  <si>
    <t>삼방스탠드-지퍼-은박120-180</t>
  </si>
  <si>
    <t>삼방-지퍼-나이론(자동포장용)110-210</t>
  </si>
  <si>
    <t>삼방-증착70-320</t>
  </si>
  <si>
    <t>삼방-지퍼-오씨피피(유무광)80-205</t>
  </si>
  <si>
    <t>삼방-지퍼-패트(무광)130-180</t>
  </si>
  <si>
    <t>삼방-패트(투명)90-270</t>
  </si>
  <si>
    <t>삼방-나이론(유백/무광)100-260</t>
  </si>
  <si>
    <t>삼방꼬리-패트110-340</t>
  </si>
  <si>
    <t>삼방-지퍼-패트90-60</t>
  </si>
  <si>
    <t>삼방-패트100-150</t>
  </si>
  <si>
    <t>삼방-패트(무광)100-300</t>
  </si>
  <si>
    <t>삼방스탠드-지퍼-패증착(무광)100-130</t>
  </si>
  <si>
    <t>삼방스탠드-지퍼-패트120-180</t>
  </si>
  <si>
    <t>삼방스탠드-지퍼-패트120-220</t>
  </si>
  <si>
    <t>삼방-나이론95-200</t>
  </si>
  <si>
    <t>삼방-패트130-280</t>
  </si>
  <si>
    <t>삼방-나이론120-400</t>
  </si>
  <si>
    <t>삼방꼬리-나이론(옥텐)100-450</t>
  </si>
  <si>
    <t>삼방-HD씨링-나이론60-320</t>
  </si>
  <si>
    <t>삼방-패트(유백/유무광)100-230</t>
  </si>
  <si>
    <t>삼방스탠드-지퍼-은박130-200</t>
  </si>
  <si>
    <t>삼방-[세현]나이론70-250</t>
  </si>
  <si>
    <t>삼방-지퍼-패트80-160</t>
  </si>
  <si>
    <t>삼방-지퍼-패트80-320</t>
  </si>
  <si>
    <t>삼방-나이론80=1도-엠케이푸드 2kg (냉동)-250</t>
  </si>
  <si>
    <t>삼방-나이론80-480</t>
  </si>
  <si>
    <t>삼방-HD씨링-나이론70=무지-350</t>
  </si>
  <si>
    <t>삼방꼬리-HD씨링-나이론70-350</t>
  </si>
  <si>
    <t>삼방-지퍼-오피피(무광)80-360</t>
  </si>
  <si>
    <t>삼방-지퍼-오씨피피(유무광)80-260</t>
  </si>
  <si>
    <t>삼방꼬리-나이론70-420</t>
  </si>
  <si>
    <t>삼방꼬리-나이론70-450</t>
  </si>
  <si>
    <t>삼방-지퍼-나이론(자동포장용)110-220</t>
  </si>
  <si>
    <t>삼방-패증착75-110</t>
  </si>
  <si>
    <t>삼방-패트(유백)100-230</t>
  </si>
  <si>
    <t>삼방-오피피75-250</t>
  </si>
  <si>
    <t>삼방꼬리-나이론80-600</t>
  </si>
  <si>
    <t>삼방스탠드-나이론170-200</t>
  </si>
  <si>
    <t>삼방-나이론60-400</t>
  </si>
  <si>
    <t>삼방스탠드-지퍼-전투후크스=무지-150</t>
  </si>
  <si>
    <t>삼방스탠드-지퍼-전투후크스=무지-180</t>
  </si>
  <si>
    <t>삼방스탠드-지퍼-전투후크스=무지-130</t>
  </si>
  <si>
    <t>삼방스탠드-지퍼-전투후한120-150</t>
  </si>
  <si>
    <t>삼방스탠드-지퍼-전투후한120-180</t>
  </si>
  <si>
    <t>삼방스탠드-지퍼-전투후한120-130</t>
  </si>
  <si>
    <t>삼방꼬리-나이론100-400</t>
  </si>
  <si>
    <t>삼방-지퍼-오피피(무광)65-320</t>
  </si>
  <si>
    <t>삼방-나이론75-180</t>
  </si>
  <si>
    <t>삼방-패트120-185</t>
  </si>
  <si>
    <t>삼방꼬리-오피피(주황)80-360</t>
  </si>
  <si>
    <t>삼방-은박150-450</t>
  </si>
  <si>
    <t>삼방-나이론110-210</t>
  </si>
  <si>
    <t>삼방-지퍼-패트90-220</t>
  </si>
  <si>
    <t>삼방-지퍼-패트90-190</t>
  </si>
  <si>
    <t>삼방-지퍼-오피피(무광)100-310</t>
  </si>
  <si>
    <t>삼방스탠드-지퍼-패증착(유무광)110-170</t>
  </si>
  <si>
    <t>삼방-은박120-230</t>
  </si>
  <si>
    <t>삼방-패트(유무광)80-220</t>
  </si>
  <si>
    <t>삼방스탠드-지퍼-은박140=1도-백빼다-180</t>
  </si>
  <si>
    <t>삼방-지퍼-나이론60-180</t>
  </si>
  <si>
    <t>삼방-2폭-패노루지은박150-120</t>
  </si>
  <si>
    <t>삼방-패트(유무광)90-250</t>
  </si>
  <si>
    <t>삼방스탠드-지퍼-오증착(무광)150-180</t>
  </si>
  <si>
    <t>삼방-패트70-360</t>
  </si>
  <si>
    <t>삼방-증착70-170</t>
  </si>
  <si>
    <t>삼방-지퍼-은박93-180</t>
  </si>
  <si>
    <t>삼방-은박120-320</t>
  </si>
  <si>
    <t>삼방-지퍼-패트90-85</t>
  </si>
  <si>
    <t>2단삼방-지퍼-전투후은120-320</t>
  </si>
  <si>
    <t>10월</t>
    <phoneticPr fontId="2" type="noConversion"/>
  </si>
  <si>
    <t>11월</t>
    <phoneticPr fontId="2" type="noConversion"/>
  </si>
  <si>
    <t>공정납기일</t>
    <phoneticPr fontId="2" type="noConversion"/>
  </si>
  <si>
    <t>2024-09-26 ~2024-10-25</t>
    <phoneticPr fontId="2" type="noConversion"/>
  </si>
  <si>
    <t>2024-10-26 ~2024-11-25</t>
    <phoneticPr fontId="2" type="noConversion"/>
  </si>
  <si>
    <t>쿼리 전체</t>
    <phoneticPr fontId="2" type="noConversion"/>
  </si>
  <si>
    <t>20241111-1000138905</t>
  </si>
  <si>
    <t>20241122</t>
  </si>
  <si>
    <t>20241111-1000150951</t>
  </si>
  <si>
    <t>150x280=삼방-지퍼-고리구멍8mm/바람구멍3mm(지퍼오픈)</t>
  </si>
  <si>
    <t>삼방-지퍼-오피피(무광)80-150</t>
  </si>
  <si>
    <t>20241111-1000154020</t>
  </si>
  <si>
    <t>20241111-1000154318</t>
  </si>
  <si>
    <t>20241111-1000154859</t>
  </si>
  <si>
    <t>20241111-1000159437</t>
  </si>
  <si>
    <t>180x260+50=삼방스탠드-타원밑지분리형</t>
  </si>
  <si>
    <t>삼방스탠드-패트120-180</t>
  </si>
  <si>
    <t>20241111-1000159459</t>
  </si>
  <si>
    <t>20241111-1000169584</t>
  </si>
  <si>
    <t>320mm*430mm=삼방-지퍼</t>
  </si>
  <si>
    <t>20241111-1000169593</t>
  </si>
  <si>
    <t>20241111-11150361</t>
  </si>
  <si>
    <t>350x450=삼방꼬리</t>
  </si>
  <si>
    <t>20241111-11150362</t>
  </si>
  <si>
    <t>삼방꼬리-나이론55-380</t>
  </si>
  <si>
    <t>20241112-1000148935</t>
  </si>
  <si>
    <t>20241125</t>
  </si>
  <si>
    <t>패트(유무광)130</t>
  </si>
  <si>
    <t>320mm*400mm+60mm=삼방스탠드-지퍼</t>
  </si>
  <si>
    <t>삼방스탠드-지퍼-패트(유무광)130-320</t>
  </si>
  <si>
    <t>20241112-1000157411</t>
  </si>
  <si>
    <t>20241112-1000160909</t>
  </si>
  <si>
    <t>나이론130</t>
  </si>
  <si>
    <t>삼방-나이론130-230</t>
  </si>
  <si>
    <t>20241112-1000164985</t>
  </si>
  <si>
    <t>400mm*600mm=삼방-HD씨링</t>
  </si>
  <si>
    <t>20241112-1000166093</t>
  </si>
  <si>
    <t>20241112-1000169596</t>
  </si>
  <si>
    <t>450mm*500mm=삼방</t>
  </si>
  <si>
    <t>삼방-나이론70-450</t>
  </si>
  <si>
    <t>20241112-1000169598</t>
  </si>
  <si>
    <t>300mm*650mm=삼방꼬리</t>
  </si>
  <si>
    <t>삼방꼬리-나이론70-300</t>
  </si>
  <si>
    <t>20241112-1000169599</t>
  </si>
  <si>
    <t>170mm*260mm=삼방</t>
  </si>
  <si>
    <t>삼방-나이론70-170</t>
  </si>
  <si>
    <t>20241112-11160076</t>
  </si>
  <si>
    <t>삼방-패트80-250</t>
  </si>
  <si>
    <t>20241112-1219N0114</t>
  </si>
  <si>
    <t>20241112-13150163</t>
  </si>
  <si>
    <t>145x200=삼방-고리구멍8mm</t>
  </si>
  <si>
    <t>삼방-2폭-나이론80-145</t>
  </si>
  <si>
    <t>(모두)</t>
  </si>
  <si>
    <t>추정X 현황</t>
  </si>
  <si>
    <t>단가 추정 불가 현황</t>
    <phoneticPr fontId="2" type="noConversion"/>
  </si>
  <si>
    <t>다산팩 표준 가공단가 기준</t>
    <phoneticPr fontId="2" type="noConversion"/>
  </si>
  <si>
    <t>표준단가</t>
    <phoneticPr fontId="2" type="noConversion"/>
  </si>
  <si>
    <t>200이하</t>
    <phoneticPr fontId="2" type="noConversion"/>
  </si>
  <si>
    <t>240이하</t>
    <phoneticPr fontId="2" type="noConversion"/>
  </si>
  <si>
    <t>280이하</t>
    <phoneticPr fontId="2" type="noConversion"/>
  </si>
  <si>
    <t>320이하</t>
    <phoneticPr fontId="2" type="noConversion"/>
  </si>
  <si>
    <t>360이하</t>
    <phoneticPr fontId="2" type="noConversion"/>
  </si>
  <si>
    <t>400이하</t>
    <phoneticPr fontId="2" type="noConversion"/>
  </si>
  <si>
    <t>440이하</t>
    <phoneticPr fontId="2" type="noConversion"/>
  </si>
  <si>
    <t>480이하</t>
    <phoneticPr fontId="2" type="noConversion"/>
  </si>
  <si>
    <t>520이하</t>
    <phoneticPr fontId="2" type="noConversion"/>
  </si>
  <si>
    <t>560이하</t>
    <phoneticPr fontId="2" type="noConversion"/>
  </si>
  <si>
    <t>600이하</t>
    <phoneticPr fontId="2" type="noConversion"/>
  </si>
  <si>
    <t>640이하</t>
    <phoneticPr fontId="2" type="noConversion"/>
  </si>
  <si>
    <t>HD씨링</t>
    <phoneticPr fontId="2" type="noConversion"/>
  </si>
  <si>
    <t>600~699</t>
    <phoneticPr fontId="2" type="noConversion"/>
  </si>
  <si>
    <t>700~799</t>
    <phoneticPr fontId="2" type="noConversion"/>
  </si>
  <si>
    <t>800~</t>
    <phoneticPr fontId="2" type="noConversion"/>
  </si>
  <si>
    <t>cm당, 원</t>
    <phoneticPr fontId="2" type="noConversion"/>
  </si>
  <si>
    <t>2방스탠드</t>
    <phoneticPr fontId="2" type="noConversion"/>
  </si>
  <si>
    <t>~599</t>
    <phoneticPr fontId="2" type="noConversion"/>
  </si>
  <si>
    <t>2폭 이상</t>
    <phoneticPr fontId="2" type="noConversion"/>
  </si>
  <si>
    <t>(1). 마감내역서를 기반으로, 품목에 대한 단가를 가져옴.</t>
    <phoneticPr fontId="2" type="noConversion"/>
  </si>
  <si>
    <t>9 ~ 10월 마감내역서를 기반으로 한 품목 단가</t>
    <phoneticPr fontId="2" type="noConversion"/>
  </si>
  <si>
    <t>기존 마감내역서에 없는 새로운 품목이 있어, 단가를 추정하지 못한 건수가 많다.</t>
    <phoneticPr fontId="2" type="noConversion"/>
  </si>
  <si>
    <t>요약</t>
    <phoneticPr fontId="2" type="noConversion"/>
  </si>
  <si>
    <t>11월 : 132건 / 262건 추정X (50% 미추정)</t>
    <phoneticPr fontId="2" type="noConversion"/>
  </si>
  <si>
    <t>(2) 다산팩 표준 가공 단가를 기준으로, 일부 추정</t>
    <phoneticPr fontId="2" type="noConversion"/>
  </si>
  <si>
    <t>Main) 9~10월 마감내역서 기반 품목 단가
Sub) 표준 가공 단가 기반, 추정 단가</t>
    <phoneticPr fontId="2" type="noConversion"/>
  </si>
  <si>
    <t>(2-1) 다산팩 표준 가공 단가를 기준으로, 일부 추정</t>
    <phoneticPr fontId="2" type="noConversion"/>
  </si>
  <si>
    <t>참조시트</t>
    <phoneticPr fontId="2" type="noConversion"/>
  </si>
  <si>
    <t xml:space="preserve">Main) "Reference" 시트
Sub) "단가계산식" 시트 </t>
    <phoneticPr fontId="2" type="noConversion"/>
  </si>
  <si>
    <t>참고사항) 삼방꼬리는 폭이 아닌, 높이로 했을 때, 맞음.</t>
    <phoneticPr fontId="2" type="noConversion"/>
  </si>
  <si>
    <t>높이</t>
    <phoneticPr fontId="2" type="noConversion"/>
  </si>
  <si>
    <t>HD씨링이 품목이름에 있는 경우 가산</t>
    <phoneticPr fontId="2" type="noConversion"/>
  </si>
  <si>
    <t>2폭이 품목이름에 있는 경우 가산</t>
    <phoneticPr fontId="2" type="noConversion"/>
  </si>
  <si>
    <t>단가수정key</t>
  </si>
  <si>
    <t>기본단가</t>
  </si>
  <si>
    <t>최종단가</t>
  </si>
  <si>
    <t>삼방꼬리-나이론60-650</t>
  </si>
  <si>
    <t>삼방꼬리-나이론60-800</t>
  </si>
  <si>
    <t>삼방꼬리-나이론60-700</t>
  </si>
  <si>
    <t>2단삼방-지퍼-노루지증착120-390</t>
  </si>
  <si>
    <t>2단삼방-지퍼-패트(유백)90-320</t>
  </si>
  <si>
    <t>삼방꼬리-나이론55-450</t>
  </si>
  <si>
    <t>삼방꼬리-나이론(청색)140-640</t>
  </si>
  <si>
    <t>삼방꼬리-오씨피피80-480</t>
  </si>
  <si>
    <t>삼방꼬리-은박93-600</t>
  </si>
  <si>
    <t>삼방꼬리-패트80-450</t>
  </si>
  <si>
    <t>삼방꼬리-나이론70-650</t>
  </si>
  <si>
    <t>삼방꼬리-나이론(유무광)70-600</t>
  </si>
  <si>
    <t>삼방꼬리-나이론80-470</t>
  </si>
  <si>
    <t>업체단가</t>
    <phoneticPr fontId="2" type="noConversion"/>
  </si>
  <si>
    <t>일치여부</t>
  </si>
  <si>
    <t>일치여부</t>
    <phoneticPr fontId="2" type="noConversion"/>
  </si>
  <si>
    <t>O</t>
  </si>
  <si>
    <t>X</t>
  </si>
  <si>
    <t>표준단가-업체단가 일치 현황</t>
    <phoneticPr fontId="2" type="noConversion"/>
  </si>
  <si>
    <t>개수</t>
  </si>
  <si>
    <t>(3) 10월 쿼리에 대해, 표준단가-업체단가 비교</t>
    <phoneticPr fontId="2" type="noConversion"/>
  </si>
  <si>
    <t>일치율</t>
    <phoneticPr fontId="2" type="noConversion"/>
  </si>
  <si>
    <t>(3-1) 표준단가를 적용한 10월 쿼리와 업체단가를 반영한 10월 쿼리를 비교</t>
    <phoneticPr fontId="2" type="noConversion"/>
  </si>
  <si>
    <t>"10월_표준단가_업체단가_비교" 시트</t>
    <phoneticPr fontId="2" type="noConversion"/>
  </si>
  <si>
    <t>(4) 11월 VBA 코드 수정</t>
    <phoneticPr fontId="2" type="noConversion"/>
  </si>
  <si>
    <t>(4-1) 표준단가를 적용한 10월 쿼리와 업체단가를 반영한 10월 쿼리를 비교</t>
    <phoneticPr fontId="2" type="noConversion"/>
  </si>
  <si>
    <t>단가차이</t>
  </si>
  <si>
    <t>단가차이</t>
    <phoneticPr fontId="2" type="noConversion"/>
  </si>
  <si>
    <t>단가차 합계</t>
  </si>
  <si>
    <t>MAX_단가차이</t>
    <phoneticPr fontId="2" type="noConversion"/>
  </si>
  <si>
    <t>안정_범위</t>
    <phoneticPr fontId="2" type="noConversion"/>
  </si>
  <si>
    <t>100%일치율 67%
안정범위 92%</t>
    <phoneticPr fontId="2" type="noConversion"/>
  </si>
  <si>
    <t>1. 기존 11월 쿼리에, "품목높이"를 추가하고, 삼방꼬리의 경우 품목높이를 기준으로 Key정의
2. "reference" 시트를 기준으로, 업체 단가를 가져온다.
3. 만약, "reference" 시트의 unit_price 값이 0이라면, 11query 시트의 "최종단가"를 가져온다.</t>
    <phoneticPr fontId="2" type="noConversion"/>
  </si>
  <si>
    <t>2단삼방-지퍼-패증착85-400</t>
  </si>
  <si>
    <t>삼방꼬리-오씨피피(투명)80-820</t>
  </si>
  <si>
    <t>삼방꼬리-나이론(청색)140-600</t>
  </si>
  <si>
    <t>삼방꼬리-은박(대방)130-610</t>
  </si>
  <si>
    <t>삼방꼬리-오씨피피(투명)70-320</t>
  </si>
  <si>
    <t>삼방꼬리-나이론70-700</t>
  </si>
  <si>
    <t>삼방꼬리-패트110-550</t>
  </si>
  <si>
    <t>삼방꼬리-나이론(옥텐)140-550</t>
  </si>
  <si>
    <t>삼방꼬리-나이론(옥텐)100-650</t>
  </si>
  <si>
    <t>삼방꼬리-나이론70-680</t>
  </si>
  <si>
    <t>삼방꼬리-나이론80-700</t>
  </si>
  <si>
    <t>삼방꼬리-나이론100-600</t>
  </si>
  <si>
    <t>2단삼방-전투후은80-250</t>
  </si>
  <si>
    <t>삼방꼬리-오피피(주황)80-570</t>
  </si>
  <si>
    <t>삼방꼬리-나이론55-650</t>
  </si>
  <si>
    <t>unit_price</t>
  </si>
  <si>
    <t>unit_price</t>
    <phoneticPr fontId="2" type="noConversion"/>
  </si>
  <si>
    <t>estimate_price</t>
  </si>
  <si>
    <t>estimate_price</t>
    <phoneticPr fontId="2" type="noConversion"/>
  </si>
  <si>
    <t>(비어 있음)</t>
  </si>
  <si>
    <t>WHEN CD_JAEDAETYPE = '026' THEN '2단삼방-지퍼'</t>
  </si>
  <si>
    <t>WHEN CD_JAEDAETYPE = '040' THEN '2단삼방-지퍼'</t>
  </si>
  <si>
    <t>WHEN CD_JAEDAETYPE = '001' THEN '2단삼방'</t>
  </si>
  <si>
    <t>WHEN CD_JAEDAETYPE = '002' THEN '2단삼방-2폭'</t>
  </si>
  <si>
    <t>CAST(B.VL_PRODUCTHEIGHT AS INTEGER) AS '품목높이',</t>
  </si>
  <si>
    <t>WHEN C.제대타입 = '삼방꼬리' THEN CONCAT(C.제대타입, '-', B.NM_PRODUCTNAME, '-', CAST(B.VL_PRODUCTHEIGHT AS INTEGER))</t>
  </si>
  <si>
    <t>ELSE</t>
  </si>
  <si>
    <t xml:space="preserve">CONCAT(C.제대타입, '-', B.NM_PRODUCTNAME, '-', CAST(B.VL_PRODUCTWIDTH AS INTEGER)) </t>
  </si>
  <si>
    <t>END AS '단가수정key',</t>
  </si>
  <si>
    <t>WHERE A.DT_REQ BETWEEN '20241026' AND '20241125'</t>
  </si>
  <si>
    <t>, analysis2 AS (</t>
  </si>
  <si>
    <t>품목높이,</t>
  </si>
  <si>
    <t>단가key,</t>
  </si>
  <si>
    <t>단가수정key,</t>
  </si>
  <si>
    <t>WHEN 제대타입 IN ('삼방', '삼방-HD씨링', '삼방-2폭-HD씨링', '삼방-2폭', '2단삼방') THEN</t>
  </si>
  <si>
    <t>WHEN 품목너비 &lt;= 200 THEN 5</t>
  </si>
  <si>
    <t>WHEN 품목너비 &lt;= 240 THEN 6</t>
  </si>
  <si>
    <t>WHEN 품목너비 &lt;= 280 THEN 7</t>
  </si>
  <si>
    <t>WHEN 품목너비 &lt;= 320 THEN 8</t>
  </si>
  <si>
    <t>WHEN 품목너비 &lt;= 360 THEN 9</t>
  </si>
  <si>
    <t>WHEN 품목너비 &lt;= 400 THEN 10</t>
  </si>
  <si>
    <t>WHEN 품목너비 &lt;= 440 THEN 11</t>
  </si>
  <si>
    <t>WHEN 품목너비 &lt;= 480 THEN 12</t>
  </si>
  <si>
    <t>WHEN 품목너비 &lt;= 520 THEN 13</t>
  </si>
  <si>
    <t>WHEN 품목너비 &lt;= 560 THEN 14</t>
  </si>
  <si>
    <t>WHEN 품목너비 &lt;= 600 THEN 15</t>
  </si>
  <si>
    <t>WHEN 품목너비 &lt;= 640 THEN 16</t>
  </si>
  <si>
    <t>ELSE 0</t>
  </si>
  <si>
    <t>END</t>
  </si>
  <si>
    <t>WHEN 제대타입 IN ('삼방꼬리', '삼방꼬리-HD씨링') THEN</t>
  </si>
  <si>
    <t>WHEN 품목높이 &lt;= 599 THEN 12</t>
  </si>
  <si>
    <t>WHEN 품목너비 &lt;= 699 THEN 14</t>
  </si>
  <si>
    <t>WHEN 품목너비 &lt;= 799 THEN 16</t>
  </si>
  <si>
    <t>WHEN 품목너비 &gt;= 800 THEN 18</t>
  </si>
  <si>
    <t>WHEN 제대타입 IN ('삼방-지퍼', '삼방스탠드', '2방스탠드', '삼방-지퍼-2폭', '2단삼방-지퍼', '삼방-포켓지퍼', '2단삼방-풀발이') THEN CAST(품목너비 / 10 AS INTEGER)</t>
  </si>
  <si>
    <t>WHEN 제대타입 = '삼방스탠드-지퍼' THEN CAST(품목너비 / 10 * 1.4 AS DECIMAL(10, 0))</t>
  </si>
  <si>
    <t>AS '기본단가'</t>
  </si>
  <si>
    <t>*,</t>
  </si>
  <si>
    <t>-- 2폭 및 HD씨링에 따른 단가 수정</t>
  </si>
  <si>
    <t>WHEN 단가수정key LIKE '%HD씨링%' THEN</t>
  </si>
  <si>
    <t>WHEN 단가수정key LIKE '%2폭%' THEN (기본단가 + 0.5-1)</t>
  </si>
  <si>
    <t>ELSE (기본단가 + 0.5)</t>
  </si>
  <si>
    <t>WHEN 단가수정key LIKE '%2폭%' THEN</t>
  </si>
  <si>
    <t>(기본단가 - 1)</t>
  </si>
  <si>
    <t>ELSE 기본단가</t>
  </si>
  <si>
    <t>END AS 최종단가</t>
  </si>
  <si>
    <t>FROM analysis2</t>
  </si>
  <si>
    <t>SQL 쿼리 _ 표준단가 _ 반영</t>
    <phoneticPr fontId="2" type="noConversion"/>
  </si>
  <si>
    <t>[기본 단가 계산]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</si>
</sst>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&quot;매출: &quot;#,##0"/>
    <numFmt numFmtId="177" formatCode="0_);[Red]\(0\)"/>
    <numFmt numFmtId="178" formatCode="0.0000000_);[Red]\(0.0000000\)"/>
    <numFmt numFmtId="179" formatCode="#,##0.0"/>
    <numFmt numFmtId="180" formatCode="#,##0_ "/>
    <numFmt numFmtId="181" formatCode="#,##0_);[Red]\(#,##0\)"/>
  </numFmts>
  <fonts count="2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.25"/>
      <color rgb="FF000000"/>
      <name val="Tahoma"/>
      <family val="2"/>
    </font>
    <font>
      <sz val="8.25"/>
      <color rgb="FF000000"/>
      <name val="Arial Unicode MS"/>
      <family val="2"/>
      <charset val="129"/>
    </font>
    <font>
      <sz val="8.25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b/>
      <sz val="22"/>
      <color rgb="FF00000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</patternFill>
    </fill>
    <fill>
      <patternFill patternType="solid">
        <fgColor rgb="FFE0E0E0"/>
      </patternFill>
    </fill>
    <fill>
      <patternFill patternType="solid">
        <fgColor rgb="FFD3D3D3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" fillId="0" borderId="0"/>
    <xf numFmtId="41" fontId="1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0" fillId="0" borderId="5" xfId="0" pivotButton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0" fontId="1" fillId="0" borderId="0" xfId="1"/>
    <xf numFmtId="49" fontId="6" fillId="4" borderId="6" xfId="1" applyNumberFormat="1" applyFont="1" applyFill="1" applyBorder="1" applyAlignment="1">
      <alignment horizontal="left" vertical="center"/>
    </xf>
    <xf numFmtId="0" fontId="6" fillId="4" borderId="6" xfId="1" applyFont="1" applyFill="1" applyBorder="1" applyAlignment="1">
      <alignment horizontal="right" vertical="center"/>
    </xf>
    <xf numFmtId="49" fontId="6" fillId="5" borderId="6" xfId="1" applyNumberFormat="1" applyFont="1" applyFill="1" applyBorder="1" applyAlignment="1">
      <alignment horizontal="left" vertical="center"/>
    </xf>
    <xf numFmtId="49" fontId="6" fillId="6" borderId="6" xfId="1" applyNumberFormat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6" fillId="5" borderId="6" xfId="1" applyFont="1" applyFill="1" applyBorder="1" applyAlignment="1">
      <alignment horizontal="left" vertical="center"/>
    </xf>
    <xf numFmtId="177" fontId="6" fillId="5" borderId="6" xfId="1" applyNumberFormat="1" applyFont="1" applyFill="1" applyBorder="1" applyAlignment="1">
      <alignment horizontal="left" vertical="center"/>
    </xf>
    <xf numFmtId="49" fontId="6" fillId="7" borderId="6" xfId="1" applyNumberFormat="1" applyFont="1" applyFill="1" applyBorder="1" applyAlignment="1">
      <alignment horizontal="center" vertical="center"/>
    </xf>
    <xf numFmtId="1" fontId="6" fillId="4" borderId="6" xfId="1" applyNumberFormat="1" applyFont="1" applyFill="1" applyBorder="1" applyAlignment="1">
      <alignment horizontal="center" vertical="center"/>
    </xf>
    <xf numFmtId="49" fontId="7" fillId="7" borderId="6" xfId="1" applyNumberFormat="1" applyFont="1" applyFill="1" applyBorder="1" applyAlignment="1">
      <alignment horizontal="center" vertical="center"/>
    </xf>
    <xf numFmtId="0" fontId="6" fillId="4" borderId="6" xfId="1" applyFont="1" applyFill="1" applyBorder="1" applyAlignment="1">
      <alignment horizontal="left" vertical="center"/>
    </xf>
    <xf numFmtId="177" fontId="6" fillId="4" borderId="6" xfId="1" applyNumberFormat="1" applyFont="1" applyFill="1" applyBorder="1" applyAlignment="1">
      <alignment horizontal="left" vertical="center"/>
    </xf>
    <xf numFmtId="49" fontId="6" fillId="8" borderId="6" xfId="1" applyNumberFormat="1" applyFont="1" applyFill="1" applyBorder="1" applyAlignment="1">
      <alignment horizontal="center" vertical="center"/>
    </xf>
    <xf numFmtId="49" fontId="7" fillId="8" borderId="6" xfId="1" applyNumberFormat="1" applyFont="1" applyFill="1" applyBorder="1" applyAlignment="1">
      <alignment horizontal="center" vertical="center"/>
    </xf>
    <xf numFmtId="49" fontId="8" fillId="8" borderId="6" xfId="1" applyNumberFormat="1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5" xfId="0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0" fillId="9" borderId="0" xfId="0" applyFill="1">
      <alignment vertical="center"/>
    </xf>
    <xf numFmtId="0" fontId="0" fillId="0" borderId="8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Continuous" vertical="center"/>
    </xf>
    <xf numFmtId="178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8" borderId="5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3" borderId="5" xfId="0" applyFill="1" applyBorder="1">
      <alignment vertical="center"/>
    </xf>
    <xf numFmtId="0" fontId="0" fillId="8" borderId="5" xfId="0" applyFill="1" applyBorder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10" fillId="0" borderId="0" xfId="0" applyFont="1">
      <alignment vertical="center"/>
    </xf>
    <xf numFmtId="0" fontId="14" fillId="3" borderId="0" xfId="0" applyFont="1" applyFill="1">
      <alignment vertical="center"/>
    </xf>
    <xf numFmtId="3" fontId="0" fillId="9" borderId="0" xfId="0" applyNumberFormat="1" applyFill="1">
      <alignment vertical="center"/>
    </xf>
    <xf numFmtId="179" fontId="0" fillId="9" borderId="0" xfId="0" applyNumberFormat="1" applyFill="1">
      <alignment vertical="center"/>
    </xf>
    <xf numFmtId="0" fontId="0" fillId="0" borderId="18" xfId="0" applyBorder="1">
      <alignment vertical="center"/>
    </xf>
    <xf numFmtId="0" fontId="0" fillId="0" borderId="7" xfId="0" applyBorder="1">
      <alignment vertical="center"/>
    </xf>
    <xf numFmtId="0" fontId="0" fillId="0" borderId="19" xfId="0" applyBorder="1">
      <alignment vertical="center"/>
    </xf>
    <xf numFmtId="0" fontId="0" fillId="0" borderId="12" xfId="0" applyBorder="1">
      <alignment vertical="center"/>
    </xf>
    <xf numFmtId="0" fontId="0" fillId="8" borderId="18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8" borderId="16" xfId="0" applyFont="1" applyFill="1" applyBorder="1">
      <alignment vertical="center"/>
    </xf>
    <xf numFmtId="0" fontId="0" fillId="13" borderId="5" xfId="0" applyFill="1" applyBorder="1">
      <alignment vertical="center"/>
    </xf>
    <xf numFmtId="0" fontId="0" fillId="3" borderId="27" xfId="0" applyFill="1" applyBorder="1">
      <alignment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/>
    </xf>
    <xf numFmtId="0" fontId="3" fillId="8" borderId="7" xfId="0" applyFont="1" applyFill="1" applyBorder="1">
      <alignment vertical="center"/>
    </xf>
    <xf numFmtId="41" fontId="0" fillId="0" borderId="0" xfId="0" applyNumberFormat="1">
      <alignment vertical="center"/>
    </xf>
    <xf numFmtId="0" fontId="13" fillId="0" borderId="0" xfId="0" applyFont="1" applyAlignment="1">
      <alignment horizontal="right" vertical="center"/>
    </xf>
    <xf numFmtId="0" fontId="13" fillId="0" borderId="26" xfId="0" applyFont="1" applyBorder="1" applyAlignment="1">
      <alignment horizontal="right" vertical="center"/>
    </xf>
    <xf numFmtId="41" fontId="13" fillId="0" borderId="26" xfId="2" applyFont="1" applyFill="1" applyBorder="1" applyAlignment="1">
      <alignment horizontal="right" vertical="center"/>
    </xf>
    <xf numFmtId="49" fontId="13" fillId="0" borderId="26" xfId="0" applyNumberFormat="1" applyFont="1" applyBorder="1" applyAlignment="1">
      <alignment horizontal="left" vertical="center" shrinkToFit="1"/>
    </xf>
    <xf numFmtId="0" fontId="13" fillId="0" borderId="5" xfId="0" applyFont="1" applyBorder="1" applyAlignment="1">
      <alignment horizontal="right" vertical="center"/>
    </xf>
    <xf numFmtId="41" fontId="13" fillId="0" borderId="5" xfId="2" applyFont="1" applyFill="1" applyBorder="1" applyAlignment="1">
      <alignment horizontal="right" vertical="center"/>
    </xf>
    <xf numFmtId="49" fontId="13" fillId="0" borderId="5" xfId="0" applyNumberFormat="1" applyFont="1" applyBorder="1" applyAlignment="1">
      <alignment horizontal="left" vertical="center" shrinkToFit="1"/>
    </xf>
    <xf numFmtId="0" fontId="13" fillId="0" borderId="0" xfId="0" applyFont="1" applyAlignment="1">
      <alignment vertical="center" shrinkToFit="1"/>
    </xf>
    <xf numFmtId="0" fontId="13" fillId="0" borderId="28" xfId="0" applyFont="1" applyBorder="1" applyAlignment="1">
      <alignment horizontal="right" vertical="center"/>
    </xf>
    <xf numFmtId="41" fontId="13" fillId="0" borderId="28" xfId="2" applyFont="1" applyFill="1" applyBorder="1" applyAlignment="1">
      <alignment horizontal="right" vertical="center"/>
    </xf>
    <xf numFmtId="49" fontId="13" fillId="0" borderId="28" xfId="0" applyNumberFormat="1" applyFont="1" applyBorder="1" applyAlignment="1">
      <alignment horizontal="left" vertical="center" shrinkToFit="1"/>
    </xf>
    <xf numFmtId="0" fontId="13" fillId="0" borderId="25" xfId="0" applyFont="1" applyBorder="1" applyAlignment="1">
      <alignment horizontal="right" vertical="center"/>
    </xf>
    <xf numFmtId="41" fontId="13" fillId="0" borderId="25" xfId="2" applyFont="1" applyFill="1" applyBorder="1" applyAlignment="1">
      <alignment horizontal="right" vertical="center"/>
    </xf>
    <xf numFmtId="49" fontId="13" fillId="0" borderId="25" xfId="3" applyNumberFormat="1" applyFont="1" applyFill="1" applyBorder="1" applyAlignment="1">
      <alignment horizontal="left" vertical="center" shrinkToFit="1"/>
    </xf>
    <xf numFmtId="0" fontId="13" fillId="0" borderId="0" xfId="0" applyFont="1">
      <alignment vertical="center"/>
    </xf>
    <xf numFmtId="0" fontId="0" fillId="12" borderId="0" xfId="0" applyFill="1">
      <alignment vertical="center"/>
    </xf>
    <xf numFmtId="0" fontId="18" fillId="0" borderId="29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180" fontId="0" fillId="0" borderId="30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left" vertical="center"/>
    </xf>
    <xf numFmtId="181" fontId="0" fillId="0" borderId="30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0" fontId="20" fillId="0" borderId="5" xfId="0" applyFont="1" applyBorder="1" applyAlignment="1">
      <alignment horizontal="right" vertical="center" wrapText="1"/>
    </xf>
    <xf numFmtId="0" fontId="20" fillId="0" borderId="5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left" vertical="top" wrapText="1"/>
    </xf>
    <xf numFmtId="0" fontId="3" fillId="8" borderId="33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23" fillId="15" borderId="34" xfId="0" applyFont="1" applyFill="1" applyBorder="1">
      <alignment vertical="center"/>
    </xf>
    <xf numFmtId="0" fontId="23" fillId="15" borderId="36" xfId="0" applyFont="1" applyFill="1" applyBorder="1">
      <alignment vertical="center"/>
    </xf>
    <xf numFmtId="0" fontId="0" fillId="16" borderId="5" xfId="0" applyFill="1" applyBorder="1" applyAlignment="1">
      <alignment horizontal="center" vertical="center"/>
    </xf>
    <xf numFmtId="0" fontId="0" fillId="16" borderId="5" xfId="0" applyFill="1" applyBorder="1">
      <alignment vertical="center"/>
    </xf>
    <xf numFmtId="0" fontId="0" fillId="0" borderId="36" xfId="0" applyBorder="1">
      <alignment vertical="center"/>
    </xf>
    <xf numFmtId="0" fontId="3" fillId="3" borderId="0" xfId="0" applyFont="1" applyFill="1">
      <alignment vertical="center"/>
    </xf>
    <xf numFmtId="0" fontId="23" fillId="15" borderId="35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>
      <alignment vertical="center"/>
    </xf>
    <xf numFmtId="9" fontId="0" fillId="0" borderId="5" xfId="0" applyNumberFormat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17" borderId="18" xfId="0" applyFont="1" applyFill="1" applyBorder="1" applyAlignment="1">
      <alignment horizontal="center" vertical="center" wrapText="1"/>
    </xf>
    <xf numFmtId="0" fontId="3" fillId="17" borderId="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17" xfId="0" applyFont="1" applyFill="1" applyBorder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3" fillId="17" borderId="8" xfId="0" applyFont="1" applyFill="1" applyBorder="1" applyAlignment="1">
      <alignment horizontal="center" vertical="center"/>
    </xf>
    <xf numFmtId="0" fontId="3" fillId="17" borderId="12" xfId="0" applyFont="1" applyFill="1" applyBorder="1" applyAlignment="1">
      <alignment horizontal="center" vertical="center"/>
    </xf>
    <xf numFmtId="0" fontId="3" fillId="16" borderId="23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16" borderId="24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3" fillId="17" borderId="41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42" xfId="0" applyFill="1" applyBorder="1" applyAlignment="1">
      <alignment horizontal="center" vertical="center"/>
    </xf>
    <xf numFmtId="0" fontId="0" fillId="17" borderId="37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38" xfId="0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40" xfId="0" applyFill="1" applyBorder="1" applyAlignment="1">
      <alignment horizontal="center" vertical="center"/>
    </xf>
    <xf numFmtId="0" fontId="3" fillId="11" borderId="23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2" borderId="23" xfId="0" applyFont="1" applyFill="1" applyBorder="1" applyAlignment="1">
      <alignment horizontal="center" vertical="center"/>
    </xf>
    <xf numFmtId="0" fontId="0" fillId="12" borderId="24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 wrapText="1"/>
    </xf>
    <xf numFmtId="0" fontId="0" fillId="10" borderId="7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3" fillId="8" borderId="20" xfId="0" applyFont="1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  <xf numFmtId="0" fontId="0" fillId="14" borderId="7" xfId="0" applyFill="1" applyBorder="1" applyAlignment="1">
      <alignment horizontal="center" vertical="center" wrapText="1"/>
    </xf>
    <xf numFmtId="0" fontId="0" fillId="14" borderId="19" xfId="0" applyFill="1" applyBorder="1" applyAlignment="1">
      <alignment horizontal="center" vertical="center" wrapText="1"/>
    </xf>
    <xf numFmtId="0" fontId="0" fillId="14" borderId="16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8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19" xfId="0" applyFill="1" applyBorder="1" applyAlignment="1">
      <alignment horizontal="center" vertical="center"/>
    </xf>
    <xf numFmtId="0" fontId="0" fillId="13" borderId="17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16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</cellXfs>
  <cellStyles count="4">
    <cellStyle name="경고문" xfId="3" builtinId="11"/>
    <cellStyle name="쉼표 [0]" xfId="2" builtinId="6"/>
    <cellStyle name="표준" xfId="0" builtinId="0"/>
    <cellStyle name="표준 2" xfId="1" xr:uid="{00000000-0005-0000-0000-000001000000}"/>
  </cellStyles>
  <dxfs count="1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3" formatCode="#,##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4.xml"/><Relationship Id="rId47" Type="http://schemas.openxmlformats.org/officeDocument/2006/relationships/styles" Target="styles.xml"/><Relationship Id="rId50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2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6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5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[협력사(제대)매출추정_대시보드_류홍규_v15_20241113.xlsm]pivot!10query1-1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10</a:t>
            </a:r>
            <a:r>
              <a:rPr lang="ko-KR" sz="1600" b="1"/>
              <a:t>월 </a:t>
            </a:r>
            <a:r>
              <a:rPr lang="ko-KR" altLang="en-US" sz="1600" b="1"/>
              <a:t>협력사</a:t>
            </a:r>
            <a:r>
              <a:rPr lang="en-US" altLang="ko-KR" sz="1600" b="1"/>
              <a:t>(</a:t>
            </a:r>
            <a:r>
              <a:rPr lang="ko-KR" sz="1600" b="1"/>
              <a:t>제대</a:t>
            </a:r>
            <a:r>
              <a:rPr lang="en-US" altLang="ko-KR" sz="1600" b="1"/>
              <a:t>) </a:t>
            </a:r>
            <a:r>
              <a:rPr lang="ko-KR" altLang="en-US" sz="1600" b="1"/>
              <a:t>예상</a:t>
            </a:r>
            <a:r>
              <a:rPr lang="ko-KR" sz="1600" b="1"/>
              <a:t> 매출액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D700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D700"/>
          </a:solidFill>
          <a:ln>
            <a:noFill/>
          </a:ln>
          <a:effectLst/>
        </c:spPr>
      </c:pivotFmt>
      <c:pivotFmt>
        <c:idx val="17"/>
        <c:spPr>
          <a:solidFill>
            <a:srgbClr val="00B050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5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D700"/>
          </a:solidFill>
          <a:ln>
            <a:noFill/>
          </a:ln>
          <a:effectLst/>
        </c:spPr>
      </c:pivotFmt>
      <c:pivotFmt>
        <c:idx val="22"/>
        <c:spPr>
          <a:solidFill>
            <a:srgbClr val="00B050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00B050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D700"/>
          </a:solidFill>
          <a:ln>
            <a:noFill/>
          </a:ln>
          <a:effectLst/>
        </c:spPr>
      </c:pivotFmt>
      <c:pivotFmt>
        <c:idx val="28"/>
        <c:spPr>
          <a:solidFill>
            <a:srgbClr val="00B050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D700"/>
          </a:solidFill>
          <a:ln>
            <a:noFill/>
          </a:ln>
          <a:effectLst/>
        </c:spPr>
      </c:pivotFmt>
      <c:pivotFmt>
        <c:idx val="31"/>
        <c:spPr>
          <a:solidFill>
            <a:srgbClr val="00B050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D700"/>
          </a:solidFill>
          <a:ln>
            <a:noFill/>
          </a:ln>
          <a:effectLst/>
        </c:spPr>
      </c:pivotFmt>
      <c:pivotFmt>
        <c:idx val="35"/>
        <c:spPr>
          <a:solidFill>
            <a:srgbClr val="00B050"/>
          </a:solidFill>
          <a:ln>
            <a:noFill/>
          </a:ln>
          <a:effectLst/>
        </c:spPr>
      </c:pivotFmt>
      <c:pivotFmt>
        <c:idx val="36"/>
        <c:spPr>
          <a:solidFill>
            <a:srgbClr val="FFD700"/>
          </a:solidFill>
          <a:ln>
            <a:noFill/>
          </a:ln>
          <a:effectLst/>
        </c:spPr>
      </c:pivotFmt>
      <c:pivotFmt>
        <c:idx val="37"/>
        <c:spPr>
          <a:solidFill>
            <a:srgbClr val="00B050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D700"/>
          </a:solidFill>
          <a:ln>
            <a:noFill/>
          </a:ln>
          <a:effectLst/>
        </c:spPr>
      </c:pivotFmt>
      <c:pivotFmt>
        <c:idx val="40"/>
        <c:spPr>
          <a:solidFill>
            <a:srgbClr val="00B050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D700"/>
          </a:solidFill>
          <a:ln>
            <a:noFill/>
          </a:ln>
          <a:effectLst/>
        </c:spPr>
      </c:pivotFmt>
      <c:pivotFmt>
        <c:idx val="43"/>
        <c:spPr>
          <a:solidFill>
            <a:srgbClr val="00B050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D700"/>
          </a:solidFill>
          <a:ln>
            <a:noFill/>
          </a:ln>
          <a:effectLst/>
        </c:spPr>
      </c:pivotFmt>
      <c:pivotFmt>
        <c:idx val="46"/>
        <c:spPr>
          <a:solidFill>
            <a:srgbClr val="00B050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D700"/>
          </a:solidFill>
          <a:ln>
            <a:noFill/>
          </a:ln>
          <a:effectLst/>
        </c:spPr>
      </c:pivotFmt>
      <c:pivotFmt>
        <c:idx val="49"/>
        <c:spPr>
          <a:solidFill>
            <a:srgbClr val="00B050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D700"/>
          </a:solidFill>
          <a:ln>
            <a:noFill/>
          </a:ln>
          <a:effectLst/>
        </c:spPr>
      </c:pivotFmt>
      <c:pivotFmt>
        <c:idx val="52"/>
        <c:spPr>
          <a:solidFill>
            <a:srgbClr val="00B050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D700"/>
          </a:solidFill>
          <a:ln>
            <a:noFill/>
          </a:ln>
          <a:effectLst/>
        </c:spPr>
      </c:pivotFmt>
      <c:pivotFmt>
        <c:idx val="55"/>
        <c:spPr>
          <a:solidFill>
            <a:srgbClr val="00B050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D700"/>
          </a:solidFill>
          <a:ln>
            <a:noFill/>
          </a:ln>
          <a:effectLst/>
        </c:spPr>
      </c:pivotFmt>
      <c:pivotFmt>
        <c:idx val="58"/>
        <c:spPr>
          <a:solidFill>
            <a:srgbClr val="00B050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D700"/>
          </a:solidFill>
          <a:ln>
            <a:noFill/>
          </a:ln>
          <a:effectLst/>
        </c:spPr>
      </c:pivotFmt>
      <c:pivotFmt>
        <c:idx val="61"/>
        <c:spPr>
          <a:solidFill>
            <a:srgbClr val="00B050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D700"/>
          </a:solidFill>
          <a:ln>
            <a:noFill/>
          </a:ln>
          <a:effectLst/>
        </c:spPr>
      </c:pivotFmt>
      <c:pivotFmt>
        <c:idx val="64"/>
        <c:spPr>
          <a:solidFill>
            <a:srgbClr val="00B050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D700"/>
          </a:solidFill>
          <a:ln>
            <a:noFill/>
          </a:ln>
          <a:effectLst/>
        </c:spPr>
      </c:pivotFmt>
      <c:pivotFmt>
        <c:idx val="67"/>
        <c:spPr>
          <a:solidFill>
            <a:srgbClr val="00B050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D700"/>
          </a:solidFill>
          <a:ln>
            <a:noFill/>
          </a:ln>
          <a:effectLst/>
        </c:spPr>
      </c:pivotFmt>
      <c:pivotFmt>
        <c:idx val="70"/>
        <c:spPr>
          <a:solidFill>
            <a:srgbClr val="00B050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D700"/>
          </a:solidFill>
          <a:ln>
            <a:noFill/>
          </a:ln>
          <a:effectLst/>
        </c:spPr>
      </c:pivotFmt>
      <c:pivotFmt>
        <c:idx val="73"/>
        <c:spPr>
          <a:solidFill>
            <a:srgbClr val="00B050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D700"/>
          </a:solidFill>
          <a:ln>
            <a:noFill/>
          </a:ln>
          <a:effectLst/>
        </c:spPr>
      </c:pivotFmt>
      <c:pivotFmt>
        <c:idx val="76"/>
        <c:spPr>
          <a:solidFill>
            <a:srgbClr val="00B050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D700"/>
          </a:solidFill>
          <a:ln>
            <a:noFill/>
          </a:ln>
          <a:effectLst/>
        </c:spPr>
      </c:pivotFmt>
      <c:pivotFmt>
        <c:idx val="79"/>
        <c:spPr>
          <a:solidFill>
            <a:srgbClr val="00B050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D700"/>
          </a:solidFill>
          <a:ln>
            <a:noFill/>
          </a:ln>
          <a:effectLst/>
        </c:spPr>
      </c:pivotFmt>
      <c:pivotFmt>
        <c:idx val="82"/>
        <c:spPr>
          <a:solidFill>
            <a:srgbClr val="00B050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FFD700"/>
          </a:solidFill>
          <a:ln>
            <a:noFill/>
          </a:ln>
          <a:effectLst/>
        </c:spPr>
      </c:pivotFmt>
      <c:pivotFmt>
        <c:idx val="85"/>
        <c:spPr>
          <a:solidFill>
            <a:srgbClr val="00B050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D700"/>
          </a:solidFill>
          <a:ln>
            <a:noFill/>
          </a:ln>
          <a:effectLst/>
        </c:spPr>
      </c:pivotFmt>
      <c:pivotFmt>
        <c:idx val="88"/>
        <c:spPr>
          <a:solidFill>
            <a:srgbClr val="00B050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D700"/>
          </a:solidFill>
          <a:ln>
            <a:noFill/>
          </a:ln>
          <a:effectLst/>
        </c:spPr>
      </c:pivotFmt>
      <c:pivotFmt>
        <c:idx val="91"/>
        <c:spPr>
          <a:solidFill>
            <a:srgbClr val="00B050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FFD700"/>
          </a:solidFill>
          <a:ln>
            <a:noFill/>
          </a:ln>
          <a:effectLst/>
        </c:spPr>
      </c:pivotFmt>
      <c:pivotFmt>
        <c:idx val="94"/>
        <c:spPr>
          <a:solidFill>
            <a:srgbClr val="00B050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FFD700"/>
          </a:solidFill>
          <a:ln>
            <a:noFill/>
          </a:ln>
          <a:effectLst/>
        </c:spPr>
      </c:pivotFmt>
      <c:pivotFmt>
        <c:idx val="97"/>
        <c:spPr>
          <a:solidFill>
            <a:srgbClr val="00B050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FD700"/>
          </a:solidFill>
          <a:ln>
            <a:noFill/>
          </a:ln>
          <a:effectLst/>
        </c:spPr>
      </c:pivotFmt>
      <c:pivotFmt>
        <c:idx val="100"/>
        <c:spPr>
          <a:solidFill>
            <a:srgbClr val="00B050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D700"/>
          </a:solidFill>
          <a:ln>
            <a:noFill/>
          </a:ln>
          <a:effectLst/>
        </c:spPr>
      </c:pivotFmt>
      <c:pivotFmt>
        <c:idx val="103"/>
        <c:spPr>
          <a:solidFill>
            <a:srgbClr val="00B050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FFD700"/>
          </a:solidFill>
          <a:ln>
            <a:noFill/>
          </a:ln>
          <a:effectLst/>
        </c:spPr>
      </c:pivotFmt>
      <c:pivotFmt>
        <c:idx val="106"/>
        <c:spPr>
          <a:solidFill>
            <a:srgbClr val="00B050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D700"/>
          </a:solidFill>
          <a:ln>
            <a:noFill/>
          </a:ln>
          <a:effectLst/>
        </c:spPr>
      </c:pivotFmt>
      <c:pivotFmt>
        <c:idx val="109"/>
        <c:spPr>
          <a:solidFill>
            <a:srgbClr val="00B050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FFD700"/>
          </a:solidFill>
          <a:ln>
            <a:noFill/>
          </a:ln>
          <a:effectLst/>
        </c:spPr>
      </c:pivotFmt>
      <c:pivotFmt>
        <c:idx val="112"/>
        <c:spPr>
          <a:solidFill>
            <a:srgbClr val="00B050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D700"/>
          </a:solidFill>
          <a:ln>
            <a:noFill/>
          </a:ln>
          <a:effectLst/>
        </c:spPr>
      </c:pivotFmt>
      <c:pivotFmt>
        <c:idx val="115"/>
        <c:spPr>
          <a:solidFill>
            <a:srgbClr val="00B050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FFD700"/>
          </a:solidFill>
          <a:ln>
            <a:noFill/>
          </a:ln>
          <a:effectLst/>
        </c:spPr>
      </c:pivotFmt>
      <c:pivotFmt>
        <c:idx val="118"/>
        <c:spPr>
          <a:solidFill>
            <a:srgbClr val="00B050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FFD700"/>
          </a:solidFill>
          <a:ln>
            <a:noFill/>
          </a:ln>
          <a:effectLst/>
        </c:spPr>
      </c:pivotFmt>
      <c:pivotFmt>
        <c:idx val="121"/>
        <c:spPr>
          <a:solidFill>
            <a:srgbClr val="00B050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rgbClr val="FFD700"/>
          </a:solidFill>
          <a:ln>
            <a:noFill/>
          </a:ln>
          <a:effectLst/>
        </c:spPr>
      </c:pivotFmt>
      <c:pivotFmt>
        <c:idx val="124"/>
        <c:spPr>
          <a:solidFill>
            <a:srgbClr val="00B050"/>
          </a:solidFill>
          <a:ln>
            <a:noFill/>
          </a:ln>
          <a:effectLst/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FFD700"/>
          </a:solidFill>
          <a:ln>
            <a:noFill/>
          </a:ln>
          <a:effectLst/>
        </c:spPr>
      </c:pivotFmt>
      <c:pivotFmt>
        <c:idx val="127"/>
        <c:spPr>
          <a:solidFill>
            <a:srgbClr val="00B050"/>
          </a:solidFill>
          <a:ln>
            <a:noFill/>
          </a:ln>
          <a:effectLst/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FFD700"/>
          </a:solidFill>
          <a:ln>
            <a:noFill/>
          </a:ln>
          <a:effectLst/>
        </c:spPr>
      </c:pivotFmt>
      <c:pivotFmt>
        <c:idx val="130"/>
        <c:spPr>
          <a:solidFill>
            <a:srgbClr val="00B050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FFD700"/>
          </a:solidFill>
          <a:ln>
            <a:noFill/>
          </a:ln>
          <a:effectLst/>
        </c:spPr>
      </c:pivotFmt>
      <c:pivotFmt>
        <c:idx val="133"/>
        <c:spPr>
          <a:solidFill>
            <a:srgbClr val="00B050"/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FFD700"/>
          </a:solidFill>
          <a:ln>
            <a:noFill/>
          </a:ln>
          <a:effectLst/>
        </c:spPr>
      </c:pivotFmt>
      <c:pivotFmt>
        <c:idx val="136"/>
        <c:spPr>
          <a:solidFill>
            <a:srgbClr val="00B050"/>
          </a:solidFill>
          <a:ln>
            <a:noFill/>
          </a:ln>
          <a:effectLst/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FFD700"/>
          </a:solidFill>
          <a:ln>
            <a:noFill/>
          </a:ln>
          <a:effectLst/>
        </c:spPr>
      </c:pivotFmt>
      <c:pivotFmt>
        <c:idx val="139"/>
        <c:spPr>
          <a:solidFill>
            <a:srgbClr val="00B050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FFD700"/>
          </a:solidFill>
          <a:ln>
            <a:noFill/>
          </a:ln>
          <a:effectLst/>
        </c:spPr>
      </c:pivotFmt>
      <c:pivotFmt>
        <c:idx val="142"/>
        <c:spPr>
          <a:solidFill>
            <a:srgbClr val="00B050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FFD700"/>
          </a:solidFill>
          <a:ln>
            <a:noFill/>
          </a:ln>
          <a:effectLst/>
        </c:spPr>
      </c:pivotFmt>
      <c:pivotFmt>
        <c:idx val="145"/>
        <c:spPr>
          <a:solidFill>
            <a:srgbClr val="00B050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D700"/>
          </a:solidFill>
          <a:ln>
            <a:noFill/>
          </a:ln>
          <a:effectLst/>
        </c:spPr>
      </c:pivotFmt>
      <c:pivotFmt>
        <c:idx val="148"/>
        <c:spPr>
          <a:solidFill>
            <a:srgbClr val="00B050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FFD700"/>
          </a:solidFill>
          <a:ln>
            <a:noFill/>
          </a:ln>
          <a:effectLst/>
        </c:spPr>
      </c:pivotFmt>
      <c:pivotFmt>
        <c:idx val="151"/>
        <c:spPr>
          <a:solidFill>
            <a:srgbClr val="00B050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FFD700"/>
          </a:solidFill>
          <a:ln>
            <a:noFill/>
          </a:ln>
          <a:effectLst/>
        </c:spPr>
      </c:pivotFmt>
      <c:pivotFmt>
        <c:idx val="154"/>
        <c:spPr>
          <a:solidFill>
            <a:srgbClr val="00B050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FFD700"/>
          </a:solidFill>
          <a:ln>
            <a:noFill/>
          </a:ln>
          <a:effectLst/>
        </c:spPr>
      </c:pivotFmt>
      <c:pivotFmt>
        <c:idx val="157"/>
        <c:spPr>
          <a:solidFill>
            <a:srgbClr val="00B050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D700"/>
          </a:solidFill>
          <a:ln>
            <a:noFill/>
          </a:ln>
          <a:effectLst/>
        </c:spPr>
      </c:pivotFmt>
      <c:pivotFmt>
        <c:idx val="160"/>
        <c:spPr>
          <a:solidFill>
            <a:srgbClr val="00B050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rgbClr val="FFD700"/>
          </a:solidFill>
          <a:ln>
            <a:noFill/>
          </a:ln>
          <a:effectLst/>
        </c:spPr>
      </c:pivotFmt>
      <c:pivotFmt>
        <c:idx val="163"/>
        <c:spPr>
          <a:solidFill>
            <a:srgbClr val="00B050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D700"/>
          </a:solidFill>
          <a:ln>
            <a:noFill/>
          </a:ln>
          <a:effectLst/>
        </c:spPr>
      </c:pivotFmt>
      <c:pivotFmt>
        <c:idx val="166"/>
        <c:spPr>
          <a:solidFill>
            <a:srgbClr val="00B050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FFD700"/>
          </a:solidFill>
          <a:ln>
            <a:noFill/>
          </a:ln>
          <a:effectLst/>
        </c:spPr>
      </c:pivotFmt>
      <c:pivotFmt>
        <c:idx val="169"/>
        <c:spPr>
          <a:solidFill>
            <a:srgbClr val="00B050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D700"/>
          </a:solidFill>
          <a:ln>
            <a:noFill/>
          </a:ln>
          <a:effectLst/>
        </c:spPr>
      </c:pivotFmt>
      <c:pivotFmt>
        <c:idx val="172"/>
        <c:spPr>
          <a:solidFill>
            <a:srgbClr val="00B050"/>
          </a:solidFill>
          <a:ln>
            <a:noFill/>
          </a:ln>
          <a:effectLst/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FFD700"/>
          </a:solidFill>
          <a:ln>
            <a:noFill/>
          </a:ln>
          <a:effectLst/>
        </c:spPr>
      </c:pivotFmt>
      <c:pivotFmt>
        <c:idx val="175"/>
        <c:spPr>
          <a:solidFill>
            <a:srgbClr val="00B050"/>
          </a:solidFill>
          <a:ln>
            <a:noFill/>
          </a:ln>
          <a:effectLst/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D700"/>
          </a:solidFill>
          <a:ln>
            <a:noFill/>
          </a:ln>
          <a:effectLst/>
        </c:spPr>
      </c:pivotFmt>
      <c:pivotFmt>
        <c:idx val="178"/>
        <c:spPr>
          <a:solidFill>
            <a:srgbClr val="00B050"/>
          </a:solidFill>
          <a:ln>
            <a:noFill/>
          </a:ln>
          <a:effectLst/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D700"/>
          </a:solidFill>
          <a:ln>
            <a:noFill/>
          </a:ln>
          <a:effectLst/>
        </c:spPr>
      </c:pivotFmt>
      <c:pivotFmt>
        <c:idx val="181"/>
        <c:spPr>
          <a:solidFill>
            <a:srgbClr val="00B050"/>
          </a:solidFill>
          <a:ln>
            <a:noFill/>
          </a:ln>
          <a:effectLst/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FFD700"/>
          </a:solidFill>
          <a:ln>
            <a:noFill/>
          </a:ln>
          <a:effectLst/>
        </c:spPr>
      </c:pivotFmt>
      <c:pivotFmt>
        <c:idx val="184"/>
        <c:spPr>
          <a:solidFill>
            <a:srgbClr val="00B050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D700"/>
          </a:solidFill>
          <a:ln>
            <a:noFill/>
          </a:ln>
          <a:effectLst/>
        </c:spPr>
      </c:pivotFmt>
      <c:pivotFmt>
        <c:idx val="187"/>
        <c:spPr>
          <a:solidFill>
            <a:srgbClr val="00B050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FFD700"/>
          </a:solidFill>
          <a:ln>
            <a:noFill/>
          </a:ln>
          <a:effectLst/>
        </c:spPr>
      </c:pivotFmt>
      <c:pivotFmt>
        <c:idx val="190"/>
        <c:spPr>
          <a:solidFill>
            <a:srgbClr val="00B050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D700"/>
          </a:solidFill>
          <a:ln>
            <a:noFill/>
          </a:ln>
          <a:effectLst/>
        </c:spPr>
      </c:pivotFmt>
      <c:pivotFmt>
        <c:idx val="193"/>
        <c:spPr>
          <a:solidFill>
            <a:srgbClr val="00B050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D700"/>
          </a:solidFill>
          <a:ln>
            <a:noFill/>
          </a:ln>
          <a:effectLst/>
        </c:spPr>
      </c:pivotFmt>
      <c:pivotFmt>
        <c:idx val="196"/>
        <c:spPr>
          <a:solidFill>
            <a:srgbClr val="00B050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rgbClr val="FFD700"/>
          </a:solidFill>
          <a:ln>
            <a:noFill/>
          </a:ln>
          <a:effectLst/>
        </c:spPr>
      </c:pivotFmt>
      <c:pivotFmt>
        <c:idx val="199"/>
        <c:spPr>
          <a:solidFill>
            <a:srgbClr val="00B050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FFD700"/>
          </a:solidFill>
          <a:ln>
            <a:noFill/>
          </a:ln>
          <a:effectLst/>
        </c:spPr>
      </c:pivotFmt>
      <c:pivotFmt>
        <c:idx val="202"/>
        <c:spPr>
          <a:solidFill>
            <a:srgbClr val="00B050"/>
          </a:solidFill>
          <a:ln>
            <a:noFill/>
          </a:ln>
          <a:effectLst/>
        </c:spP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rgbClr val="FFD700"/>
          </a:solidFill>
          <a:ln>
            <a:noFill/>
          </a:ln>
          <a:effectLst/>
        </c:spPr>
      </c:pivotFmt>
      <c:pivotFmt>
        <c:idx val="205"/>
        <c:spPr>
          <a:solidFill>
            <a:srgbClr val="00B050"/>
          </a:solidFill>
          <a:ln>
            <a:noFill/>
          </a:ln>
          <a:effectLst/>
        </c:spP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rgbClr val="FFD700"/>
          </a:solidFill>
          <a:ln>
            <a:noFill/>
          </a:ln>
          <a:effectLst/>
        </c:spPr>
      </c:pivotFmt>
      <c:pivotFmt>
        <c:idx val="208"/>
        <c:spPr>
          <a:solidFill>
            <a:srgbClr val="00B050"/>
          </a:solidFill>
          <a:ln>
            <a:noFill/>
          </a:ln>
          <a:effectLst/>
        </c:spP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00B050"/>
          </a:solidFill>
          <a:ln>
            <a:noFill/>
          </a:ln>
          <a:effectLst/>
        </c:spPr>
      </c:pivotFmt>
      <c:pivotFmt>
        <c:idx val="211"/>
        <c:spPr>
          <a:solidFill>
            <a:srgbClr val="FFD700"/>
          </a:solidFill>
          <a:ln>
            <a:noFill/>
          </a:ln>
          <a:effectLst/>
        </c:spP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00B050"/>
          </a:solidFill>
          <a:ln>
            <a:noFill/>
          </a:ln>
          <a:effectLst/>
        </c:spPr>
      </c:pivotFmt>
      <c:pivotFmt>
        <c:idx val="225"/>
        <c:spPr>
          <a:solidFill>
            <a:srgbClr val="FFD700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00B050"/>
          </a:solidFill>
          <a:ln>
            <a:noFill/>
          </a:ln>
          <a:effectLst/>
        </c:spPr>
      </c:pivotFmt>
      <c:pivotFmt>
        <c:idx val="229"/>
        <c:spPr>
          <a:solidFill>
            <a:srgbClr val="FFD700"/>
          </a:solidFill>
          <a:ln>
            <a:noFill/>
          </a:ln>
          <a:effectLst/>
        </c:spPr>
      </c:pivotFmt>
      <c:pivotFmt>
        <c:idx val="230"/>
        <c:spPr>
          <a:solidFill>
            <a:srgbClr val="00B050"/>
          </a:solidFill>
          <a:ln>
            <a:noFill/>
          </a:ln>
          <a:effectLst/>
        </c:spPr>
      </c:pivotFmt>
      <c:pivotFmt>
        <c:idx val="231"/>
        <c:spPr>
          <a:solidFill>
            <a:srgbClr val="FFD700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00B050"/>
          </a:solidFill>
          <a:ln>
            <a:noFill/>
          </a:ln>
          <a:effectLst/>
        </c:spPr>
      </c:pivotFmt>
      <c:pivotFmt>
        <c:idx val="234"/>
        <c:spPr>
          <a:solidFill>
            <a:srgbClr val="FFD700"/>
          </a:solidFill>
          <a:ln>
            <a:noFill/>
          </a:ln>
          <a:effectLst/>
        </c:spP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B050"/>
          </a:solidFill>
          <a:ln>
            <a:noFill/>
          </a:ln>
          <a:effectLst/>
        </c:spPr>
      </c:pivotFmt>
      <c:pivotFmt>
        <c:idx val="237"/>
        <c:spPr>
          <a:solidFill>
            <a:srgbClr val="FFD700"/>
          </a:solidFill>
          <a:ln>
            <a:noFill/>
          </a:ln>
          <a:effectLst/>
        </c:spP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00B050"/>
          </a:solidFill>
          <a:ln>
            <a:noFill/>
          </a:ln>
          <a:effectLst/>
        </c:spPr>
      </c:pivotFmt>
      <c:pivotFmt>
        <c:idx val="240"/>
        <c:spPr>
          <a:solidFill>
            <a:srgbClr val="FFD700"/>
          </a:solidFill>
          <a:ln>
            <a:noFill/>
          </a:ln>
          <a:effectLst/>
        </c:spP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00B050"/>
          </a:solidFill>
          <a:ln>
            <a:noFill/>
          </a:ln>
          <a:effectLst/>
        </c:spPr>
      </c:pivotFmt>
      <c:pivotFmt>
        <c:idx val="243"/>
        <c:spPr>
          <a:solidFill>
            <a:srgbClr val="FFD700"/>
          </a:solidFill>
          <a:ln>
            <a:noFill/>
          </a:ln>
          <a:effectLst/>
        </c:spP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00B050"/>
          </a:solidFill>
          <a:ln>
            <a:noFill/>
          </a:ln>
          <a:effectLst/>
        </c:spPr>
      </c:pivotFmt>
      <c:pivotFmt>
        <c:idx val="246"/>
        <c:spPr>
          <a:solidFill>
            <a:srgbClr val="FFD700"/>
          </a:solidFill>
          <a:ln>
            <a:noFill/>
          </a:ln>
          <a:effectLst/>
        </c:spP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00B050"/>
          </a:solidFill>
          <a:ln>
            <a:noFill/>
          </a:ln>
          <a:effectLst/>
        </c:spPr>
      </c:pivotFmt>
      <c:pivotFmt>
        <c:idx val="249"/>
        <c:spPr>
          <a:solidFill>
            <a:srgbClr val="FFD700"/>
          </a:solidFill>
          <a:ln>
            <a:noFill/>
          </a:ln>
          <a:effectLst/>
        </c:spP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00B050"/>
          </a:solidFill>
          <a:ln>
            <a:noFill/>
          </a:ln>
          <a:effectLst/>
        </c:spPr>
      </c:pivotFmt>
      <c:pivotFmt>
        <c:idx val="252"/>
        <c:spPr>
          <a:solidFill>
            <a:srgbClr val="FFD700"/>
          </a:solidFill>
          <a:ln>
            <a:noFill/>
          </a:ln>
          <a:effectLst/>
        </c:spP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00B050"/>
          </a:solidFill>
          <a:ln>
            <a:noFill/>
          </a:ln>
          <a:effectLst/>
        </c:spPr>
      </c:pivotFmt>
      <c:pivotFmt>
        <c:idx val="255"/>
        <c:spPr>
          <a:solidFill>
            <a:srgbClr val="FFD700"/>
          </a:solidFill>
          <a:ln>
            <a:noFill/>
          </a:ln>
          <a:effectLst/>
        </c:spP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00B050"/>
          </a:solidFill>
          <a:ln>
            <a:noFill/>
          </a:ln>
          <a:effectLst/>
        </c:spPr>
      </c:pivotFmt>
      <c:pivotFmt>
        <c:idx val="258"/>
        <c:spPr>
          <a:solidFill>
            <a:srgbClr val="FFD700"/>
          </a:solidFill>
          <a:ln>
            <a:noFill/>
          </a:ln>
          <a:effectLst/>
        </c:spP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00B050"/>
          </a:solidFill>
          <a:ln>
            <a:noFill/>
          </a:ln>
          <a:effectLst/>
        </c:spPr>
      </c:pivotFmt>
      <c:pivotFmt>
        <c:idx val="261"/>
        <c:spPr>
          <a:solidFill>
            <a:srgbClr val="FFD700"/>
          </a:solidFill>
          <a:ln>
            <a:noFill/>
          </a:ln>
          <a:effectLst/>
        </c:spP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00B050"/>
          </a:solidFill>
          <a:ln>
            <a:noFill/>
          </a:ln>
          <a:effectLst/>
        </c:spPr>
      </c:pivotFmt>
      <c:pivotFmt>
        <c:idx val="264"/>
        <c:spPr>
          <a:solidFill>
            <a:srgbClr val="FFD700"/>
          </a:solidFill>
          <a:ln>
            <a:noFill/>
          </a:ln>
          <a:effectLst/>
        </c:spP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00B050"/>
          </a:solidFill>
          <a:ln>
            <a:noFill/>
          </a:ln>
          <a:effectLst/>
        </c:spPr>
      </c:pivotFmt>
      <c:pivotFmt>
        <c:idx val="267"/>
        <c:spPr>
          <a:solidFill>
            <a:srgbClr val="FFD700"/>
          </a:solidFill>
          <a:ln>
            <a:noFill/>
          </a:ln>
          <a:effectLst/>
        </c:spP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00B050"/>
          </a:solidFill>
          <a:ln>
            <a:noFill/>
          </a:ln>
          <a:effectLst/>
        </c:spPr>
      </c:pivotFmt>
      <c:pivotFmt>
        <c:idx val="270"/>
        <c:spPr>
          <a:solidFill>
            <a:srgbClr val="FFD700"/>
          </a:solidFill>
          <a:ln>
            <a:noFill/>
          </a:ln>
          <a:effectLst/>
        </c:spP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00B050"/>
          </a:solidFill>
          <a:ln>
            <a:noFill/>
          </a:ln>
          <a:effectLst/>
        </c:spPr>
      </c:pivotFmt>
      <c:pivotFmt>
        <c:idx val="273"/>
        <c:spPr>
          <a:solidFill>
            <a:srgbClr val="FFD700"/>
          </a:solidFill>
          <a:ln>
            <a:noFill/>
          </a:ln>
          <a:effectLst/>
        </c:spP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00B050"/>
          </a:solidFill>
          <a:ln>
            <a:noFill/>
          </a:ln>
          <a:effectLst/>
        </c:spPr>
      </c:pivotFmt>
      <c:pivotFmt>
        <c:idx val="276"/>
        <c:spPr>
          <a:solidFill>
            <a:srgbClr val="FFD700"/>
          </a:solidFill>
          <a:ln>
            <a:noFill/>
          </a:ln>
          <a:effectLst/>
        </c:spP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B050"/>
          </a:solidFill>
          <a:ln>
            <a:noFill/>
          </a:ln>
          <a:effectLst/>
        </c:spPr>
      </c:pivotFmt>
      <c:pivotFmt>
        <c:idx val="279"/>
        <c:spPr>
          <a:solidFill>
            <a:srgbClr val="FFD7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8AC4-44CC-BACE-9F3DBDCFEAA7}"/>
              </c:ext>
            </c:extLst>
          </c:dPt>
          <c:dPt>
            <c:idx val="2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8AC4-44CC-BACE-9F3DBDCFEA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pivot!$B$7:$B$10</c:f>
              <c:strCache>
                <c:ptCount val="3"/>
                <c:pt idx="0">
                  <c:v>진포장</c:v>
                </c:pt>
                <c:pt idx="1">
                  <c:v>엠에스팩</c:v>
                </c:pt>
                <c:pt idx="2">
                  <c:v>모든팩</c:v>
                </c:pt>
              </c:strCache>
            </c:strRef>
          </c:cat>
          <c:val>
            <c:numRef>
              <c:f>pivot!$C$7:$C$10</c:f>
              <c:numCache>
                <c:formatCode>#,##0</c:formatCode>
                <c:ptCount val="3"/>
                <c:pt idx="0">
                  <c:v>64325852.900000006</c:v>
                </c:pt>
                <c:pt idx="1">
                  <c:v>33143734.800000001</c:v>
                </c:pt>
                <c:pt idx="2">
                  <c:v>22225604.100000001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AC4-44CC-BACE-9F3DBDCFEA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34733024"/>
        <c:axId val="334733504"/>
      </c:barChart>
      <c:catAx>
        <c:axId val="3347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34733504"/>
        <c:crosses val="autoZero"/>
        <c:auto val="1"/>
        <c:lblAlgn val="ctr"/>
        <c:lblOffset val="100"/>
        <c:noMultiLvlLbl val="0"/>
      </c:catAx>
      <c:valAx>
        <c:axId val="334733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347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[협력사(제대)매출추정_대시보드_류홍규_v15_20241113.xlsm]pivot!11query1-1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11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월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협력사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제대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예상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매출액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D700"/>
          </a:solidFill>
          <a:ln>
            <a:noFill/>
          </a:ln>
          <a:effectLst/>
        </c:spPr>
      </c:pivotFmt>
      <c:pivotFmt>
        <c:idx val="14"/>
        <c:spPr>
          <a:solidFill>
            <a:srgbClr val="00B050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D700"/>
          </a:solidFill>
          <a:ln>
            <a:noFill/>
          </a:ln>
          <a:effectLst/>
        </c:spPr>
      </c:pivotFmt>
      <c:pivotFmt>
        <c:idx val="17"/>
        <c:spPr>
          <a:solidFill>
            <a:srgbClr val="00B050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D700"/>
          </a:solidFill>
          <a:ln>
            <a:noFill/>
          </a:ln>
          <a:effectLst/>
        </c:spPr>
      </c:pivotFmt>
      <c:pivotFmt>
        <c:idx val="20"/>
        <c:spPr>
          <a:solidFill>
            <a:srgbClr val="00B050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50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D700"/>
          </a:solidFill>
          <a:ln>
            <a:noFill/>
          </a:ln>
          <a:effectLst/>
        </c:spPr>
      </c:pivotFmt>
      <c:pivotFmt>
        <c:idx val="25"/>
        <c:spPr>
          <a:solidFill>
            <a:srgbClr val="00B050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D700"/>
          </a:solidFill>
          <a:ln>
            <a:noFill/>
          </a:ln>
          <a:effectLst/>
        </c:spPr>
      </c:pivotFmt>
      <c:pivotFmt>
        <c:idx val="28"/>
        <c:spPr>
          <a:solidFill>
            <a:srgbClr val="00B050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D700"/>
          </a:solidFill>
          <a:ln>
            <a:noFill/>
          </a:ln>
          <a:effectLst/>
        </c:spPr>
      </c:pivotFmt>
      <c:pivotFmt>
        <c:idx val="31"/>
        <c:spPr>
          <a:solidFill>
            <a:srgbClr val="00B050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D700"/>
          </a:solidFill>
          <a:ln>
            <a:noFill/>
          </a:ln>
          <a:effectLst/>
        </c:spPr>
      </c:pivotFmt>
      <c:pivotFmt>
        <c:idx val="34"/>
        <c:spPr>
          <a:solidFill>
            <a:srgbClr val="00B050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D700"/>
          </a:solidFill>
          <a:ln>
            <a:noFill/>
          </a:ln>
          <a:effectLst/>
        </c:spPr>
      </c:pivotFmt>
      <c:pivotFmt>
        <c:idx val="37"/>
        <c:spPr>
          <a:solidFill>
            <a:srgbClr val="00B050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D700"/>
          </a:solidFill>
          <a:ln>
            <a:noFill/>
          </a:ln>
          <a:effectLst/>
        </c:spPr>
      </c:pivotFmt>
      <c:pivotFmt>
        <c:idx val="40"/>
        <c:spPr>
          <a:solidFill>
            <a:srgbClr val="00B050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D700"/>
          </a:solidFill>
          <a:ln>
            <a:noFill/>
          </a:ln>
          <a:effectLst/>
        </c:spPr>
      </c:pivotFmt>
      <c:pivotFmt>
        <c:idx val="43"/>
        <c:spPr>
          <a:solidFill>
            <a:srgbClr val="00B050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D700"/>
          </a:solidFill>
          <a:ln>
            <a:noFill/>
          </a:ln>
          <a:effectLst/>
        </c:spPr>
      </c:pivotFmt>
      <c:pivotFmt>
        <c:idx val="46"/>
        <c:spPr>
          <a:solidFill>
            <a:srgbClr val="00B050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D700"/>
          </a:solidFill>
          <a:ln>
            <a:noFill/>
          </a:ln>
          <a:effectLst/>
        </c:spPr>
      </c:pivotFmt>
      <c:pivotFmt>
        <c:idx val="49"/>
        <c:spPr>
          <a:solidFill>
            <a:srgbClr val="00B050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D700"/>
          </a:solidFill>
          <a:ln>
            <a:noFill/>
          </a:ln>
          <a:effectLst/>
        </c:spPr>
      </c:pivotFmt>
      <c:pivotFmt>
        <c:idx val="52"/>
        <c:spPr>
          <a:solidFill>
            <a:srgbClr val="00B050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D700"/>
          </a:solidFill>
          <a:ln>
            <a:noFill/>
          </a:ln>
          <a:effectLst/>
        </c:spPr>
      </c:pivotFmt>
      <c:pivotFmt>
        <c:idx val="55"/>
        <c:spPr>
          <a:solidFill>
            <a:srgbClr val="00B050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D700"/>
          </a:solidFill>
          <a:ln>
            <a:noFill/>
          </a:ln>
          <a:effectLst/>
        </c:spPr>
      </c:pivotFmt>
      <c:pivotFmt>
        <c:idx val="58"/>
        <c:spPr>
          <a:solidFill>
            <a:srgbClr val="00B050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D700"/>
          </a:solidFill>
          <a:ln>
            <a:noFill/>
          </a:ln>
          <a:effectLst/>
        </c:spPr>
      </c:pivotFmt>
      <c:pivotFmt>
        <c:idx val="61"/>
        <c:spPr>
          <a:solidFill>
            <a:srgbClr val="00B050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D700"/>
          </a:solidFill>
          <a:ln>
            <a:noFill/>
          </a:ln>
          <a:effectLst/>
        </c:spPr>
      </c:pivotFmt>
      <c:pivotFmt>
        <c:idx val="64"/>
        <c:spPr>
          <a:solidFill>
            <a:srgbClr val="00B050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D700"/>
          </a:solidFill>
          <a:ln>
            <a:noFill/>
          </a:ln>
          <a:effectLst/>
        </c:spPr>
      </c:pivotFmt>
      <c:pivotFmt>
        <c:idx val="67"/>
        <c:spPr>
          <a:solidFill>
            <a:srgbClr val="00B050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D700"/>
          </a:solidFill>
          <a:ln>
            <a:noFill/>
          </a:ln>
          <a:effectLst/>
        </c:spPr>
      </c:pivotFmt>
      <c:pivotFmt>
        <c:idx val="70"/>
        <c:spPr>
          <a:solidFill>
            <a:srgbClr val="00B050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D700"/>
          </a:solidFill>
          <a:ln>
            <a:noFill/>
          </a:ln>
          <a:effectLst/>
        </c:spPr>
      </c:pivotFmt>
      <c:pivotFmt>
        <c:idx val="73"/>
        <c:spPr>
          <a:solidFill>
            <a:srgbClr val="00B050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D700"/>
          </a:solidFill>
          <a:ln>
            <a:noFill/>
          </a:ln>
          <a:effectLst/>
        </c:spPr>
      </c:pivotFmt>
      <c:pivotFmt>
        <c:idx val="76"/>
        <c:spPr>
          <a:solidFill>
            <a:srgbClr val="00B050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D700"/>
          </a:solidFill>
          <a:ln>
            <a:noFill/>
          </a:ln>
          <a:effectLst/>
        </c:spPr>
      </c:pivotFmt>
      <c:pivotFmt>
        <c:idx val="79"/>
        <c:spPr>
          <a:solidFill>
            <a:srgbClr val="00B050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D700"/>
          </a:solidFill>
          <a:ln>
            <a:noFill/>
          </a:ln>
          <a:effectLst/>
        </c:spPr>
      </c:pivotFmt>
      <c:pivotFmt>
        <c:idx val="82"/>
        <c:spPr>
          <a:solidFill>
            <a:srgbClr val="00B050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FFD700"/>
          </a:solidFill>
          <a:ln>
            <a:noFill/>
          </a:ln>
          <a:effectLst/>
        </c:spPr>
      </c:pivotFmt>
      <c:pivotFmt>
        <c:idx val="85"/>
        <c:spPr>
          <a:solidFill>
            <a:srgbClr val="00B050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D700"/>
          </a:solidFill>
          <a:ln>
            <a:noFill/>
          </a:ln>
          <a:effectLst/>
        </c:spPr>
      </c:pivotFmt>
      <c:pivotFmt>
        <c:idx val="88"/>
        <c:spPr>
          <a:solidFill>
            <a:srgbClr val="00B050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D700"/>
          </a:solidFill>
          <a:ln>
            <a:noFill/>
          </a:ln>
          <a:effectLst/>
        </c:spPr>
      </c:pivotFmt>
      <c:pivotFmt>
        <c:idx val="91"/>
        <c:spPr>
          <a:solidFill>
            <a:srgbClr val="00B050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FFD700"/>
          </a:solidFill>
          <a:ln>
            <a:noFill/>
          </a:ln>
          <a:effectLst/>
        </c:spPr>
      </c:pivotFmt>
      <c:pivotFmt>
        <c:idx val="94"/>
        <c:spPr>
          <a:solidFill>
            <a:srgbClr val="00B050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FFD700"/>
          </a:solidFill>
          <a:ln>
            <a:noFill/>
          </a:ln>
          <a:effectLst/>
        </c:spPr>
      </c:pivotFmt>
      <c:pivotFmt>
        <c:idx val="97"/>
        <c:spPr>
          <a:solidFill>
            <a:srgbClr val="00B050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FD700"/>
          </a:solidFill>
          <a:ln>
            <a:noFill/>
          </a:ln>
          <a:effectLst/>
        </c:spPr>
      </c:pivotFmt>
      <c:pivotFmt>
        <c:idx val="100"/>
        <c:spPr>
          <a:solidFill>
            <a:srgbClr val="00B050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D700"/>
          </a:solidFill>
          <a:ln>
            <a:noFill/>
          </a:ln>
          <a:effectLst/>
        </c:spPr>
      </c:pivotFmt>
      <c:pivotFmt>
        <c:idx val="103"/>
        <c:spPr>
          <a:solidFill>
            <a:srgbClr val="00B050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FFD700"/>
          </a:solidFill>
          <a:ln>
            <a:noFill/>
          </a:ln>
          <a:effectLst/>
        </c:spPr>
      </c:pivotFmt>
      <c:pivotFmt>
        <c:idx val="106"/>
        <c:spPr>
          <a:solidFill>
            <a:srgbClr val="00B050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D700"/>
          </a:solidFill>
          <a:ln>
            <a:noFill/>
          </a:ln>
          <a:effectLst/>
        </c:spPr>
      </c:pivotFmt>
      <c:pivotFmt>
        <c:idx val="109"/>
        <c:spPr>
          <a:solidFill>
            <a:srgbClr val="00B050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FFD700"/>
          </a:solidFill>
          <a:ln>
            <a:noFill/>
          </a:ln>
          <a:effectLst/>
        </c:spPr>
      </c:pivotFmt>
      <c:pivotFmt>
        <c:idx val="112"/>
        <c:spPr>
          <a:solidFill>
            <a:srgbClr val="00B050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D700"/>
          </a:solidFill>
          <a:ln>
            <a:noFill/>
          </a:ln>
          <a:effectLst/>
        </c:spPr>
      </c:pivotFmt>
      <c:pivotFmt>
        <c:idx val="115"/>
        <c:spPr>
          <a:solidFill>
            <a:srgbClr val="00B050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FFD700"/>
          </a:solidFill>
          <a:ln>
            <a:noFill/>
          </a:ln>
          <a:effectLst/>
        </c:spPr>
      </c:pivotFmt>
      <c:pivotFmt>
        <c:idx val="118"/>
        <c:spPr>
          <a:solidFill>
            <a:srgbClr val="00B050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FFD700"/>
          </a:solidFill>
          <a:ln>
            <a:noFill/>
          </a:ln>
          <a:effectLst/>
        </c:spPr>
      </c:pivotFmt>
      <c:pivotFmt>
        <c:idx val="121"/>
        <c:spPr>
          <a:solidFill>
            <a:srgbClr val="00B050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rgbClr val="FFD700"/>
          </a:solidFill>
          <a:ln>
            <a:noFill/>
          </a:ln>
          <a:effectLst/>
        </c:spPr>
      </c:pivotFmt>
      <c:pivotFmt>
        <c:idx val="124"/>
        <c:spPr>
          <a:solidFill>
            <a:srgbClr val="00B050"/>
          </a:solidFill>
          <a:ln>
            <a:noFill/>
          </a:ln>
          <a:effectLst/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FFD700"/>
          </a:solidFill>
          <a:ln>
            <a:noFill/>
          </a:ln>
          <a:effectLst/>
        </c:spPr>
      </c:pivotFmt>
      <c:pivotFmt>
        <c:idx val="127"/>
        <c:spPr>
          <a:solidFill>
            <a:srgbClr val="00B050"/>
          </a:solidFill>
          <a:ln>
            <a:noFill/>
          </a:ln>
          <a:effectLst/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FFD700"/>
          </a:solidFill>
          <a:ln>
            <a:noFill/>
          </a:ln>
          <a:effectLst/>
        </c:spPr>
      </c:pivotFmt>
      <c:pivotFmt>
        <c:idx val="130"/>
        <c:spPr>
          <a:solidFill>
            <a:srgbClr val="00B050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FFD700"/>
          </a:solidFill>
          <a:ln>
            <a:noFill/>
          </a:ln>
          <a:effectLst/>
        </c:spPr>
      </c:pivotFmt>
      <c:pivotFmt>
        <c:idx val="133"/>
        <c:spPr>
          <a:solidFill>
            <a:srgbClr val="00B050"/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FFD700"/>
          </a:solidFill>
          <a:ln>
            <a:noFill/>
          </a:ln>
          <a:effectLst/>
        </c:spPr>
      </c:pivotFmt>
      <c:pivotFmt>
        <c:idx val="136"/>
        <c:spPr>
          <a:solidFill>
            <a:srgbClr val="00B050"/>
          </a:solidFill>
          <a:ln>
            <a:noFill/>
          </a:ln>
          <a:effectLst/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FFD700"/>
          </a:solidFill>
          <a:ln>
            <a:noFill/>
          </a:ln>
          <a:effectLst/>
        </c:spPr>
      </c:pivotFmt>
      <c:pivotFmt>
        <c:idx val="139"/>
        <c:spPr>
          <a:solidFill>
            <a:srgbClr val="00B050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FFD700"/>
          </a:solidFill>
          <a:ln>
            <a:noFill/>
          </a:ln>
          <a:effectLst/>
        </c:spPr>
      </c:pivotFmt>
      <c:pivotFmt>
        <c:idx val="142"/>
        <c:spPr>
          <a:solidFill>
            <a:srgbClr val="00B050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FFD700"/>
          </a:solidFill>
          <a:ln>
            <a:noFill/>
          </a:ln>
          <a:effectLst/>
        </c:spPr>
      </c:pivotFmt>
      <c:pivotFmt>
        <c:idx val="145"/>
        <c:spPr>
          <a:solidFill>
            <a:srgbClr val="00B050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D700"/>
          </a:solidFill>
          <a:ln>
            <a:noFill/>
          </a:ln>
          <a:effectLst/>
        </c:spPr>
      </c:pivotFmt>
      <c:pivotFmt>
        <c:idx val="148"/>
        <c:spPr>
          <a:solidFill>
            <a:srgbClr val="00B050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FFD700"/>
          </a:solidFill>
          <a:ln>
            <a:noFill/>
          </a:ln>
          <a:effectLst/>
        </c:spPr>
      </c:pivotFmt>
      <c:pivotFmt>
        <c:idx val="151"/>
        <c:spPr>
          <a:solidFill>
            <a:srgbClr val="00B050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FFD700"/>
          </a:solidFill>
          <a:ln>
            <a:noFill/>
          </a:ln>
          <a:effectLst/>
        </c:spPr>
      </c:pivotFmt>
      <c:pivotFmt>
        <c:idx val="154"/>
        <c:spPr>
          <a:solidFill>
            <a:srgbClr val="00B050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FFD700"/>
          </a:solidFill>
          <a:ln>
            <a:noFill/>
          </a:ln>
          <a:effectLst/>
        </c:spPr>
      </c:pivotFmt>
      <c:pivotFmt>
        <c:idx val="157"/>
        <c:spPr>
          <a:solidFill>
            <a:srgbClr val="00B050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D700"/>
          </a:solidFill>
          <a:ln>
            <a:noFill/>
          </a:ln>
          <a:effectLst/>
        </c:spPr>
      </c:pivotFmt>
      <c:pivotFmt>
        <c:idx val="160"/>
        <c:spPr>
          <a:solidFill>
            <a:srgbClr val="00B050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rgbClr val="FFD700"/>
          </a:solidFill>
          <a:ln>
            <a:noFill/>
          </a:ln>
          <a:effectLst/>
        </c:spPr>
      </c:pivotFmt>
      <c:pivotFmt>
        <c:idx val="163"/>
        <c:spPr>
          <a:solidFill>
            <a:srgbClr val="00B050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D700"/>
          </a:solidFill>
          <a:ln>
            <a:noFill/>
          </a:ln>
          <a:effectLst/>
        </c:spPr>
      </c:pivotFmt>
      <c:pivotFmt>
        <c:idx val="166"/>
        <c:spPr>
          <a:solidFill>
            <a:srgbClr val="00B050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FFD700"/>
          </a:solidFill>
          <a:ln>
            <a:noFill/>
          </a:ln>
          <a:effectLst/>
        </c:spPr>
      </c:pivotFmt>
      <c:pivotFmt>
        <c:idx val="169"/>
        <c:spPr>
          <a:solidFill>
            <a:srgbClr val="00B050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D700"/>
          </a:solidFill>
          <a:ln>
            <a:noFill/>
          </a:ln>
          <a:effectLst/>
        </c:spPr>
      </c:pivotFmt>
      <c:pivotFmt>
        <c:idx val="172"/>
        <c:spPr>
          <a:solidFill>
            <a:srgbClr val="00B050"/>
          </a:solidFill>
          <a:ln>
            <a:noFill/>
          </a:ln>
          <a:effectLst/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FFD700"/>
          </a:solidFill>
          <a:ln>
            <a:noFill/>
          </a:ln>
          <a:effectLst/>
        </c:spPr>
      </c:pivotFmt>
      <c:pivotFmt>
        <c:idx val="175"/>
        <c:spPr>
          <a:solidFill>
            <a:srgbClr val="00B050"/>
          </a:solidFill>
          <a:ln>
            <a:noFill/>
          </a:ln>
          <a:effectLst/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D700"/>
          </a:solidFill>
          <a:ln>
            <a:noFill/>
          </a:ln>
          <a:effectLst/>
        </c:spPr>
      </c:pivotFmt>
      <c:pivotFmt>
        <c:idx val="178"/>
        <c:spPr>
          <a:solidFill>
            <a:srgbClr val="00B050"/>
          </a:solidFill>
          <a:ln>
            <a:noFill/>
          </a:ln>
          <a:effectLst/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D700"/>
          </a:solidFill>
          <a:ln>
            <a:noFill/>
          </a:ln>
          <a:effectLst/>
        </c:spPr>
      </c:pivotFmt>
      <c:pivotFmt>
        <c:idx val="181"/>
        <c:spPr>
          <a:solidFill>
            <a:srgbClr val="00B050"/>
          </a:solidFill>
          <a:ln>
            <a:noFill/>
          </a:ln>
          <a:effectLst/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FFD700"/>
          </a:solidFill>
          <a:ln>
            <a:noFill/>
          </a:ln>
          <a:effectLst/>
        </c:spPr>
      </c:pivotFmt>
      <c:pivotFmt>
        <c:idx val="184"/>
        <c:spPr>
          <a:solidFill>
            <a:srgbClr val="00B050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D700"/>
          </a:solidFill>
          <a:ln>
            <a:noFill/>
          </a:ln>
          <a:effectLst/>
        </c:spPr>
      </c:pivotFmt>
      <c:pivotFmt>
        <c:idx val="187"/>
        <c:spPr>
          <a:solidFill>
            <a:srgbClr val="00B050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FFD700"/>
          </a:solidFill>
          <a:ln>
            <a:noFill/>
          </a:ln>
          <a:effectLst/>
        </c:spPr>
      </c:pivotFmt>
      <c:pivotFmt>
        <c:idx val="190"/>
        <c:spPr>
          <a:solidFill>
            <a:srgbClr val="00B050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D700"/>
          </a:solidFill>
          <a:ln>
            <a:noFill/>
          </a:ln>
          <a:effectLst/>
        </c:spPr>
      </c:pivotFmt>
      <c:pivotFmt>
        <c:idx val="193"/>
        <c:spPr>
          <a:solidFill>
            <a:srgbClr val="00B050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D700"/>
          </a:solidFill>
          <a:ln>
            <a:noFill/>
          </a:ln>
          <a:effectLst/>
        </c:spPr>
      </c:pivotFmt>
      <c:pivotFmt>
        <c:idx val="196"/>
        <c:spPr>
          <a:solidFill>
            <a:srgbClr val="00B050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rgbClr val="FFD700"/>
          </a:solidFill>
          <a:ln>
            <a:noFill/>
          </a:ln>
          <a:effectLst/>
        </c:spPr>
      </c:pivotFmt>
      <c:pivotFmt>
        <c:idx val="199"/>
        <c:spPr>
          <a:solidFill>
            <a:srgbClr val="00B050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FFD700"/>
          </a:solidFill>
          <a:ln>
            <a:noFill/>
          </a:ln>
          <a:effectLst/>
        </c:spPr>
      </c:pivotFmt>
      <c:pivotFmt>
        <c:idx val="202"/>
        <c:spPr>
          <a:solidFill>
            <a:srgbClr val="00B050"/>
          </a:solidFill>
          <a:ln>
            <a:noFill/>
          </a:ln>
          <a:effectLst/>
        </c:spP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rgbClr val="FFD700"/>
          </a:solidFill>
          <a:ln>
            <a:noFill/>
          </a:ln>
          <a:effectLst/>
        </c:spPr>
      </c:pivotFmt>
      <c:pivotFmt>
        <c:idx val="206"/>
        <c:spPr>
          <a:solidFill>
            <a:srgbClr val="00B050"/>
          </a:solidFill>
          <a:ln>
            <a:noFill/>
          </a:ln>
          <a:effectLst/>
        </c:spPr>
      </c:pivotFmt>
      <c:pivotFmt>
        <c:idx val="207"/>
        <c:spPr>
          <a:solidFill>
            <a:srgbClr val="FFD700"/>
          </a:solidFill>
          <a:ln>
            <a:noFill/>
          </a:ln>
          <a:effectLst/>
        </c:spPr>
      </c:pivotFmt>
      <c:pivotFmt>
        <c:idx val="208"/>
        <c:spPr>
          <a:solidFill>
            <a:srgbClr val="00B050"/>
          </a:solidFill>
          <a:ln>
            <a:noFill/>
          </a:ln>
          <a:effectLst/>
        </c:spP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FFD700"/>
          </a:solidFill>
          <a:ln>
            <a:noFill/>
          </a:ln>
          <a:effectLst/>
        </c:spPr>
      </c:pivotFmt>
      <c:pivotFmt>
        <c:idx val="211"/>
        <c:spPr>
          <a:solidFill>
            <a:srgbClr val="00B050"/>
          </a:solidFill>
          <a:ln>
            <a:noFill/>
          </a:ln>
          <a:effectLst/>
        </c:spP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rgbClr val="FFD700"/>
          </a:solidFill>
          <a:ln>
            <a:noFill/>
          </a:ln>
          <a:effectLst/>
        </c:spPr>
      </c:pivotFmt>
      <c:pivotFmt>
        <c:idx val="214"/>
        <c:spPr>
          <a:solidFill>
            <a:srgbClr val="00B050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00B050"/>
          </a:solidFill>
          <a:ln>
            <a:noFill/>
          </a:ln>
          <a:effectLst/>
        </c:spPr>
      </c:pivotFmt>
      <c:pivotFmt>
        <c:idx val="217"/>
        <c:spPr>
          <a:solidFill>
            <a:srgbClr val="FFD700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00B050"/>
          </a:solidFill>
          <a:ln>
            <a:noFill/>
          </a:ln>
          <a:effectLst/>
        </c:spPr>
      </c:pivotFmt>
      <c:pivotFmt>
        <c:idx val="220"/>
        <c:spPr>
          <a:solidFill>
            <a:srgbClr val="FFD700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00B050"/>
          </a:solidFill>
          <a:ln>
            <a:noFill/>
          </a:ln>
          <a:effectLst/>
        </c:spPr>
      </c:pivotFmt>
      <c:pivotFmt>
        <c:idx val="223"/>
        <c:spPr>
          <a:solidFill>
            <a:srgbClr val="FFD700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00B050"/>
          </a:solidFill>
          <a:ln>
            <a:noFill/>
          </a:ln>
          <a:effectLst/>
        </c:spPr>
      </c:pivotFmt>
      <c:pivotFmt>
        <c:idx val="226"/>
        <c:spPr>
          <a:solidFill>
            <a:srgbClr val="FFD700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00B050"/>
          </a:solidFill>
          <a:ln>
            <a:noFill/>
          </a:ln>
          <a:effectLst/>
        </c:spPr>
      </c:pivotFmt>
      <c:pivotFmt>
        <c:idx val="229"/>
        <c:spPr>
          <a:solidFill>
            <a:srgbClr val="FFD700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00B050"/>
          </a:solidFill>
          <a:ln>
            <a:noFill/>
          </a:ln>
          <a:effectLst/>
        </c:spPr>
      </c:pivotFmt>
      <c:pivotFmt>
        <c:idx val="232"/>
        <c:spPr>
          <a:solidFill>
            <a:srgbClr val="FFD700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B050"/>
          </a:solidFill>
          <a:ln>
            <a:noFill/>
          </a:ln>
          <a:effectLst/>
        </c:spPr>
      </c:pivotFmt>
      <c:pivotFmt>
        <c:idx val="235"/>
        <c:spPr>
          <a:solidFill>
            <a:srgbClr val="FFD700"/>
          </a:solidFill>
          <a:ln>
            <a:noFill/>
          </a:ln>
          <a:effectLst/>
        </c:spP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00B050"/>
          </a:solidFill>
          <a:ln>
            <a:noFill/>
          </a:ln>
          <a:effectLst/>
        </c:spPr>
      </c:pivotFmt>
      <c:pivotFmt>
        <c:idx val="238"/>
        <c:spPr>
          <a:solidFill>
            <a:srgbClr val="FFD700"/>
          </a:solidFill>
          <a:ln>
            <a:noFill/>
          </a:ln>
          <a:effectLst/>
        </c:spP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00B050"/>
          </a:solidFill>
          <a:ln>
            <a:noFill/>
          </a:ln>
          <a:effectLst/>
        </c:spPr>
      </c:pivotFmt>
      <c:pivotFmt>
        <c:idx val="241"/>
        <c:spPr>
          <a:solidFill>
            <a:srgbClr val="FFD700"/>
          </a:solidFill>
          <a:ln>
            <a:noFill/>
          </a:ln>
          <a:effectLst/>
        </c:spP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00B050"/>
          </a:solidFill>
          <a:ln>
            <a:noFill/>
          </a:ln>
          <a:effectLst/>
        </c:spPr>
      </c:pivotFmt>
      <c:pivotFmt>
        <c:idx val="244"/>
        <c:spPr>
          <a:solidFill>
            <a:srgbClr val="FFD700"/>
          </a:solidFill>
          <a:ln>
            <a:noFill/>
          </a:ln>
          <a:effectLst/>
        </c:spP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00B050"/>
          </a:solidFill>
          <a:ln>
            <a:noFill/>
          </a:ln>
          <a:effectLst/>
        </c:spPr>
      </c:pivotFmt>
      <c:pivotFmt>
        <c:idx val="247"/>
        <c:spPr>
          <a:solidFill>
            <a:srgbClr val="FFD700"/>
          </a:solidFill>
          <a:ln>
            <a:noFill/>
          </a:ln>
          <a:effectLst/>
        </c:spP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00B050"/>
          </a:solidFill>
          <a:ln>
            <a:noFill/>
          </a:ln>
          <a:effectLst/>
        </c:spPr>
      </c:pivotFmt>
      <c:pivotFmt>
        <c:idx val="250"/>
        <c:spPr>
          <a:solidFill>
            <a:srgbClr val="FFD700"/>
          </a:solidFill>
          <a:ln>
            <a:noFill/>
          </a:ln>
          <a:effectLst/>
        </c:spP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00B050"/>
          </a:solidFill>
          <a:ln>
            <a:noFill/>
          </a:ln>
          <a:effectLst/>
        </c:spPr>
      </c:pivotFmt>
      <c:pivotFmt>
        <c:idx val="253"/>
        <c:spPr>
          <a:solidFill>
            <a:srgbClr val="FFD700"/>
          </a:solidFill>
          <a:ln>
            <a:noFill/>
          </a:ln>
          <a:effectLst/>
        </c:spP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00B050"/>
          </a:solidFill>
          <a:ln>
            <a:noFill/>
          </a:ln>
          <a:effectLst/>
        </c:spPr>
      </c:pivotFmt>
      <c:pivotFmt>
        <c:idx val="256"/>
        <c:spPr>
          <a:solidFill>
            <a:srgbClr val="FFD7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59D3-4BF6-8196-E38976B2287D}"/>
              </c:ext>
            </c:extLst>
          </c:dPt>
          <c:dPt>
            <c:idx val="2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59D3-4BF6-8196-E38976B228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pivot!$E$7:$E$10</c:f>
              <c:strCache>
                <c:ptCount val="3"/>
                <c:pt idx="0">
                  <c:v>진포장</c:v>
                </c:pt>
                <c:pt idx="1">
                  <c:v>엠에스팩</c:v>
                </c:pt>
                <c:pt idx="2">
                  <c:v>모든팩</c:v>
                </c:pt>
              </c:strCache>
            </c:strRef>
          </c:cat>
          <c:val>
            <c:numRef>
              <c:f>pivot!$F$7:$F$10</c:f>
              <c:numCache>
                <c:formatCode>#,##0</c:formatCode>
                <c:ptCount val="3"/>
                <c:pt idx="0">
                  <c:v>95575477.099999994</c:v>
                </c:pt>
                <c:pt idx="1">
                  <c:v>29727365</c:v>
                </c:pt>
                <c:pt idx="2">
                  <c:v>26789301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9D3-4BF6-8196-E38976B228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3007"/>
        <c:axId val="1604447"/>
      </c:barChart>
      <c:catAx>
        <c:axId val="160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4447"/>
        <c:crosses val="autoZero"/>
        <c:auto val="1"/>
        <c:lblAlgn val="ctr"/>
        <c:lblOffset val="100"/>
        <c:noMultiLvlLbl val="0"/>
      </c:catAx>
      <c:valAx>
        <c:axId val="160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[협력사(제대)매출추정_대시보드_류홍규_v15_20241113.xlsm]pivot!10query1-2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10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월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협력사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제대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세부공정별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예상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매출액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5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3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D700"/>
          </a:solidFill>
        </c:spPr>
      </c:pivotFmt>
      <c:pivotFmt>
        <c:idx val="59"/>
        <c:spPr>
          <a:solidFill>
            <a:srgbClr val="FFD700"/>
          </a:solidFill>
        </c:spPr>
      </c:pivotFmt>
      <c:pivotFmt>
        <c:idx val="60"/>
        <c:spPr>
          <a:solidFill>
            <a:srgbClr val="FFD700"/>
          </a:solidFill>
        </c:spPr>
      </c:pivotFmt>
      <c:pivotFmt>
        <c:idx val="61"/>
        <c:spPr>
          <a:solidFill>
            <a:srgbClr val="FFD700"/>
          </a:solidFill>
        </c:spPr>
      </c:pivotFmt>
      <c:pivotFmt>
        <c:idx val="62"/>
        <c:spPr>
          <a:solidFill>
            <a:srgbClr val="FFD700"/>
          </a:solidFill>
        </c:spPr>
      </c:pivotFmt>
      <c:pivotFmt>
        <c:idx val="63"/>
        <c:spPr>
          <a:solidFill>
            <a:srgbClr val="FFD700"/>
          </a:solidFill>
        </c:spPr>
      </c:pivotFmt>
      <c:pivotFmt>
        <c:idx val="64"/>
        <c:spPr>
          <a:solidFill>
            <a:srgbClr val="00B050"/>
          </a:solidFill>
        </c:spPr>
      </c:pivotFmt>
      <c:pivotFmt>
        <c:idx val="65"/>
        <c:spPr>
          <a:solidFill>
            <a:srgbClr val="00B050"/>
          </a:solidFill>
        </c:spPr>
      </c:pivotFmt>
      <c:pivotFmt>
        <c:idx val="66"/>
        <c:spPr>
          <a:solidFill>
            <a:srgbClr val="00B050"/>
          </a:solidFill>
        </c:spPr>
      </c:pivotFmt>
      <c:pivotFmt>
        <c:idx val="67"/>
        <c:spPr>
          <a:solidFill>
            <a:srgbClr val="00B050"/>
          </a:solidFill>
        </c:spPr>
      </c:pivotFmt>
      <c:pivotFmt>
        <c:idx val="68"/>
        <c:spPr>
          <a:solidFill>
            <a:srgbClr val="00B050"/>
          </a:solidFill>
        </c:spPr>
      </c:pivotFmt>
      <c:pivotFmt>
        <c:idx val="69"/>
        <c:spPr>
          <a:solidFill>
            <a:srgbClr val="00B050"/>
          </a:solidFill>
        </c:spPr>
      </c:pivotFmt>
      <c:pivotFmt>
        <c:idx val="70"/>
        <c:spPr>
          <a:solidFill>
            <a:srgbClr val="00B050"/>
          </a:solidFill>
        </c:spPr>
      </c:pivotFmt>
      <c:pivotFmt>
        <c:idx val="71"/>
        <c:spPr>
          <a:solidFill>
            <a:srgbClr val="00B050"/>
          </a:solidFill>
        </c:spPr>
      </c:pivotFmt>
      <c:pivotFmt>
        <c:idx val="72"/>
        <c:spPr>
          <a:solidFill>
            <a:srgbClr val="00B050"/>
          </a:solidFill>
        </c:spPr>
      </c:pivotFmt>
      <c:pivotFmt>
        <c:idx val="73"/>
        <c:spPr>
          <a:solidFill>
            <a:srgbClr val="00B050"/>
          </a:solidFill>
        </c:spPr>
      </c:pivotFmt>
      <c:pivotFmt>
        <c:idx val="74"/>
        <c:spPr>
          <a:solidFill>
            <a:srgbClr val="00B050"/>
          </a:solidFill>
        </c:spPr>
      </c:pivotFmt>
      <c:pivotFmt>
        <c:idx val="7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FFD700"/>
          </a:solidFill>
        </c:spPr>
      </c:pivotFmt>
      <c:pivotFmt>
        <c:idx val="77"/>
        <c:spPr>
          <a:solidFill>
            <a:srgbClr val="FFD700"/>
          </a:solidFill>
        </c:spPr>
      </c:pivotFmt>
      <c:pivotFmt>
        <c:idx val="78"/>
        <c:spPr>
          <a:solidFill>
            <a:srgbClr val="FFD700"/>
          </a:solidFill>
        </c:spPr>
      </c:pivotFmt>
      <c:pivotFmt>
        <c:idx val="79"/>
        <c:spPr>
          <a:solidFill>
            <a:srgbClr val="FFD700"/>
          </a:solidFill>
        </c:spPr>
      </c:pivotFmt>
      <c:pivotFmt>
        <c:idx val="80"/>
        <c:spPr>
          <a:solidFill>
            <a:srgbClr val="FFD700"/>
          </a:solidFill>
        </c:spPr>
      </c:pivotFmt>
      <c:pivotFmt>
        <c:idx val="81"/>
        <c:spPr>
          <a:solidFill>
            <a:srgbClr val="FFD700"/>
          </a:solidFill>
        </c:spPr>
      </c:pivotFmt>
      <c:pivotFmt>
        <c:idx val="82"/>
        <c:spPr>
          <a:solidFill>
            <a:srgbClr val="00B050"/>
          </a:solidFill>
        </c:spPr>
      </c:pivotFmt>
      <c:pivotFmt>
        <c:idx val="83"/>
        <c:spPr>
          <a:solidFill>
            <a:srgbClr val="00B050"/>
          </a:solidFill>
        </c:spPr>
      </c:pivotFmt>
      <c:pivotFmt>
        <c:idx val="84"/>
        <c:spPr>
          <a:solidFill>
            <a:srgbClr val="00B050"/>
          </a:solidFill>
        </c:spPr>
      </c:pivotFmt>
      <c:pivotFmt>
        <c:idx val="85"/>
        <c:spPr>
          <a:solidFill>
            <a:srgbClr val="00B050"/>
          </a:solidFill>
        </c:spPr>
      </c:pivotFmt>
      <c:pivotFmt>
        <c:idx val="86"/>
        <c:spPr>
          <a:solidFill>
            <a:srgbClr val="00B050"/>
          </a:solidFill>
        </c:spPr>
      </c:pivotFmt>
      <c:pivotFmt>
        <c:idx val="87"/>
        <c:spPr>
          <a:solidFill>
            <a:srgbClr val="00B050"/>
          </a:solidFill>
        </c:spPr>
      </c:pivotFmt>
      <c:pivotFmt>
        <c:idx val="88"/>
        <c:spPr>
          <a:solidFill>
            <a:srgbClr val="00B050"/>
          </a:solidFill>
        </c:spPr>
      </c:pivotFmt>
      <c:pivotFmt>
        <c:idx val="89"/>
        <c:spPr>
          <a:solidFill>
            <a:srgbClr val="00B050"/>
          </a:solidFill>
        </c:spPr>
      </c:pivotFmt>
      <c:pivotFmt>
        <c:idx val="90"/>
        <c:spPr>
          <a:solidFill>
            <a:srgbClr val="00B050"/>
          </a:solidFill>
        </c:spPr>
      </c:pivotFmt>
      <c:pivotFmt>
        <c:idx val="91"/>
        <c:spPr>
          <a:solidFill>
            <a:srgbClr val="00B050"/>
          </a:solidFill>
        </c:spPr>
      </c:pivotFmt>
      <c:pivotFmt>
        <c:idx val="92"/>
        <c:spPr>
          <a:solidFill>
            <a:srgbClr val="00B050"/>
          </a:solidFill>
        </c:spPr>
      </c:pivotFmt>
      <c:pivotFmt>
        <c:idx val="9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FFD700"/>
          </a:solidFill>
        </c:spPr>
      </c:pivotFmt>
      <c:pivotFmt>
        <c:idx val="95"/>
        <c:spPr>
          <a:solidFill>
            <a:srgbClr val="FFD700"/>
          </a:solidFill>
        </c:spPr>
      </c:pivotFmt>
      <c:pivotFmt>
        <c:idx val="96"/>
        <c:spPr>
          <a:solidFill>
            <a:srgbClr val="FFD700"/>
          </a:solidFill>
        </c:spPr>
      </c:pivotFmt>
      <c:pivotFmt>
        <c:idx val="97"/>
        <c:spPr>
          <a:solidFill>
            <a:srgbClr val="FFD700"/>
          </a:solidFill>
        </c:spPr>
      </c:pivotFmt>
      <c:pivotFmt>
        <c:idx val="98"/>
        <c:spPr>
          <a:solidFill>
            <a:srgbClr val="FFD700"/>
          </a:solidFill>
        </c:spPr>
      </c:pivotFmt>
      <c:pivotFmt>
        <c:idx val="99"/>
        <c:spPr>
          <a:solidFill>
            <a:srgbClr val="FFD700"/>
          </a:solidFill>
        </c:spPr>
      </c:pivotFmt>
      <c:pivotFmt>
        <c:idx val="100"/>
        <c:spPr>
          <a:solidFill>
            <a:srgbClr val="00B050"/>
          </a:solidFill>
        </c:spPr>
      </c:pivotFmt>
      <c:pivotFmt>
        <c:idx val="101"/>
        <c:spPr>
          <a:solidFill>
            <a:srgbClr val="00B050"/>
          </a:solidFill>
        </c:spPr>
      </c:pivotFmt>
      <c:pivotFmt>
        <c:idx val="102"/>
        <c:spPr>
          <a:solidFill>
            <a:srgbClr val="00B050"/>
          </a:solidFill>
        </c:spPr>
      </c:pivotFmt>
      <c:pivotFmt>
        <c:idx val="103"/>
        <c:spPr>
          <a:solidFill>
            <a:srgbClr val="00B050"/>
          </a:solidFill>
        </c:spPr>
      </c:pivotFmt>
      <c:pivotFmt>
        <c:idx val="104"/>
        <c:spPr>
          <a:solidFill>
            <a:srgbClr val="00B050"/>
          </a:solidFill>
        </c:spPr>
      </c:pivotFmt>
      <c:pivotFmt>
        <c:idx val="105"/>
        <c:spPr>
          <a:solidFill>
            <a:srgbClr val="00B050"/>
          </a:solidFill>
        </c:spPr>
      </c:pivotFmt>
      <c:pivotFmt>
        <c:idx val="106"/>
        <c:spPr>
          <a:solidFill>
            <a:srgbClr val="00B050"/>
          </a:solidFill>
        </c:spPr>
      </c:pivotFmt>
      <c:pivotFmt>
        <c:idx val="107"/>
        <c:spPr>
          <a:solidFill>
            <a:srgbClr val="00B050"/>
          </a:solidFill>
        </c:spPr>
      </c:pivotFmt>
      <c:pivotFmt>
        <c:idx val="108"/>
        <c:spPr>
          <a:solidFill>
            <a:srgbClr val="00B050"/>
          </a:solidFill>
        </c:spPr>
      </c:pivotFmt>
      <c:pivotFmt>
        <c:idx val="109"/>
        <c:spPr>
          <a:solidFill>
            <a:srgbClr val="00B050"/>
          </a:solidFill>
        </c:spPr>
      </c:pivotFmt>
      <c:pivotFmt>
        <c:idx val="110"/>
        <c:spPr>
          <a:solidFill>
            <a:srgbClr val="00B050"/>
          </a:solidFill>
        </c:spPr>
      </c:pivotFmt>
      <c:pivotFmt>
        <c:idx val="1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FFD700"/>
          </a:solidFill>
        </c:spPr>
      </c:pivotFmt>
      <c:pivotFmt>
        <c:idx val="113"/>
        <c:spPr>
          <a:solidFill>
            <a:srgbClr val="FFD700"/>
          </a:solidFill>
        </c:spPr>
      </c:pivotFmt>
      <c:pivotFmt>
        <c:idx val="114"/>
        <c:spPr>
          <a:solidFill>
            <a:srgbClr val="FFD700"/>
          </a:solidFill>
        </c:spPr>
      </c:pivotFmt>
      <c:pivotFmt>
        <c:idx val="115"/>
        <c:spPr>
          <a:solidFill>
            <a:srgbClr val="FFD700"/>
          </a:solidFill>
        </c:spPr>
      </c:pivotFmt>
      <c:pivotFmt>
        <c:idx val="116"/>
        <c:spPr>
          <a:solidFill>
            <a:srgbClr val="FFD700"/>
          </a:solidFill>
        </c:spPr>
      </c:pivotFmt>
      <c:pivotFmt>
        <c:idx val="117"/>
        <c:spPr>
          <a:solidFill>
            <a:srgbClr val="FFD700"/>
          </a:solidFill>
        </c:spPr>
      </c:pivotFmt>
      <c:pivotFmt>
        <c:idx val="118"/>
        <c:spPr>
          <a:solidFill>
            <a:srgbClr val="00B050"/>
          </a:solidFill>
        </c:spPr>
      </c:pivotFmt>
      <c:pivotFmt>
        <c:idx val="119"/>
        <c:spPr>
          <a:solidFill>
            <a:srgbClr val="00B050"/>
          </a:solidFill>
        </c:spPr>
      </c:pivotFmt>
      <c:pivotFmt>
        <c:idx val="120"/>
        <c:spPr>
          <a:solidFill>
            <a:srgbClr val="00B050"/>
          </a:solidFill>
        </c:spPr>
      </c:pivotFmt>
      <c:pivotFmt>
        <c:idx val="121"/>
        <c:spPr>
          <a:solidFill>
            <a:srgbClr val="00B050"/>
          </a:solidFill>
        </c:spPr>
      </c:pivotFmt>
      <c:pivotFmt>
        <c:idx val="122"/>
        <c:spPr>
          <a:solidFill>
            <a:srgbClr val="00B050"/>
          </a:solidFill>
        </c:spPr>
      </c:pivotFmt>
      <c:pivotFmt>
        <c:idx val="123"/>
        <c:spPr>
          <a:solidFill>
            <a:srgbClr val="00B050"/>
          </a:solidFill>
        </c:spPr>
      </c:pivotFmt>
      <c:pivotFmt>
        <c:idx val="124"/>
        <c:spPr>
          <a:solidFill>
            <a:srgbClr val="00B050"/>
          </a:solidFill>
        </c:spPr>
      </c:pivotFmt>
      <c:pivotFmt>
        <c:idx val="125"/>
        <c:spPr>
          <a:solidFill>
            <a:srgbClr val="00B050"/>
          </a:solidFill>
        </c:spPr>
      </c:pivotFmt>
      <c:pivotFmt>
        <c:idx val="126"/>
        <c:spPr>
          <a:solidFill>
            <a:srgbClr val="00B050"/>
          </a:solidFill>
        </c:spPr>
      </c:pivotFmt>
      <c:pivotFmt>
        <c:idx val="127"/>
        <c:spPr>
          <a:solidFill>
            <a:srgbClr val="00B050"/>
          </a:solidFill>
        </c:spPr>
      </c:pivotFmt>
      <c:pivotFmt>
        <c:idx val="128"/>
        <c:spPr>
          <a:solidFill>
            <a:srgbClr val="00B050"/>
          </a:solidFill>
        </c:spPr>
      </c:pivotFmt>
      <c:pivotFmt>
        <c:idx val="12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FFD700"/>
          </a:solidFill>
        </c:spPr>
      </c:pivotFmt>
      <c:pivotFmt>
        <c:idx val="131"/>
        <c:spPr>
          <a:solidFill>
            <a:srgbClr val="FFD700"/>
          </a:solidFill>
        </c:spPr>
      </c:pivotFmt>
      <c:pivotFmt>
        <c:idx val="132"/>
        <c:spPr>
          <a:solidFill>
            <a:srgbClr val="FFD700"/>
          </a:solidFill>
        </c:spPr>
      </c:pivotFmt>
      <c:pivotFmt>
        <c:idx val="133"/>
        <c:spPr>
          <a:solidFill>
            <a:srgbClr val="FFD700"/>
          </a:solidFill>
        </c:spPr>
      </c:pivotFmt>
      <c:pivotFmt>
        <c:idx val="134"/>
        <c:spPr>
          <a:solidFill>
            <a:srgbClr val="FFD700"/>
          </a:solidFill>
        </c:spPr>
      </c:pivotFmt>
      <c:pivotFmt>
        <c:idx val="135"/>
        <c:spPr>
          <a:solidFill>
            <a:srgbClr val="FFD700"/>
          </a:solidFill>
        </c:spPr>
      </c:pivotFmt>
      <c:pivotFmt>
        <c:idx val="136"/>
        <c:spPr>
          <a:solidFill>
            <a:srgbClr val="00B050"/>
          </a:solidFill>
        </c:spPr>
      </c:pivotFmt>
      <c:pivotFmt>
        <c:idx val="137"/>
        <c:spPr>
          <a:solidFill>
            <a:srgbClr val="00B050"/>
          </a:solidFill>
        </c:spPr>
      </c:pivotFmt>
      <c:pivotFmt>
        <c:idx val="138"/>
        <c:spPr>
          <a:solidFill>
            <a:srgbClr val="00B050"/>
          </a:solidFill>
        </c:spPr>
      </c:pivotFmt>
      <c:pivotFmt>
        <c:idx val="139"/>
        <c:spPr>
          <a:solidFill>
            <a:srgbClr val="00B050"/>
          </a:solidFill>
        </c:spPr>
      </c:pivotFmt>
      <c:pivotFmt>
        <c:idx val="140"/>
        <c:spPr>
          <a:solidFill>
            <a:srgbClr val="00B050"/>
          </a:solidFill>
        </c:spPr>
      </c:pivotFmt>
      <c:pivotFmt>
        <c:idx val="141"/>
        <c:spPr>
          <a:solidFill>
            <a:srgbClr val="00B050"/>
          </a:solidFill>
        </c:spPr>
      </c:pivotFmt>
      <c:pivotFmt>
        <c:idx val="142"/>
        <c:spPr>
          <a:solidFill>
            <a:srgbClr val="00B050"/>
          </a:solidFill>
        </c:spPr>
      </c:pivotFmt>
      <c:pivotFmt>
        <c:idx val="143"/>
        <c:spPr>
          <a:solidFill>
            <a:srgbClr val="00B050"/>
          </a:solidFill>
        </c:spPr>
      </c:pivotFmt>
      <c:pivotFmt>
        <c:idx val="144"/>
        <c:spPr>
          <a:solidFill>
            <a:srgbClr val="00B050"/>
          </a:solidFill>
        </c:spPr>
      </c:pivotFmt>
      <c:pivotFmt>
        <c:idx val="145"/>
        <c:spPr>
          <a:solidFill>
            <a:srgbClr val="00B050"/>
          </a:solidFill>
        </c:spPr>
      </c:pivotFmt>
      <c:pivotFmt>
        <c:idx val="146"/>
        <c:spPr>
          <a:solidFill>
            <a:srgbClr val="00B050"/>
          </a:solidFill>
        </c:spPr>
      </c:pivotFmt>
      <c:pivotFmt>
        <c:idx val="14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rgbClr val="FFD700"/>
          </a:solidFill>
        </c:spPr>
      </c:pivotFmt>
      <c:pivotFmt>
        <c:idx val="149"/>
        <c:spPr>
          <a:solidFill>
            <a:srgbClr val="FFD700"/>
          </a:solidFill>
        </c:spPr>
      </c:pivotFmt>
      <c:pivotFmt>
        <c:idx val="150"/>
        <c:spPr>
          <a:solidFill>
            <a:srgbClr val="FFD700"/>
          </a:solidFill>
        </c:spPr>
      </c:pivotFmt>
      <c:pivotFmt>
        <c:idx val="151"/>
        <c:spPr>
          <a:solidFill>
            <a:srgbClr val="FFD700"/>
          </a:solidFill>
        </c:spPr>
      </c:pivotFmt>
      <c:pivotFmt>
        <c:idx val="152"/>
        <c:spPr>
          <a:solidFill>
            <a:srgbClr val="FFD700"/>
          </a:solidFill>
        </c:spPr>
      </c:pivotFmt>
      <c:pivotFmt>
        <c:idx val="153"/>
        <c:spPr>
          <a:solidFill>
            <a:srgbClr val="FFD700"/>
          </a:solidFill>
        </c:spPr>
      </c:pivotFmt>
      <c:pivotFmt>
        <c:idx val="154"/>
        <c:spPr>
          <a:solidFill>
            <a:srgbClr val="00B050"/>
          </a:solidFill>
        </c:spPr>
      </c:pivotFmt>
      <c:pivotFmt>
        <c:idx val="155"/>
        <c:spPr>
          <a:solidFill>
            <a:srgbClr val="00B050"/>
          </a:solidFill>
        </c:spPr>
      </c:pivotFmt>
      <c:pivotFmt>
        <c:idx val="156"/>
        <c:spPr>
          <a:solidFill>
            <a:srgbClr val="00B050"/>
          </a:solidFill>
        </c:spPr>
      </c:pivotFmt>
      <c:pivotFmt>
        <c:idx val="157"/>
        <c:spPr>
          <a:solidFill>
            <a:srgbClr val="00B050"/>
          </a:solidFill>
        </c:spPr>
      </c:pivotFmt>
      <c:pivotFmt>
        <c:idx val="158"/>
        <c:spPr>
          <a:solidFill>
            <a:srgbClr val="00B050"/>
          </a:solidFill>
        </c:spPr>
      </c:pivotFmt>
      <c:pivotFmt>
        <c:idx val="159"/>
        <c:spPr>
          <a:solidFill>
            <a:srgbClr val="00B050"/>
          </a:solidFill>
        </c:spPr>
      </c:pivotFmt>
      <c:pivotFmt>
        <c:idx val="160"/>
        <c:spPr>
          <a:solidFill>
            <a:srgbClr val="00B050"/>
          </a:solidFill>
        </c:spPr>
      </c:pivotFmt>
      <c:pivotFmt>
        <c:idx val="161"/>
        <c:spPr>
          <a:solidFill>
            <a:srgbClr val="00B050"/>
          </a:solidFill>
        </c:spPr>
      </c:pivotFmt>
      <c:pivotFmt>
        <c:idx val="162"/>
        <c:spPr>
          <a:solidFill>
            <a:srgbClr val="00B050"/>
          </a:solidFill>
        </c:spPr>
      </c:pivotFmt>
      <c:pivotFmt>
        <c:idx val="163"/>
        <c:spPr>
          <a:solidFill>
            <a:srgbClr val="00B050"/>
          </a:solidFill>
        </c:spPr>
      </c:pivotFmt>
      <c:pivotFmt>
        <c:idx val="164"/>
        <c:spPr>
          <a:solidFill>
            <a:srgbClr val="00B050"/>
          </a:solidFill>
        </c:spPr>
      </c:pivotFmt>
      <c:pivotFmt>
        <c:idx val="16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FD700"/>
          </a:solidFill>
        </c:spPr>
      </c:pivotFmt>
      <c:pivotFmt>
        <c:idx val="167"/>
        <c:spPr>
          <a:solidFill>
            <a:srgbClr val="FFD700"/>
          </a:solidFill>
        </c:spPr>
      </c:pivotFmt>
      <c:pivotFmt>
        <c:idx val="168"/>
        <c:spPr>
          <a:solidFill>
            <a:srgbClr val="FFD700"/>
          </a:solidFill>
        </c:spPr>
      </c:pivotFmt>
      <c:pivotFmt>
        <c:idx val="169"/>
        <c:spPr>
          <a:solidFill>
            <a:srgbClr val="FFD700"/>
          </a:solidFill>
        </c:spPr>
      </c:pivotFmt>
      <c:pivotFmt>
        <c:idx val="170"/>
        <c:spPr>
          <a:solidFill>
            <a:srgbClr val="FFD700"/>
          </a:solidFill>
        </c:spPr>
      </c:pivotFmt>
      <c:pivotFmt>
        <c:idx val="171"/>
        <c:spPr>
          <a:solidFill>
            <a:srgbClr val="FFD700"/>
          </a:solidFill>
        </c:spPr>
      </c:pivotFmt>
      <c:pivotFmt>
        <c:idx val="172"/>
        <c:spPr>
          <a:solidFill>
            <a:srgbClr val="00B050"/>
          </a:solidFill>
        </c:spPr>
      </c:pivotFmt>
      <c:pivotFmt>
        <c:idx val="173"/>
        <c:spPr>
          <a:solidFill>
            <a:srgbClr val="00B050"/>
          </a:solidFill>
        </c:spPr>
      </c:pivotFmt>
      <c:pivotFmt>
        <c:idx val="174"/>
        <c:spPr>
          <a:solidFill>
            <a:srgbClr val="00B050"/>
          </a:solidFill>
        </c:spPr>
      </c:pivotFmt>
      <c:pivotFmt>
        <c:idx val="175"/>
        <c:spPr>
          <a:solidFill>
            <a:srgbClr val="00B050"/>
          </a:solidFill>
        </c:spPr>
      </c:pivotFmt>
      <c:pivotFmt>
        <c:idx val="176"/>
        <c:spPr>
          <a:solidFill>
            <a:srgbClr val="00B050"/>
          </a:solidFill>
        </c:spPr>
      </c:pivotFmt>
      <c:pivotFmt>
        <c:idx val="177"/>
        <c:spPr>
          <a:solidFill>
            <a:srgbClr val="00B050"/>
          </a:solidFill>
        </c:spPr>
      </c:pivotFmt>
      <c:pivotFmt>
        <c:idx val="178"/>
        <c:spPr>
          <a:solidFill>
            <a:srgbClr val="00B050"/>
          </a:solidFill>
        </c:spPr>
      </c:pivotFmt>
      <c:pivotFmt>
        <c:idx val="179"/>
        <c:spPr>
          <a:solidFill>
            <a:srgbClr val="00B050"/>
          </a:solidFill>
        </c:spPr>
      </c:pivotFmt>
      <c:pivotFmt>
        <c:idx val="180"/>
        <c:spPr>
          <a:solidFill>
            <a:srgbClr val="00B050"/>
          </a:solidFill>
        </c:spPr>
      </c:pivotFmt>
      <c:pivotFmt>
        <c:idx val="181"/>
        <c:spPr>
          <a:solidFill>
            <a:srgbClr val="00B050"/>
          </a:solidFill>
        </c:spPr>
      </c:pivotFmt>
      <c:pivotFmt>
        <c:idx val="182"/>
        <c:spPr>
          <a:solidFill>
            <a:srgbClr val="00B050"/>
          </a:solidFill>
        </c:spPr>
      </c:pivotFmt>
      <c:pivotFmt>
        <c:idx val="18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FFD700"/>
          </a:solidFill>
        </c:spPr>
      </c:pivotFmt>
      <c:pivotFmt>
        <c:idx val="185"/>
        <c:spPr>
          <a:solidFill>
            <a:srgbClr val="FFD700"/>
          </a:solidFill>
        </c:spPr>
      </c:pivotFmt>
      <c:pivotFmt>
        <c:idx val="186"/>
        <c:spPr>
          <a:solidFill>
            <a:srgbClr val="FFD700"/>
          </a:solidFill>
        </c:spPr>
      </c:pivotFmt>
      <c:pivotFmt>
        <c:idx val="187"/>
        <c:spPr>
          <a:solidFill>
            <a:srgbClr val="FFD700"/>
          </a:solidFill>
        </c:spPr>
      </c:pivotFmt>
      <c:pivotFmt>
        <c:idx val="188"/>
        <c:spPr>
          <a:solidFill>
            <a:srgbClr val="FFD700"/>
          </a:solidFill>
        </c:spPr>
      </c:pivotFmt>
      <c:pivotFmt>
        <c:idx val="189"/>
        <c:spPr>
          <a:solidFill>
            <a:srgbClr val="FFD700"/>
          </a:solidFill>
        </c:spPr>
      </c:pivotFmt>
      <c:pivotFmt>
        <c:idx val="190"/>
        <c:spPr>
          <a:solidFill>
            <a:srgbClr val="00B050"/>
          </a:solidFill>
        </c:spPr>
      </c:pivotFmt>
      <c:pivotFmt>
        <c:idx val="191"/>
        <c:spPr>
          <a:solidFill>
            <a:srgbClr val="00B050"/>
          </a:solidFill>
        </c:spPr>
      </c:pivotFmt>
      <c:pivotFmt>
        <c:idx val="192"/>
        <c:spPr>
          <a:solidFill>
            <a:srgbClr val="00B050"/>
          </a:solidFill>
        </c:spPr>
      </c:pivotFmt>
      <c:pivotFmt>
        <c:idx val="193"/>
        <c:spPr>
          <a:solidFill>
            <a:srgbClr val="00B050"/>
          </a:solidFill>
        </c:spPr>
      </c:pivotFmt>
      <c:pivotFmt>
        <c:idx val="194"/>
        <c:spPr>
          <a:solidFill>
            <a:srgbClr val="00B050"/>
          </a:solidFill>
        </c:spPr>
      </c:pivotFmt>
      <c:pivotFmt>
        <c:idx val="195"/>
        <c:spPr>
          <a:solidFill>
            <a:srgbClr val="00B050"/>
          </a:solidFill>
        </c:spPr>
      </c:pivotFmt>
      <c:pivotFmt>
        <c:idx val="196"/>
        <c:spPr>
          <a:solidFill>
            <a:srgbClr val="00B050"/>
          </a:solidFill>
        </c:spPr>
      </c:pivotFmt>
      <c:pivotFmt>
        <c:idx val="197"/>
        <c:spPr>
          <a:solidFill>
            <a:srgbClr val="00B050"/>
          </a:solidFill>
        </c:spPr>
      </c:pivotFmt>
      <c:pivotFmt>
        <c:idx val="198"/>
        <c:spPr>
          <a:solidFill>
            <a:srgbClr val="00B050"/>
          </a:solidFill>
        </c:spPr>
      </c:pivotFmt>
      <c:pivotFmt>
        <c:idx val="199"/>
        <c:spPr>
          <a:solidFill>
            <a:srgbClr val="00B050"/>
          </a:solidFill>
        </c:spPr>
      </c:pivotFmt>
      <c:pivotFmt>
        <c:idx val="200"/>
        <c:spPr>
          <a:solidFill>
            <a:srgbClr val="00B050"/>
          </a:solidFill>
        </c:spPr>
      </c:pivotFmt>
      <c:pivotFmt>
        <c:idx val="20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D700"/>
          </a:solidFill>
        </c:spPr>
      </c:pivotFmt>
      <c:pivotFmt>
        <c:idx val="203"/>
        <c:spPr>
          <a:solidFill>
            <a:srgbClr val="FFD700"/>
          </a:solidFill>
        </c:spPr>
      </c:pivotFmt>
      <c:pivotFmt>
        <c:idx val="204"/>
        <c:spPr>
          <a:solidFill>
            <a:srgbClr val="FFD700"/>
          </a:solidFill>
        </c:spPr>
      </c:pivotFmt>
      <c:pivotFmt>
        <c:idx val="205"/>
        <c:spPr>
          <a:solidFill>
            <a:srgbClr val="FFD700"/>
          </a:solidFill>
        </c:spPr>
      </c:pivotFmt>
      <c:pivotFmt>
        <c:idx val="206"/>
        <c:spPr>
          <a:solidFill>
            <a:srgbClr val="FFD700"/>
          </a:solidFill>
        </c:spPr>
      </c:pivotFmt>
      <c:pivotFmt>
        <c:idx val="207"/>
        <c:spPr>
          <a:solidFill>
            <a:srgbClr val="FFD700"/>
          </a:solidFill>
        </c:spPr>
      </c:pivotFmt>
      <c:pivotFmt>
        <c:idx val="208"/>
        <c:spPr>
          <a:solidFill>
            <a:srgbClr val="00B050"/>
          </a:solidFill>
        </c:spPr>
      </c:pivotFmt>
      <c:pivotFmt>
        <c:idx val="209"/>
        <c:spPr>
          <a:solidFill>
            <a:srgbClr val="00B050"/>
          </a:solidFill>
        </c:spPr>
      </c:pivotFmt>
      <c:pivotFmt>
        <c:idx val="210"/>
        <c:spPr>
          <a:solidFill>
            <a:srgbClr val="00B050"/>
          </a:solidFill>
        </c:spPr>
      </c:pivotFmt>
      <c:pivotFmt>
        <c:idx val="211"/>
        <c:spPr>
          <a:solidFill>
            <a:srgbClr val="00B050"/>
          </a:solidFill>
        </c:spPr>
      </c:pivotFmt>
      <c:pivotFmt>
        <c:idx val="212"/>
        <c:spPr>
          <a:solidFill>
            <a:srgbClr val="00B050"/>
          </a:solidFill>
        </c:spPr>
      </c:pivotFmt>
      <c:pivotFmt>
        <c:idx val="213"/>
        <c:spPr>
          <a:solidFill>
            <a:srgbClr val="00B050"/>
          </a:solidFill>
        </c:spPr>
      </c:pivotFmt>
      <c:pivotFmt>
        <c:idx val="214"/>
        <c:spPr>
          <a:solidFill>
            <a:srgbClr val="00B050"/>
          </a:solidFill>
        </c:spPr>
      </c:pivotFmt>
      <c:pivotFmt>
        <c:idx val="215"/>
        <c:spPr>
          <a:solidFill>
            <a:srgbClr val="00B050"/>
          </a:solidFill>
        </c:spPr>
      </c:pivotFmt>
      <c:pivotFmt>
        <c:idx val="216"/>
        <c:spPr>
          <a:solidFill>
            <a:srgbClr val="00B050"/>
          </a:solidFill>
        </c:spPr>
      </c:pivotFmt>
      <c:pivotFmt>
        <c:idx val="217"/>
        <c:spPr>
          <a:solidFill>
            <a:srgbClr val="00B050"/>
          </a:solidFill>
        </c:spPr>
      </c:pivotFmt>
      <c:pivotFmt>
        <c:idx val="218"/>
        <c:spPr>
          <a:solidFill>
            <a:srgbClr val="00B050"/>
          </a:solidFill>
        </c:spPr>
      </c:pivotFmt>
      <c:pivotFmt>
        <c:idx val="2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FFD700"/>
          </a:solidFill>
        </c:spPr>
      </c:pivotFmt>
      <c:pivotFmt>
        <c:idx val="221"/>
        <c:spPr>
          <a:solidFill>
            <a:srgbClr val="FFD700"/>
          </a:solidFill>
        </c:spPr>
      </c:pivotFmt>
      <c:pivotFmt>
        <c:idx val="222"/>
        <c:spPr>
          <a:solidFill>
            <a:srgbClr val="FFD700"/>
          </a:solidFill>
        </c:spPr>
      </c:pivotFmt>
      <c:pivotFmt>
        <c:idx val="223"/>
        <c:spPr>
          <a:solidFill>
            <a:srgbClr val="FFD700"/>
          </a:solidFill>
        </c:spPr>
      </c:pivotFmt>
      <c:pivotFmt>
        <c:idx val="224"/>
        <c:spPr>
          <a:solidFill>
            <a:srgbClr val="FFD700"/>
          </a:solidFill>
        </c:spPr>
      </c:pivotFmt>
      <c:pivotFmt>
        <c:idx val="225"/>
        <c:spPr>
          <a:solidFill>
            <a:srgbClr val="FFD700"/>
          </a:solidFill>
        </c:spPr>
      </c:pivotFmt>
      <c:pivotFmt>
        <c:idx val="226"/>
        <c:spPr>
          <a:solidFill>
            <a:srgbClr val="00B050"/>
          </a:solidFill>
        </c:spPr>
      </c:pivotFmt>
      <c:pivotFmt>
        <c:idx val="227"/>
        <c:spPr>
          <a:solidFill>
            <a:srgbClr val="00B050"/>
          </a:solidFill>
        </c:spPr>
      </c:pivotFmt>
      <c:pivotFmt>
        <c:idx val="228"/>
        <c:spPr>
          <a:solidFill>
            <a:srgbClr val="00B050"/>
          </a:solidFill>
        </c:spPr>
      </c:pivotFmt>
      <c:pivotFmt>
        <c:idx val="229"/>
        <c:spPr>
          <a:solidFill>
            <a:srgbClr val="00B050"/>
          </a:solidFill>
        </c:spPr>
      </c:pivotFmt>
      <c:pivotFmt>
        <c:idx val="230"/>
        <c:spPr>
          <a:solidFill>
            <a:srgbClr val="00B050"/>
          </a:solidFill>
        </c:spPr>
      </c:pivotFmt>
      <c:pivotFmt>
        <c:idx val="231"/>
        <c:spPr>
          <a:solidFill>
            <a:srgbClr val="00B050"/>
          </a:solidFill>
        </c:spPr>
      </c:pivotFmt>
      <c:pivotFmt>
        <c:idx val="232"/>
        <c:spPr>
          <a:solidFill>
            <a:srgbClr val="00B050"/>
          </a:solidFill>
        </c:spPr>
      </c:pivotFmt>
      <c:pivotFmt>
        <c:idx val="233"/>
        <c:spPr>
          <a:solidFill>
            <a:srgbClr val="00B050"/>
          </a:solidFill>
        </c:spPr>
      </c:pivotFmt>
      <c:pivotFmt>
        <c:idx val="234"/>
        <c:spPr>
          <a:solidFill>
            <a:srgbClr val="00B050"/>
          </a:solidFill>
        </c:spPr>
      </c:pivotFmt>
      <c:pivotFmt>
        <c:idx val="235"/>
        <c:spPr>
          <a:solidFill>
            <a:srgbClr val="00B050"/>
          </a:solidFill>
        </c:spPr>
      </c:pivotFmt>
      <c:pivotFmt>
        <c:idx val="236"/>
        <c:spPr>
          <a:solidFill>
            <a:srgbClr val="00B050"/>
          </a:solidFill>
        </c:spPr>
      </c:pivotFmt>
      <c:pivotFmt>
        <c:idx val="237"/>
        <c:spPr>
          <a:solidFill>
            <a:srgbClr val="FF0000"/>
          </a:solidFill>
        </c:spPr>
      </c:pivotFmt>
      <c:pivotFmt>
        <c:idx val="238"/>
        <c:spPr>
          <a:solidFill>
            <a:srgbClr val="FF0000"/>
          </a:solidFill>
        </c:spPr>
      </c:pivotFmt>
      <c:pivotFmt>
        <c:idx val="239"/>
        <c:spPr>
          <a:solidFill>
            <a:srgbClr val="FF0000"/>
          </a:solidFill>
        </c:spPr>
      </c:pivotFmt>
      <c:pivotFmt>
        <c:idx val="240"/>
        <c:spPr>
          <a:solidFill>
            <a:srgbClr val="FF0000"/>
          </a:solidFill>
        </c:spPr>
      </c:pivotFmt>
      <c:pivotFmt>
        <c:idx val="241"/>
        <c:spPr>
          <a:solidFill>
            <a:srgbClr val="FF0000"/>
          </a:solidFill>
        </c:spPr>
      </c:pivotFmt>
      <c:pivotFmt>
        <c:idx val="242"/>
        <c:spPr>
          <a:solidFill>
            <a:srgbClr val="FF0000"/>
          </a:solidFill>
        </c:spPr>
      </c:pivotFmt>
      <c:pivotFmt>
        <c:idx val="243"/>
        <c:spPr>
          <a:solidFill>
            <a:srgbClr val="FF0000"/>
          </a:solidFill>
        </c:spPr>
      </c:pivotFmt>
      <c:pivotFmt>
        <c:idx val="244"/>
        <c:spPr>
          <a:solidFill>
            <a:srgbClr val="FF0000"/>
          </a:solidFill>
        </c:spPr>
      </c:pivotFmt>
      <c:pivotFmt>
        <c:idx val="245"/>
        <c:spPr>
          <a:solidFill>
            <a:srgbClr val="FF0000"/>
          </a:solidFill>
        </c:spPr>
      </c:pivotFmt>
      <c:pivotFmt>
        <c:idx val="246"/>
        <c:spPr>
          <a:solidFill>
            <a:srgbClr val="FF0000"/>
          </a:solidFill>
        </c:spPr>
      </c:pivotFmt>
      <c:pivotFmt>
        <c:idx val="247"/>
        <c:spPr>
          <a:solidFill>
            <a:srgbClr val="FF0000"/>
          </a:solidFill>
        </c:spPr>
      </c:pivotFmt>
      <c:pivotFmt>
        <c:idx val="248"/>
        <c:spPr>
          <a:solidFill>
            <a:srgbClr val="FF0000"/>
          </a:solidFill>
        </c:spPr>
      </c:pivotFmt>
      <c:pivotFmt>
        <c:idx val="24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FFD700"/>
          </a:solidFill>
        </c:spPr>
      </c:pivotFmt>
      <c:pivotFmt>
        <c:idx val="251"/>
        <c:spPr>
          <a:solidFill>
            <a:srgbClr val="FFD700"/>
          </a:solidFill>
        </c:spPr>
      </c:pivotFmt>
      <c:pivotFmt>
        <c:idx val="252"/>
        <c:spPr>
          <a:solidFill>
            <a:srgbClr val="FFD700"/>
          </a:solidFill>
        </c:spPr>
      </c:pivotFmt>
      <c:pivotFmt>
        <c:idx val="253"/>
        <c:spPr>
          <a:solidFill>
            <a:srgbClr val="FFD700"/>
          </a:solidFill>
        </c:spPr>
      </c:pivotFmt>
      <c:pivotFmt>
        <c:idx val="254"/>
        <c:spPr>
          <a:solidFill>
            <a:srgbClr val="FFD700"/>
          </a:solidFill>
        </c:spPr>
      </c:pivotFmt>
      <c:pivotFmt>
        <c:idx val="255"/>
        <c:spPr>
          <a:solidFill>
            <a:srgbClr val="FFD700"/>
          </a:solidFill>
        </c:spPr>
      </c:pivotFmt>
      <c:pivotFmt>
        <c:idx val="256"/>
        <c:spPr>
          <a:solidFill>
            <a:srgbClr val="00B050"/>
          </a:solidFill>
        </c:spPr>
      </c:pivotFmt>
      <c:pivotFmt>
        <c:idx val="257"/>
        <c:spPr>
          <a:solidFill>
            <a:srgbClr val="00B050"/>
          </a:solidFill>
        </c:spPr>
      </c:pivotFmt>
      <c:pivotFmt>
        <c:idx val="258"/>
        <c:spPr>
          <a:solidFill>
            <a:srgbClr val="00B050"/>
          </a:solidFill>
        </c:spPr>
      </c:pivotFmt>
      <c:pivotFmt>
        <c:idx val="259"/>
        <c:spPr>
          <a:solidFill>
            <a:srgbClr val="00B050"/>
          </a:solidFill>
        </c:spPr>
      </c:pivotFmt>
      <c:pivotFmt>
        <c:idx val="260"/>
        <c:spPr>
          <a:solidFill>
            <a:srgbClr val="00B050"/>
          </a:solidFill>
        </c:spPr>
      </c:pivotFmt>
      <c:pivotFmt>
        <c:idx val="261"/>
        <c:spPr>
          <a:solidFill>
            <a:srgbClr val="00B050"/>
          </a:solidFill>
        </c:spPr>
      </c:pivotFmt>
      <c:pivotFmt>
        <c:idx val="262"/>
        <c:spPr>
          <a:solidFill>
            <a:srgbClr val="00B050"/>
          </a:solidFill>
        </c:spPr>
      </c:pivotFmt>
      <c:pivotFmt>
        <c:idx val="263"/>
        <c:spPr>
          <a:solidFill>
            <a:srgbClr val="00B050"/>
          </a:solidFill>
        </c:spPr>
      </c:pivotFmt>
      <c:pivotFmt>
        <c:idx val="264"/>
        <c:spPr>
          <a:solidFill>
            <a:srgbClr val="00B050"/>
          </a:solidFill>
        </c:spPr>
      </c:pivotFmt>
      <c:pivotFmt>
        <c:idx val="265"/>
        <c:spPr>
          <a:solidFill>
            <a:srgbClr val="00B050"/>
          </a:solidFill>
        </c:spPr>
      </c:pivotFmt>
      <c:pivotFmt>
        <c:idx val="266"/>
        <c:spPr>
          <a:solidFill>
            <a:srgbClr val="00B050"/>
          </a:solidFill>
        </c:spPr>
      </c:pivotFmt>
      <c:pivotFmt>
        <c:idx val="267"/>
        <c:spPr>
          <a:solidFill>
            <a:srgbClr val="FF0000"/>
          </a:solidFill>
        </c:spPr>
      </c:pivotFmt>
      <c:pivotFmt>
        <c:idx val="268"/>
        <c:spPr>
          <a:solidFill>
            <a:srgbClr val="FF0000"/>
          </a:solidFill>
        </c:spPr>
      </c:pivotFmt>
      <c:pivotFmt>
        <c:idx val="269"/>
        <c:spPr>
          <a:solidFill>
            <a:srgbClr val="FF0000"/>
          </a:solidFill>
        </c:spPr>
      </c:pivotFmt>
      <c:pivotFmt>
        <c:idx val="270"/>
        <c:spPr>
          <a:solidFill>
            <a:srgbClr val="FF0000"/>
          </a:solidFill>
        </c:spPr>
      </c:pivotFmt>
      <c:pivotFmt>
        <c:idx val="271"/>
        <c:spPr>
          <a:solidFill>
            <a:srgbClr val="FF0000"/>
          </a:solidFill>
        </c:spPr>
      </c:pivotFmt>
      <c:pivotFmt>
        <c:idx val="272"/>
        <c:spPr>
          <a:solidFill>
            <a:srgbClr val="FF0000"/>
          </a:solidFill>
        </c:spPr>
      </c:pivotFmt>
      <c:pivotFmt>
        <c:idx val="273"/>
        <c:spPr>
          <a:solidFill>
            <a:srgbClr val="FF0000"/>
          </a:solidFill>
        </c:spPr>
      </c:pivotFmt>
      <c:pivotFmt>
        <c:idx val="274"/>
        <c:spPr>
          <a:solidFill>
            <a:srgbClr val="FF0000"/>
          </a:solidFill>
        </c:spPr>
      </c:pivotFmt>
      <c:pivotFmt>
        <c:idx val="275"/>
        <c:spPr>
          <a:solidFill>
            <a:srgbClr val="FF0000"/>
          </a:solidFill>
        </c:spPr>
      </c:pivotFmt>
      <c:pivotFmt>
        <c:idx val="276"/>
        <c:spPr>
          <a:solidFill>
            <a:srgbClr val="FF0000"/>
          </a:solidFill>
        </c:spPr>
      </c:pivotFmt>
      <c:pivotFmt>
        <c:idx val="277"/>
        <c:spPr>
          <a:solidFill>
            <a:srgbClr val="FF0000"/>
          </a:solidFill>
        </c:spPr>
      </c:pivotFmt>
      <c:pivotFmt>
        <c:idx val="278"/>
        <c:spPr>
          <a:solidFill>
            <a:srgbClr val="FF0000"/>
          </a:solidFill>
        </c:spPr>
      </c:pivotFmt>
      <c:pivotFmt>
        <c:idx val="27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FFD700"/>
          </a:solidFill>
        </c:spPr>
      </c:pivotFmt>
      <c:pivotFmt>
        <c:idx val="281"/>
        <c:spPr>
          <a:solidFill>
            <a:srgbClr val="FFD700"/>
          </a:solidFill>
        </c:spPr>
      </c:pivotFmt>
      <c:pivotFmt>
        <c:idx val="282"/>
        <c:spPr>
          <a:solidFill>
            <a:srgbClr val="FFD700"/>
          </a:solidFill>
        </c:spPr>
      </c:pivotFmt>
      <c:pivotFmt>
        <c:idx val="283"/>
        <c:spPr>
          <a:solidFill>
            <a:srgbClr val="FFD700"/>
          </a:solidFill>
        </c:spPr>
      </c:pivotFmt>
      <c:pivotFmt>
        <c:idx val="284"/>
        <c:spPr>
          <a:solidFill>
            <a:srgbClr val="FFD700"/>
          </a:solidFill>
        </c:spPr>
      </c:pivotFmt>
      <c:pivotFmt>
        <c:idx val="285"/>
        <c:spPr>
          <a:solidFill>
            <a:srgbClr val="FFD700"/>
          </a:solidFill>
        </c:spPr>
      </c:pivotFmt>
      <c:pivotFmt>
        <c:idx val="286"/>
        <c:spPr>
          <a:solidFill>
            <a:srgbClr val="00B050"/>
          </a:solidFill>
        </c:spPr>
      </c:pivotFmt>
      <c:pivotFmt>
        <c:idx val="287"/>
        <c:spPr>
          <a:solidFill>
            <a:srgbClr val="00B050"/>
          </a:solidFill>
        </c:spPr>
      </c:pivotFmt>
      <c:pivotFmt>
        <c:idx val="288"/>
        <c:spPr>
          <a:solidFill>
            <a:srgbClr val="00B050"/>
          </a:solidFill>
        </c:spPr>
      </c:pivotFmt>
      <c:pivotFmt>
        <c:idx val="289"/>
        <c:spPr>
          <a:solidFill>
            <a:srgbClr val="00B050"/>
          </a:solidFill>
        </c:spPr>
      </c:pivotFmt>
      <c:pivotFmt>
        <c:idx val="290"/>
        <c:spPr>
          <a:solidFill>
            <a:srgbClr val="00B050"/>
          </a:solidFill>
        </c:spPr>
      </c:pivotFmt>
      <c:pivotFmt>
        <c:idx val="291"/>
        <c:spPr>
          <a:solidFill>
            <a:srgbClr val="00B050"/>
          </a:solidFill>
        </c:spPr>
      </c:pivotFmt>
      <c:pivotFmt>
        <c:idx val="292"/>
        <c:spPr>
          <a:solidFill>
            <a:srgbClr val="00B050"/>
          </a:solidFill>
        </c:spPr>
      </c:pivotFmt>
      <c:pivotFmt>
        <c:idx val="293"/>
        <c:spPr>
          <a:solidFill>
            <a:srgbClr val="00B050"/>
          </a:solidFill>
        </c:spPr>
      </c:pivotFmt>
      <c:pivotFmt>
        <c:idx val="294"/>
        <c:spPr>
          <a:solidFill>
            <a:srgbClr val="00B050"/>
          </a:solidFill>
        </c:spPr>
      </c:pivotFmt>
      <c:pivotFmt>
        <c:idx val="295"/>
        <c:spPr>
          <a:solidFill>
            <a:srgbClr val="00B050"/>
          </a:solidFill>
        </c:spPr>
      </c:pivotFmt>
      <c:pivotFmt>
        <c:idx val="296"/>
        <c:spPr>
          <a:solidFill>
            <a:srgbClr val="00B050"/>
          </a:solidFill>
        </c:spPr>
      </c:pivotFmt>
      <c:pivotFmt>
        <c:idx val="29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FFD700"/>
          </a:solidFill>
        </c:spPr>
      </c:pivotFmt>
      <c:pivotFmt>
        <c:idx val="299"/>
        <c:spPr>
          <a:solidFill>
            <a:srgbClr val="FFD700"/>
          </a:solidFill>
        </c:spPr>
      </c:pivotFmt>
      <c:pivotFmt>
        <c:idx val="300"/>
        <c:spPr>
          <a:solidFill>
            <a:srgbClr val="FFD700"/>
          </a:solidFill>
        </c:spPr>
      </c:pivotFmt>
      <c:pivotFmt>
        <c:idx val="301"/>
        <c:spPr>
          <a:solidFill>
            <a:srgbClr val="FFD700"/>
          </a:solidFill>
        </c:spPr>
      </c:pivotFmt>
      <c:pivotFmt>
        <c:idx val="302"/>
        <c:spPr>
          <a:solidFill>
            <a:srgbClr val="FFD700"/>
          </a:solidFill>
        </c:spPr>
      </c:pivotFmt>
      <c:pivotFmt>
        <c:idx val="303"/>
        <c:spPr>
          <a:solidFill>
            <a:srgbClr val="FFD700"/>
          </a:solidFill>
        </c:spPr>
      </c:pivotFmt>
      <c:pivotFmt>
        <c:idx val="304"/>
        <c:spPr>
          <a:solidFill>
            <a:srgbClr val="00B050"/>
          </a:solidFill>
        </c:spPr>
      </c:pivotFmt>
      <c:pivotFmt>
        <c:idx val="305"/>
        <c:spPr>
          <a:solidFill>
            <a:srgbClr val="00B050"/>
          </a:solidFill>
        </c:spPr>
      </c:pivotFmt>
      <c:pivotFmt>
        <c:idx val="306"/>
        <c:spPr>
          <a:solidFill>
            <a:srgbClr val="00B050"/>
          </a:solidFill>
        </c:spPr>
      </c:pivotFmt>
      <c:pivotFmt>
        <c:idx val="307"/>
        <c:spPr>
          <a:solidFill>
            <a:srgbClr val="00B050"/>
          </a:solidFill>
        </c:spPr>
      </c:pivotFmt>
      <c:pivotFmt>
        <c:idx val="308"/>
        <c:spPr>
          <a:solidFill>
            <a:srgbClr val="00B050"/>
          </a:solidFill>
        </c:spPr>
      </c:pivotFmt>
      <c:pivotFmt>
        <c:idx val="309"/>
        <c:spPr>
          <a:solidFill>
            <a:srgbClr val="00B050"/>
          </a:solidFill>
        </c:spPr>
      </c:pivotFmt>
      <c:pivotFmt>
        <c:idx val="310"/>
        <c:spPr>
          <a:solidFill>
            <a:srgbClr val="00B050"/>
          </a:solidFill>
        </c:spPr>
      </c:pivotFmt>
      <c:pivotFmt>
        <c:idx val="311"/>
        <c:spPr>
          <a:solidFill>
            <a:srgbClr val="00B050"/>
          </a:solidFill>
        </c:spPr>
      </c:pivotFmt>
      <c:pivotFmt>
        <c:idx val="312"/>
        <c:spPr>
          <a:solidFill>
            <a:srgbClr val="00B050"/>
          </a:solidFill>
        </c:spPr>
      </c:pivotFmt>
      <c:pivotFmt>
        <c:idx val="313"/>
        <c:spPr>
          <a:solidFill>
            <a:srgbClr val="00B050"/>
          </a:solidFill>
        </c:spPr>
      </c:pivotFmt>
      <c:pivotFmt>
        <c:idx val="314"/>
        <c:spPr>
          <a:solidFill>
            <a:srgbClr val="00B050"/>
          </a:solidFill>
        </c:spPr>
      </c:pivotFmt>
      <c:pivotFmt>
        <c:idx val="3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rgbClr val="FFD700"/>
          </a:solidFill>
        </c:spPr>
      </c:pivotFmt>
      <c:pivotFmt>
        <c:idx val="317"/>
        <c:spPr>
          <a:solidFill>
            <a:srgbClr val="FFD700"/>
          </a:solidFill>
        </c:spPr>
      </c:pivotFmt>
      <c:pivotFmt>
        <c:idx val="318"/>
        <c:spPr>
          <a:solidFill>
            <a:srgbClr val="FFD700"/>
          </a:solidFill>
        </c:spPr>
      </c:pivotFmt>
      <c:pivotFmt>
        <c:idx val="319"/>
        <c:spPr>
          <a:solidFill>
            <a:srgbClr val="FFD700"/>
          </a:solidFill>
        </c:spPr>
      </c:pivotFmt>
      <c:pivotFmt>
        <c:idx val="320"/>
        <c:spPr>
          <a:solidFill>
            <a:srgbClr val="FFD700"/>
          </a:solidFill>
        </c:spPr>
      </c:pivotFmt>
      <c:pivotFmt>
        <c:idx val="321"/>
        <c:spPr>
          <a:solidFill>
            <a:srgbClr val="FFD700"/>
          </a:solidFill>
        </c:spPr>
      </c:pivotFmt>
      <c:pivotFmt>
        <c:idx val="322"/>
        <c:spPr>
          <a:solidFill>
            <a:srgbClr val="00B050"/>
          </a:solidFill>
        </c:spPr>
      </c:pivotFmt>
      <c:pivotFmt>
        <c:idx val="323"/>
        <c:spPr>
          <a:solidFill>
            <a:srgbClr val="00B050"/>
          </a:solidFill>
        </c:spPr>
      </c:pivotFmt>
      <c:pivotFmt>
        <c:idx val="324"/>
        <c:spPr>
          <a:solidFill>
            <a:srgbClr val="00B050"/>
          </a:solidFill>
        </c:spPr>
      </c:pivotFmt>
      <c:pivotFmt>
        <c:idx val="325"/>
        <c:spPr>
          <a:solidFill>
            <a:srgbClr val="00B050"/>
          </a:solidFill>
        </c:spPr>
      </c:pivotFmt>
      <c:pivotFmt>
        <c:idx val="326"/>
        <c:spPr>
          <a:solidFill>
            <a:srgbClr val="00B050"/>
          </a:solidFill>
        </c:spPr>
      </c:pivotFmt>
      <c:pivotFmt>
        <c:idx val="327"/>
        <c:spPr>
          <a:solidFill>
            <a:srgbClr val="00B050"/>
          </a:solidFill>
        </c:spPr>
      </c:pivotFmt>
      <c:pivotFmt>
        <c:idx val="328"/>
        <c:spPr>
          <a:solidFill>
            <a:srgbClr val="00B050"/>
          </a:solidFill>
        </c:spPr>
      </c:pivotFmt>
      <c:pivotFmt>
        <c:idx val="329"/>
        <c:spPr>
          <a:solidFill>
            <a:srgbClr val="00B050"/>
          </a:solidFill>
        </c:spPr>
      </c:pivotFmt>
      <c:pivotFmt>
        <c:idx val="330"/>
        <c:spPr>
          <a:solidFill>
            <a:srgbClr val="00B050"/>
          </a:solidFill>
        </c:spPr>
      </c:pivotFmt>
      <c:pivotFmt>
        <c:idx val="331"/>
        <c:spPr>
          <a:solidFill>
            <a:srgbClr val="00B050"/>
          </a:solidFill>
        </c:spPr>
      </c:pivotFmt>
      <c:pivotFmt>
        <c:idx val="332"/>
        <c:spPr>
          <a:solidFill>
            <a:srgbClr val="00B050"/>
          </a:solidFill>
        </c:spPr>
      </c:pivotFmt>
      <c:pivotFmt>
        <c:idx val="333"/>
        <c:spPr>
          <a:solidFill>
            <a:srgbClr val="FF0000"/>
          </a:solidFill>
        </c:spPr>
      </c:pivotFmt>
      <c:pivotFmt>
        <c:idx val="334"/>
        <c:spPr>
          <a:solidFill>
            <a:srgbClr val="FF0000"/>
          </a:solidFill>
        </c:spPr>
      </c:pivotFmt>
      <c:pivotFmt>
        <c:idx val="335"/>
        <c:spPr>
          <a:solidFill>
            <a:srgbClr val="FF0000"/>
          </a:solidFill>
        </c:spPr>
      </c:pivotFmt>
      <c:pivotFmt>
        <c:idx val="336"/>
        <c:spPr>
          <a:solidFill>
            <a:srgbClr val="FF0000"/>
          </a:solidFill>
        </c:spPr>
      </c:pivotFmt>
      <c:pivotFmt>
        <c:idx val="337"/>
        <c:spPr>
          <a:solidFill>
            <a:srgbClr val="FF0000"/>
          </a:solidFill>
        </c:spPr>
      </c:pivotFmt>
      <c:pivotFmt>
        <c:idx val="338"/>
        <c:spPr>
          <a:solidFill>
            <a:srgbClr val="FF0000"/>
          </a:solidFill>
        </c:spPr>
      </c:pivotFmt>
      <c:pivotFmt>
        <c:idx val="339"/>
        <c:spPr>
          <a:solidFill>
            <a:srgbClr val="FF0000"/>
          </a:solidFill>
        </c:spPr>
      </c:pivotFmt>
      <c:pivotFmt>
        <c:idx val="340"/>
        <c:spPr>
          <a:solidFill>
            <a:srgbClr val="FF0000"/>
          </a:solidFill>
        </c:spPr>
      </c:pivotFmt>
      <c:pivotFmt>
        <c:idx val="341"/>
        <c:spPr>
          <a:solidFill>
            <a:srgbClr val="FF0000"/>
          </a:solidFill>
        </c:spPr>
      </c:pivotFmt>
      <c:pivotFmt>
        <c:idx val="342"/>
        <c:spPr>
          <a:solidFill>
            <a:srgbClr val="FF0000"/>
          </a:solidFill>
        </c:spPr>
      </c:pivotFmt>
      <c:pivotFmt>
        <c:idx val="343"/>
        <c:spPr>
          <a:solidFill>
            <a:srgbClr val="FF0000"/>
          </a:solidFill>
        </c:spPr>
      </c:pivotFmt>
      <c:pivotFmt>
        <c:idx val="344"/>
        <c:spPr>
          <a:solidFill>
            <a:srgbClr val="FF0000"/>
          </a:solidFill>
        </c:spPr>
      </c:pivotFmt>
      <c:pivotFmt>
        <c:idx val="34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rgbClr val="FFD700"/>
          </a:solidFill>
        </c:spPr>
      </c:pivotFmt>
      <c:pivotFmt>
        <c:idx val="347"/>
        <c:spPr>
          <a:solidFill>
            <a:srgbClr val="FFD700"/>
          </a:solidFill>
        </c:spPr>
      </c:pivotFmt>
      <c:pivotFmt>
        <c:idx val="348"/>
        <c:spPr>
          <a:solidFill>
            <a:srgbClr val="FFD700"/>
          </a:solidFill>
        </c:spPr>
      </c:pivotFmt>
      <c:pivotFmt>
        <c:idx val="349"/>
        <c:spPr>
          <a:solidFill>
            <a:srgbClr val="FFD700"/>
          </a:solidFill>
        </c:spPr>
      </c:pivotFmt>
      <c:pivotFmt>
        <c:idx val="350"/>
        <c:spPr>
          <a:solidFill>
            <a:srgbClr val="FFD700"/>
          </a:solidFill>
        </c:spPr>
      </c:pivotFmt>
      <c:pivotFmt>
        <c:idx val="351"/>
        <c:spPr>
          <a:solidFill>
            <a:srgbClr val="FFD700"/>
          </a:solidFill>
        </c:spPr>
      </c:pivotFmt>
      <c:pivotFmt>
        <c:idx val="352"/>
        <c:spPr>
          <a:solidFill>
            <a:srgbClr val="00B050"/>
          </a:solidFill>
        </c:spPr>
      </c:pivotFmt>
      <c:pivotFmt>
        <c:idx val="353"/>
        <c:spPr>
          <a:solidFill>
            <a:srgbClr val="00B050"/>
          </a:solidFill>
        </c:spPr>
      </c:pivotFmt>
      <c:pivotFmt>
        <c:idx val="354"/>
        <c:spPr>
          <a:solidFill>
            <a:srgbClr val="00B050"/>
          </a:solidFill>
        </c:spPr>
      </c:pivotFmt>
      <c:pivotFmt>
        <c:idx val="355"/>
        <c:spPr>
          <a:solidFill>
            <a:srgbClr val="00B050"/>
          </a:solidFill>
        </c:spPr>
      </c:pivotFmt>
      <c:pivotFmt>
        <c:idx val="356"/>
        <c:spPr>
          <a:solidFill>
            <a:srgbClr val="00B050"/>
          </a:solidFill>
        </c:spPr>
      </c:pivotFmt>
      <c:pivotFmt>
        <c:idx val="357"/>
        <c:spPr>
          <a:solidFill>
            <a:srgbClr val="00B050"/>
          </a:solidFill>
        </c:spPr>
      </c:pivotFmt>
      <c:pivotFmt>
        <c:idx val="358"/>
        <c:spPr>
          <a:solidFill>
            <a:srgbClr val="00B050"/>
          </a:solidFill>
        </c:spPr>
      </c:pivotFmt>
      <c:pivotFmt>
        <c:idx val="359"/>
        <c:spPr>
          <a:solidFill>
            <a:srgbClr val="00B050"/>
          </a:solidFill>
        </c:spPr>
      </c:pivotFmt>
      <c:pivotFmt>
        <c:idx val="360"/>
        <c:spPr>
          <a:solidFill>
            <a:srgbClr val="00B050"/>
          </a:solidFill>
        </c:spPr>
      </c:pivotFmt>
      <c:pivotFmt>
        <c:idx val="361"/>
        <c:spPr>
          <a:solidFill>
            <a:srgbClr val="00B050"/>
          </a:solidFill>
        </c:spPr>
      </c:pivotFmt>
      <c:pivotFmt>
        <c:idx val="362"/>
        <c:spPr>
          <a:solidFill>
            <a:srgbClr val="00B050"/>
          </a:solidFill>
        </c:spPr>
      </c:pivotFmt>
      <c:pivotFmt>
        <c:idx val="36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rgbClr val="FFD700"/>
          </a:solidFill>
        </c:spPr>
      </c:pivotFmt>
      <c:pivotFmt>
        <c:idx val="365"/>
        <c:spPr>
          <a:solidFill>
            <a:srgbClr val="FFD700"/>
          </a:solidFill>
        </c:spPr>
      </c:pivotFmt>
      <c:pivotFmt>
        <c:idx val="366"/>
        <c:spPr>
          <a:solidFill>
            <a:srgbClr val="FFD700"/>
          </a:solidFill>
        </c:spPr>
      </c:pivotFmt>
      <c:pivotFmt>
        <c:idx val="367"/>
        <c:spPr>
          <a:solidFill>
            <a:srgbClr val="FFD700"/>
          </a:solidFill>
        </c:spPr>
      </c:pivotFmt>
      <c:pivotFmt>
        <c:idx val="368"/>
        <c:spPr>
          <a:solidFill>
            <a:srgbClr val="FFD700"/>
          </a:solidFill>
        </c:spPr>
      </c:pivotFmt>
      <c:pivotFmt>
        <c:idx val="369"/>
        <c:spPr>
          <a:solidFill>
            <a:srgbClr val="FFD700"/>
          </a:solidFill>
        </c:spPr>
      </c:pivotFmt>
      <c:pivotFmt>
        <c:idx val="370"/>
        <c:spPr>
          <a:solidFill>
            <a:srgbClr val="00B050"/>
          </a:solidFill>
        </c:spPr>
      </c:pivotFmt>
      <c:pivotFmt>
        <c:idx val="371"/>
        <c:spPr>
          <a:solidFill>
            <a:srgbClr val="00B050"/>
          </a:solidFill>
        </c:spPr>
      </c:pivotFmt>
      <c:pivotFmt>
        <c:idx val="372"/>
        <c:spPr>
          <a:solidFill>
            <a:srgbClr val="00B050"/>
          </a:solidFill>
        </c:spPr>
      </c:pivotFmt>
      <c:pivotFmt>
        <c:idx val="373"/>
        <c:spPr>
          <a:solidFill>
            <a:srgbClr val="00B050"/>
          </a:solidFill>
        </c:spPr>
      </c:pivotFmt>
      <c:pivotFmt>
        <c:idx val="374"/>
        <c:spPr>
          <a:solidFill>
            <a:srgbClr val="00B050"/>
          </a:solidFill>
        </c:spPr>
      </c:pivotFmt>
      <c:pivotFmt>
        <c:idx val="375"/>
        <c:spPr>
          <a:solidFill>
            <a:srgbClr val="00B050"/>
          </a:solidFill>
        </c:spPr>
      </c:pivotFmt>
      <c:pivotFmt>
        <c:idx val="376"/>
        <c:spPr>
          <a:solidFill>
            <a:srgbClr val="00B050"/>
          </a:solidFill>
        </c:spPr>
      </c:pivotFmt>
      <c:pivotFmt>
        <c:idx val="377"/>
        <c:spPr>
          <a:solidFill>
            <a:srgbClr val="00B050"/>
          </a:solidFill>
        </c:spPr>
      </c:pivotFmt>
      <c:pivotFmt>
        <c:idx val="378"/>
        <c:spPr>
          <a:solidFill>
            <a:srgbClr val="00B050"/>
          </a:solidFill>
        </c:spPr>
      </c:pivotFmt>
      <c:pivotFmt>
        <c:idx val="379"/>
        <c:spPr>
          <a:solidFill>
            <a:srgbClr val="00B050"/>
          </a:solidFill>
        </c:spPr>
      </c:pivotFmt>
      <c:pivotFmt>
        <c:idx val="380"/>
        <c:spPr>
          <a:solidFill>
            <a:srgbClr val="00B050"/>
          </a:solidFill>
        </c:spPr>
      </c:pivotFmt>
      <c:pivotFmt>
        <c:idx val="38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rgbClr val="FFD700"/>
          </a:solidFill>
        </c:spPr>
      </c:pivotFmt>
      <c:pivotFmt>
        <c:idx val="383"/>
        <c:spPr>
          <a:solidFill>
            <a:srgbClr val="FFD700"/>
          </a:solidFill>
        </c:spPr>
      </c:pivotFmt>
      <c:pivotFmt>
        <c:idx val="384"/>
        <c:spPr>
          <a:solidFill>
            <a:srgbClr val="FFD700"/>
          </a:solidFill>
        </c:spPr>
      </c:pivotFmt>
      <c:pivotFmt>
        <c:idx val="385"/>
        <c:spPr>
          <a:solidFill>
            <a:srgbClr val="FFD700"/>
          </a:solidFill>
        </c:spPr>
      </c:pivotFmt>
      <c:pivotFmt>
        <c:idx val="386"/>
        <c:spPr>
          <a:solidFill>
            <a:srgbClr val="FFD700"/>
          </a:solidFill>
        </c:spPr>
      </c:pivotFmt>
      <c:pivotFmt>
        <c:idx val="387"/>
        <c:spPr>
          <a:solidFill>
            <a:srgbClr val="FFD700"/>
          </a:solidFill>
        </c:spPr>
      </c:pivotFmt>
      <c:pivotFmt>
        <c:idx val="388"/>
        <c:spPr>
          <a:solidFill>
            <a:srgbClr val="00B050"/>
          </a:solidFill>
        </c:spPr>
      </c:pivotFmt>
      <c:pivotFmt>
        <c:idx val="389"/>
        <c:spPr>
          <a:solidFill>
            <a:srgbClr val="00B050"/>
          </a:solidFill>
        </c:spPr>
      </c:pivotFmt>
      <c:pivotFmt>
        <c:idx val="390"/>
        <c:spPr>
          <a:solidFill>
            <a:srgbClr val="00B050"/>
          </a:solidFill>
        </c:spPr>
      </c:pivotFmt>
      <c:pivotFmt>
        <c:idx val="391"/>
        <c:spPr>
          <a:solidFill>
            <a:srgbClr val="00B050"/>
          </a:solidFill>
        </c:spPr>
      </c:pivotFmt>
      <c:pivotFmt>
        <c:idx val="392"/>
        <c:spPr>
          <a:solidFill>
            <a:srgbClr val="00B050"/>
          </a:solidFill>
        </c:spPr>
      </c:pivotFmt>
      <c:pivotFmt>
        <c:idx val="393"/>
        <c:spPr>
          <a:solidFill>
            <a:srgbClr val="00B050"/>
          </a:solidFill>
        </c:spPr>
      </c:pivotFmt>
      <c:pivotFmt>
        <c:idx val="394"/>
        <c:spPr>
          <a:solidFill>
            <a:srgbClr val="00B050"/>
          </a:solidFill>
        </c:spPr>
      </c:pivotFmt>
      <c:pivotFmt>
        <c:idx val="395"/>
        <c:spPr>
          <a:solidFill>
            <a:srgbClr val="00B050"/>
          </a:solidFill>
        </c:spPr>
      </c:pivotFmt>
      <c:pivotFmt>
        <c:idx val="396"/>
        <c:spPr>
          <a:solidFill>
            <a:srgbClr val="00B050"/>
          </a:solidFill>
        </c:spPr>
      </c:pivotFmt>
      <c:pivotFmt>
        <c:idx val="397"/>
        <c:spPr>
          <a:solidFill>
            <a:srgbClr val="00B050"/>
          </a:solidFill>
        </c:spPr>
      </c:pivotFmt>
      <c:pivotFmt>
        <c:idx val="398"/>
        <c:spPr>
          <a:solidFill>
            <a:srgbClr val="00B050"/>
          </a:solidFill>
        </c:spPr>
      </c:pivotFmt>
      <c:pivotFmt>
        <c:idx val="39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rgbClr val="FFD700"/>
          </a:solidFill>
        </c:spPr>
      </c:pivotFmt>
      <c:pivotFmt>
        <c:idx val="401"/>
        <c:spPr>
          <a:solidFill>
            <a:srgbClr val="FFD700"/>
          </a:solidFill>
        </c:spPr>
      </c:pivotFmt>
      <c:pivotFmt>
        <c:idx val="402"/>
        <c:spPr>
          <a:solidFill>
            <a:srgbClr val="FFD700"/>
          </a:solidFill>
        </c:spPr>
      </c:pivotFmt>
      <c:pivotFmt>
        <c:idx val="403"/>
        <c:spPr>
          <a:solidFill>
            <a:srgbClr val="FFD700"/>
          </a:solidFill>
        </c:spPr>
      </c:pivotFmt>
      <c:pivotFmt>
        <c:idx val="404"/>
        <c:spPr>
          <a:solidFill>
            <a:srgbClr val="FFD700"/>
          </a:solidFill>
        </c:spPr>
      </c:pivotFmt>
      <c:pivotFmt>
        <c:idx val="405"/>
        <c:spPr>
          <a:solidFill>
            <a:srgbClr val="FFD700"/>
          </a:solidFill>
        </c:spPr>
      </c:pivotFmt>
      <c:pivotFmt>
        <c:idx val="406"/>
        <c:spPr>
          <a:solidFill>
            <a:srgbClr val="00B050"/>
          </a:solidFill>
        </c:spPr>
      </c:pivotFmt>
      <c:pivotFmt>
        <c:idx val="407"/>
        <c:spPr>
          <a:solidFill>
            <a:srgbClr val="00B050"/>
          </a:solidFill>
        </c:spPr>
      </c:pivotFmt>
      <c:pivotFmt>
        <c:idx val="408"/>
        <c:spPr>
          <a:solidFill>
            <a:srgbClr val="00B050"/>
          </a:solidFill>
        </c:spPr>
      </c:pivotFmt>
      <c:pivotFmt>
        <c:idx val="409"/>
        <c:spPr>
          <a:solidFill>
            <a:srgbClr val="00B050"/>
          </a:solidFill>
        </c:spPr>
      </c:pivotFmt>
      <c:pivotFmt>
        <c:idx val="410"/>
        <c:spPr>
          <a:solidFill>
            <a:srgbClr val="00B050"/>
          </a:solidFill>
        </c:spPr>
      </c:pivotFmt>
      <c:pivotFmt>
        <c:idx val="411"/>
        <c:spPr>
          <a:solidFill>
            <a:srgbClr val="00B050"/>
          </a:solidFill>
        </c:spPr>
      </c:pivotFmt>
      <c:pivotFmt>
        <c:idx val="412"/>
        <c:spPr>
          <a:solidFill>
            <a:srgbClr val="00B050"/>
          </a:solidFill>
        </c:spPr>
      </c:pivotFmt>
      <c:pivotFmt>
        <c:idx val="413"/>
        <c:spPr>
          <a:solidFill>
            <a:srgbClr val="00B050"/>
          </a:solidFill>
        </c:spPr>
      </c:pivotFmt>
      <c:pivotFmt>
        <c:idx val="414"/>
        <c:spPr>
          <a:solidFill>
            <a:srgbClr val="00B050"/>
          </a:solidFill>
        </c:spPr>
      </c:pivotFmt>
      <c:pivotFmt>
        <c:idx val="415"/>
        <c:spPr>
          <a:solidFill>
            <a:srgbClr val="00B050"/>
          </a:solidFill>
        </c:spPr>
      </c:pivotFmt>
      <c:pivotFmt>
        <c:idx val="416"/>
        <c:spPr>
          <a:solidFill>
            <a:srgbClr val="00B050"/>
          </a:solidFill>
        </c:spPr>
      </c:pivotFmt>
      <c:pivotFmt>
        <c:idx val="4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D700"/>
          </a:solidFill>
        </c:spPr>
      </c:pivotFmt>
      <c:pivotFmt>
        <c:idx val="419"/>
        <c:spPr>
          <a:solidFill>
            <a:srgbClr val="FFD700"/>
          </a:solidFill>
        </c:spPr>
      </c:pivotFmt>
      <c:pivotFmt>
        <c:idx val="420"/>
        <c:spPr>
          <a:solidFill>
            <a:srgbClr val="FFD700"/>
          </a:solidFill>
        </c:spPr>
      </c:pivotFmt>
      <c:pivotFmt>
        <c:idx val="421"/>
        <c:spPr>
          <a:solidFill>
            <a:srgbClr val="FFD700"/>
          </a:solidFill>
        </c:spPr>
      </c:pivotFmt>
      <c:pivotFmt>
        <c:idx val="422"/>
        <c:spPr>
          <a:solidFill>
            <a:srgbClr val="FFD700"/>
          </a:solidFill>
        </c:spPr>
      </c:pivotFmt>
      <c:pivotFmt>
        <c:idx val="423"/>
        <c:spPr>
          <a:solidFill>
            <a:srgbClr val="FFD700"/>
          </a:solidFill>
        </c:spPr>
      </c:pivotFmt>
      <c:pivotFmt>
        <c:idx val="424"/>
        <c:spPr>
          <a:solidFill>
            <a:srgbClr val="00B050"/>
          </a:solidFill>
        </c:spPr>
      </c:pivotFmt>
      <c:pivotFmt>
        <c:idx val="425"/>
        <c:spPr>
          <a:solidFill>
            <a:srgbClr val="00B050"/>
          </a:solidFill>
        </c:spPr>
      </c:pivotFmt>
      <c:pivotFmt>
        <c:idx val="426"/>
        <c:spPr>
          <a:solidFill>
            <a:srgbClr val="00B050"/>
          </a:solidFill>
        </c:spPr>
      </c:pivotFmt>
      <c:pivotFmt>
        <c:idx val="427"/>
        <c:spPr>
          <a:solidFill>
            <a:srgbClr val="00B050"/>
          </a:solidFill>
        </c:spPr>
      </c:pivotFmt>
      <c:pivotFmt>
        <c:idx val="428"/>
        <c:spPr>
          <a:solidFill>
            <a:srgbClr val="00B050"/>
          </a:solidFill>
        </c:spPr>
      </c:pivotFmt>
      <c:pivotFmt>
        <c:idx val="429"/>
        <c:spPr>
          <a:solidFill>
            <a:srgbClr val="00B050"/>
          </a:solidFill>
        </c:spPr>
      </c:pivotFmt>
      <c:pivotFmt>
        <c:idx val="430"/>
        <c:spPr>
          <a:solidFill>
            <a:srgbClr val="00B050"/>
          </a:solidFill>
        </c:spPr>
      </c:pivotFmt>
      <c:pivotFmt>
        <c:idx val="431"/>
        <c:spPr>
          <a:solidFill>
            <a:srgbClr val="00B050"/>
          </a:solidFill>
        </c:spPr>
      </c:pivotFmt>
      <c:pivotFmt>
        <c:idx val="432"/>
        <c:spPr>
          <a:solidFill>
            <a:srgbClr val="00B050"/>
          </a:solidFill>
        </c:spPr>
      </c:pivotFmt>
      <c:pivotFmt>
        <c:idx val="433"/>
        <c:spPr>
          <a:solidFill>
            <a:srgbClr val="00B050"/>
          </a:solidFill>
        </c:spPr>
      </c:pivotFmt>
      <c:pivotFmt>
        <c:idx val="434"/>
        <c:spPr>
          <a:solidFill>
            <a:srgbClr val="00B050"/>
          </a:solidFill>
        </c:spPr>
      </c:pivotFmt>
      <c:pivotFmt>
        <c:idx val="43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rgbClr val="FFD700"/>
          </a:solidFill>
        </c:spPr>
      </c:pivotFmt>
      <c:pivotFmt>
        <c:idx val="437"/>
        <c:spPr>
          <a:solidFill>
            <a:srgbClr val="FFD700"/>
          </a:solidFill>
        </c:spPr>
      </c:pivotFmt>
      <c:pivotFmt>
        <c:idx val="438"/>
        <c:spPr>
          <a:solidFill>
            <a:srgbClr val="FFD700"/>
          </a:solidFill>
        </c:spPr>
      </c:pivotFmt>
      <c:pivotFmt>
        <c:idx val="439"/>
        <c:spPr>
          <a:solidFill>
            <a:srgbClr val="FFD700"/>
          </a:solidFill>
        </c:spPr>
      </c:pivotFmt>
      <c:pivotFmt>
        <c:idx val="440"/>
        <c:spPr>
          <a:solidFill>
            <a:srgbClr val="FFD700"/>
          </a:solidFill>
        </c:spPr>
      </c:pivotFmt>
      <c:pivotFmt>
        <c:idx val="441"/>
        <c:spPr>
          <a:solidFill>
            <a:srgbClr val="FFD700"/>
          </a:solidFill>
        </c:spPr>
      </c:pivotFmt>
      <c:pivotFmt>
        <c:idx val="442"/>
        <c:spPr>
          <a:solidFill>
            <a:srgbClr val="00B050"/>
          </a:solidFill>
        </c:spPr>
      </c:pivotFmt>
      <c:pivotFmt>
        <c:idx val="443"/>
        <c:spPr>
          <a:solidFill>
            <a:srgbClr val="00B050"/>
          </a:solidFill>
        </c:spPr>
      </c:pivotFmt>
      <c:pivotFmt>
        <c:idx val="444"/>
        <c:spPr>
          <a:solidFill>
            <a:srgbClr val="00B050"/>
          </a:solidFill>
        </c:spPr>
      </c:pivotFmt>
      <c:pivotFmt>
        <c:idx val="445"/>
        <c:spPr>
          <a:solidFill>
            <a:srgbClr val="00B050"/>
          </a:solidFill>
        </c:spPr>
      </c:pivotFmt>
      <c:pivotFmt>
        <c:idx val="446"/>
        <c:spPr>
          <a:solidFill>
            <a:srgbClr val="00B050"/>
          </a:solidFill>
        </c:spPr>
      </c:pivotFmt>
      <c:pivotFmt>
        <c:idx val="447"/>
        <c:spPr>
          <a:solidFill>
            <a:srgbClr val="00B050"/>
          </a:solidFill>
        </c:spPr>
      </c:pivotFmt>
      <c:pivotFmt>
        <c:idx val="448"/>
        <c:spPr>
          <a:solidFill>
            <a:srgbClr val="00B050"/>
          </a:solidFill>
        </c:spPr>
      </c:pivotFmt>
      <c:pivotFmt>
        <c:idx val="449"/>
        <c:spPr>
          <a:solidFill>
            <a:srgbClr val="00B050"/>
          </a:solidFill>
        </c:spPr>
      </c:pivotFmt>
      <c:pivotFmt>
        <c:idx val="450"/>
        <c:spPr>
          <a:solidFill>
            <a:srgbClr val="00B050"/>
          </a:solidFill>
        </c:spPr>
      </c:pivotFmt>
      <c:pivotFmt>
        <c:idx val="451"/>
        <c:spPr>
          <a:solidFill>
            <a:srgbClr val="00B050"/>
          </a:solidFill>
        </c:spPr>
      </c:pivotFmt>
      <c:pivotFmt>
        <c:idx val="452"/>
        <c:spPr>
          <a:solidFill>
            <a:srgbClr val="00B050"/>
          </a:solidFill>
        </c:spPr>
      </c:pivotFmt>
      <c:pivotFmt>
        <c:idx val="45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FFD700"/>
          </a:solidFill>
        </c:spPr>
      </c:pivotFmt>
      <c:pivotFmt>
        <c:idx val="455"/>
        <c:spPr>
          <a:solidFill>
            <a:srgbClr val="FFD700"/>
          </a:solidFill>
        </c:spPr>
      </c:pivotFmt>
      <c:pivotFmt>
        <c:idx val="456"/>
        <c:spPr>
          <a:solidFill>
            <a:srgbClr val="FFD700"/>
          </a:solidFill>
        </c:spPr>
      </c:pivotFmt>
      <c:pivotFmt>
        <c:idx val="457"/>
        <c:spPr>
          <a:solidFill>
            <a:srgbClr val="FFD700"/>
          </a:solidFill>
        </c:spPr>
      </c:pivotFmt>
      <c:pivotFmt>
        <c:idx val="458"/>
        <c:spPr>
          <a:solidFill>
            <a:srgbClr val="FFD700"/>
          </a:solidFill>
        </c:spPr>
      </c:pivotFmt>
      <c:pivotFmt>
        <c:idx val="459"/>
        <c:spPr>
          <a:solidFill>
            <a:srgbClr val="FFD700"/>
          </a:solidFill>
        </c:spPr>
      </c:pivotFmt>
      <c:pivotFmt>
        <c:idx val="460"/>
        <c:spPr>
          <a:solidFill>
            <a:srgbClr val="00B050"/>
          </a:solidFill>
        </c:spPr>
      </c:pivotFmt>
      <c:pivotFmt>
        <c:idx val="461"/>
        <c:spPr>
          <a:solidFill>
            <a:srgbClr val="00B050"/>
          </a:solidFill>
        </c:spPr>
      </c:pivotFmt>
      <c:pivotFmt>
        <c:idx val="462"/>
        <c:spPr>
          <a:solidFill>
            <a:srgbClr val="00B050"/>
          </a:solidFill>
        </c:spPr>
      </c:pivotFmt>
      <c:pivotFmt>
        <c:idx val="463"/>
        <c:spPr>
          <a:solidFill>
            <a:srgbClr val="00B050"/>
          </a:solidFill>
        </c:spPr>
      </c:pivotFmt>
      <c:pivotFmt>
        <c:idx val="464"/>
        <c:spPr>
          <a:solidFill>
            <a:srgbClr val="00B050"/>
          </a:solidFill>
        </c:spPr>
      </c:pivotFmt>
      <c:pivotFmt>
        <c:idx val="465"/>
        <c:spPr>
          <a:solidFill>
            <a:srgbClr val="00B050"/>
          </a:solidFill>
        </c:spPr>
      </c:pivotFmt>
      <c:pivotFmt>
        <c:idx val="466"/>
        <c:spPr>
          <a:solidFill>
            <a:srgbClr val="00B050"/>
          </a:solidFill>
        </c:spPr>
      </c:pivotFmt>
      <c:pivotFmt>
        <c:idx val="467"/>
        <c:spPr>
          <a:solidFill>
            <a:srgbClr val="00B050"/>
          </a:solidFill>
        </c:spPr>
      </c:pivotFmt>
      <c:pivotFmt>
        <c:idx val="468"/>
        <c:spPr>
          <a:solidFill>
            <a:srgbClr val="00B050"/>
          </a:solidFill>
        </c:spPr>
      </c:pivotFmt>
      <c:pivotFmt>
        <c:idx val="469"/>
        <c:spPr>
          <a:solidFill>
            <a:srgbClr val="00B050"/>
          </a:solidFill>
        </c:spPr>
      </c:pivotFmt>
      <c:pivotFmt>
        <c:idx val="470"/>
        <c:spPr>
          <a:solidFill>
            <a:srgbClr val="00B050"/>
          </a:solidFill>
        </c:spPr>
      </c:pivotFmt>
      <c:pivotFmt>
        <c:idx val="47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rgbClr val="FFD700"/>
          </a:solidFill>
        </c:spPr>
      </c:pivotFmt>
      <c:pivotFmt>
        <c:idx val="473"/>
        <c:spPr>
          <a:solidFill>
            <a:srgbClr val="FFD700"/>
          </a:solidFill>
        </c:spPr>
      </c:pivotFmt>
      <c:pivotFmt>
        <c:idx val="474"/>
        <c:spPr>
          <a:solidFill>
            <a:srgbClr val="FFD700"/>
          </a:solidFill>
        </c:spPr>
      </c:pivotFmt>
      <c:pivotFmt>
        <c:idx val="475"/>
        <c:spPr>
          <a:solidFill>
            <a:srgbClr val="FFD700"/>
          </a:solidFill>
        </c:spPr>
      </c:pivotFmt>
      <c:pivotFmt>
        <c:idx val="476"/>
        <c:spPr>
          <a:solidFill>
            <a:srgbClr val="FFD700"/>
          </a:solidFill>
        </c:spPr>
      </c:pivotFmt>
      <c:pivotFmt>
        <c:idx val="477"/>
        <c:spPr>
          <a:solidFill>
            <a:srgbClr val="FFD700"/>
          </a:solidFill>
        </c:spPr>
      </c:pivotFmt>
      <c:pivotFmt>
        <c:idx val="478"/>
        <c:spPr>
          <a:solidFill>
            <a:srgbClr val="00B050"/>
          </a:solidFill>
        </c:spPr>
      </c:pivotFmt>
      <c:pivotFmt>
        <c:idx val="479"/>
        <c:spPr>
          <a:solidFill>
            <a:srgbClr val="00B050"/>
          </a:solidFill>
        </c:spPr>
      </c:pivotFmt>
      <c:pivotFmt>
        <c:idx val="480"/>
        <c:spPr>
          <a:solidFill>
            <a:srgbClr val="00B050"/>
          </a:solidFill>
        </c:spPr>
      </c:pivotFmt>
      <c:pivotFmt>
        <c:idx val="481"/>
        <c:spPr>
          <a:solidFill>
            <a:srgbClr val="00B050"/>
          </a:solidFill>
        </c:spPr>
      </c:pivotFmt>
      <c:pivotFmt>
        <c:idx val="482"/>
        <c:spPr>
          <a:solidFill>
            <a:srgbClr val="00B050"/>
          </a:solidFill>
        </c:spPr>
      </c:pivotFmt>
      <c:pivotFmt>
        <c:idx val="483"/>
        <c:spPr>
          <a:solidFill>
            <a:srgbClr val="00B050"/>
          </a:solidFill>
        </c:spPr>
      </c:pivotFmt>
      <c:pivotFmt>
        <c:idx val="484"/>
        <c:spPr>
          <a:solidFill>
            <a:srgbClr val="00B050"/>
          </a:solidFill>
        </c:spPr>
      </c:pivotFmt>
      <c:pivotFmt>
        <c:idx val="485"/>
        <c:spPr>
          <a:solidFill>
            <a:srgbClr val="00B050"/>
          </a:solidFill>
        </c:spPr>
      </c:pivotFmt>
      <c:pivotFmt>
        <c:idx val="486"/>
        <c:spPr>
          <a:solidFill>
            <a:srgbClr val="00B050"/>
          </a:solidFill>
        </c:spPr>
      </c:pivotFmt>
      <c:pivotFmt>
        <c:idx val="487"/>
        <c:spPr>
          <a:solidFill>
            <a:srgbClr val="00B050"/>
          </a:solidFill>
        </c:spPr>
      </c:pivotFmt>
      <c:pivotFmt>
        <c:idx val="488"/>
        <c:spPr>
          <a:solidFill>
            <a:srgbClr val="00B050"/>
          </a:solidFill>
        </c:spPr>
      </c:pivotFmt>
      <c:pivotFmt>
        <c:idx val="48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rgbClr val="FFD700"/>
          </a:solidFill>
        </c:spPr>
      </c:pivotFmt>
      <c:pivotFmt>
        <c:idx val="491"/>
        <c:spPr>
          <a:solidFill>
            <a:srgbClr val="FFD700"/>
          </a:solidFill>
        </c:spPr>
      </c:pivotFmt>
      <c:pivotFmt>
        <c:idx val="492"/>
        <c:spPr>
          <a:solidFill>
            <a:srgbClr val="FFD700"/>
          </a:solidFill>
        </c:spPr>
      </c:pivotFmt>
      <c:pivotFmt>
        <c:idx val="493"/>
        <c:spPr>
          <a:solidFill>
            <a:srgbClr val="FFD700"/>
          </a:solidFill>
        </c:spPr>
      </c:pivotFmt>
      <c:pivotFmt>
        <c:idx val="494"/>
        <c:spPr>
          <a:solidFill>
            <a:srgbClr val="FFD700"/>
          </a:solidFill>
        </c:spPr>
      </c:pivotFmt>
      <c:pivotFmt>
        <c:idx val="495"/>
        <c:spPr>
          <a:solidFill>
            <a:srgbClr val="FFD700"/>
          </a:solidFill>
        </c:spPr>
      </c:pivotFmt>
      <c:pivotFmt>
        <c:idx val="496"/>
        <c:spPr>
          <a:solidFill>
            <a:srgbClr val="00B050"/>
          </a:solidFill>
        </c:spPr>
      </c:pivotFmt>
      <c:pivotFmt>
        <c:idx val="497"/>
        <c:spPr>
          <a:solidFill>
            <a:srgbClr val="00B050"/>
          </a:solidFill>
        </c:spPr>
      </c:pivotFmt>
      <c:pivotFmt>
        <c:idx val="498"/>
        <c:spPr>
          <a:solidFill>
            <a:srgbClr val="00B050"/>
          </a:solidFill>
        </c:spPr>
      </c:pivotFmt>
      <c:pivotFmt>
        <c:idx val="499"/>
        <c:spPr>
          <a:solidFill>
            <a:srgbClr val="00B050"/>
          </a:solidFill>
        </c:spPr>
      </c:pivotFmt>
      <c:pivotFmt>
        <c:idx val="500"/>
        <c:spPr>
          <a:solidFill>
            <a:srgbClr val="00B050"/>
          </a:solidFill>
        </c:spPr>
      </c:pivotFmt>
      <c:pivotFmt>
        <c:idx val="501"/>
        <c:spPr>
          <a:solidFill>
            <a:srgbClr val="00B050"/>
          </a:solidFill>
        </c:spPr>
      </c:pivotFmt>
      <c:pivotFmt>
        <c:idx val="502"/>
        <c:spPr>
          <a:solidFill>
            <a:srgbClr val="00B050"/>
          </a:solidFill>
        </c:spPr>
      </c:pivotFmt>
      <c:pivotFmt>
        <c:idx val="503"/>
        <c:spPr>
          <a:solidFill>
            <a:srgbClr val="00B050"/>
          </a:solidFill>
        </c:spPr>
      </c:pivotFmt>
      <c:pivotFmt>
        <c:idx val="504"/>
        <c:spPr>
          <a:solidFill>
            <a:srgbClr val="00B050"/>
          </a:solidFill>
        </c:spPr>
      </c:pivotFmt>
      <c:pivotFmt>
        <c:idx val="505"/>
        <c:spPr>
          <a:solidFill>
            <a:srgbClr val="00B050"/>
          </a:solidFill>
        </c:spPr>
      </c:pivotFmt>
      <c:pivotFmt>
        <c:idx val="506"/>
        <c:spPr>
          <a:solidFill>
            <a:srgbClr val="00B050"/>
          </a:solidFill>
        </c:spPr>
      </c:pivotFmt>
      <c:pivotFmt>
        <c:idx val="50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D700"/>
          </a:solidFill>
        </c:spPr>
      </c:pivotFmt>
      <c:pivotFmt>
        <c:idx val="509"/>
        <c:spPr>
          <a:solidFill>
            <a:srgbClr val="FFD700"/>
          </a:solidFill>
        </c:spPr>
      </c:pivotFmt>
      <c:pivotFmt>
        <c:idx val="510"/>
        <c:spPr>
          <a:solidFill>
            <a:srgbClr val="FFD700"/>
          </a:solidFill>
        </c:spPr>
      </c:pivotFmt>
      <c:pivotFmt>
        <c:idx val="511"/>
        <c:spPr>
          <a:solidFill>
            <a:srgbClr val="FFD700"/>
          </a:solidFill>
        </c:spPr>
      </c:pivotFmt>
      <c:pivotFmt>
        <c:idx val="512"/>
        <c:spPr>
          <a:solidFill>
            <a:srgbClr val="FFD700"/>
          </a:solidFill>
        </c:spPr>
      </c:pivotFmt>
      <c:pivotFmt>
        <c:idx val="513"/>
        <c:spPr>
          <a:solidFill>
            <a:srgbClr val="FFD700"/>
          </a:solidFill>
        </c:spPr>
      </c:pivotFmt>
      <c:pivotFmt>
        <c:idx val="514"/>
        <c:spPr>
          <a:solidFill>
            <a:srgbClr val="00B050"/>
          </a:solidFill>
        </c:spPr>
      </c:pivotFmt>
      <c:pivotFmt>
        <c:idx val="515"/>
        <c:spPr>
          <a:solidFill>
            <a:srgbClr val="00B050"/>
          </a:solidFill>
        </c:spPr>
      </c:pivotFmt>
      <c:pivotFmt>
        <c:idx val="516"/>
        <c:spPr>
          <a:solidFill>
            <a:srgbClr val="00B050"/>
          </a:solidFill>
        </c:spPr>
      </c:pivotFmt>
      <c:pivotFmt>
        <c:idx val="517"/>
        <c:spPr>
          <a:solidFill>
            <a:srgbClr val="00B050"/>
          </a:solidFill>
        </c:spPr>
      </c:pivotFmt>
      <c:pivotFmt>
        <c:idx val="518"/>
        <c:spPr>
          <a:solidFill>
            <a:srgbClr val="00B050"/>
          </a:solidFill>
        </c:spPr>
      </c:pivotFmt>
      <c:pivotFmt>
        <c:idx val="519"/>
        <c:spPr>
          <a:solidFill>
            <a:srgbClr val="00B050"/>
          </a:solidFill>
        </c:spPr>
      </c:pivotFmt>
      <c:pivotFmt>
        <c:idx val="520"/>
        <c:spPr>
          <a:solidFill>
            <a:srgbClr val="00B050"/>
          </a:solidFill>
        </c:spPr>
      </c:pivotFmt>
      <c:pivotFmt>
        <c:idx val="521"/>
        <c:spPr>
          <a:solidFill>
            <a:srgbClr val="00B050"/>
          </a:solidFill>
        </c:spPr>
      </c:pivotFmt>
      <c:pivotFmt>
        <c:idx val="522"/>
        <c:spPr>
          <a:solidFill>
            <a:srgbClr val="00B050"/>
          </a:solidFill>
        </c:spPr>
      </c:pivotFmt>
      <c:pivotFmt>
        <c:idx val="523"/>
        <c:spPr>
          <a:solidFill>
            <a:srgbClr val="00B050"/>
          </a:solidFill>
        </c:spPr>
      </c:pivotFmt>
      <c:pivotFmt>
        <c:idx val="524"/>
        <c:spPr>
          <a:solidFill>
            <a:srgbClr val="00B050"/>
          </a:solidFill>
        </c:spPr>
      </c:pivotFmt>
      <c:pivotFmt>
        <c:idx val="52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FFD700"/>
          </a:solidFill>
        </c:spPr>
      </c:pivotFmt>
      <c:pivotFmt>
        <c:idx val="527"/>
        <c:spPr>
          <a:solidFill>
            <a:srgbClr val="FFD700"/>
          </a:solidFill>
        </c:spPr>
      </c:pivotFmt>
      <c:pivotFmt>
        <c:idx val="528"/>
        <c:spPr>
          <a:solidFill>
            <a:srgbClr val="FFD700"/>
          </a:solidFill>
        </c:spPr>
      </c:pivotFmt>
      <c:pivotFmt>
        <c:idx val="529"/>
        <c:spPr>
          <a:solidFill>
            <a:srgbClr val="FFD700"/>
          </a:solidFill>
        </c:spPr>
      </c:pivotFmt>
      <c:pivotFmt>
        <c:idx val="530"/>
        <c:spPr>
          <a:solidFill>
            <a:srgbClr val="FFD700"/>
          </a:solidFill>
        </c:spPr>
      </c:pivotFmt>
      <c:pivotFmt>
        <c:idx val="531"/>
        <c:spPr>
          <a:solidFill>
            <a:srgbClr val="FFD700"/>
          </a:solidFill>
        </c:spPr>
      </c:pivotFmt>
      <c:pivotFmt>
        <c:idx val="532"/>
        <c:spPr>
          <a:solidFill>
            <a:srgbClr val="00B050"/>
          </a:solidFill>
        </c:spPr>
      </c:pivotFmt>
      <c:pivotFmt>
        <c:idx val="533"/>
        <c:spPr>
          <a:solidFill>
            <a:srgbClr val="00B050"/>
          </a:solidFill>
        </c:spPr>
      </c:pivotFmt>
      <c:pivotFmt>
        <c:idx val="534"/>
        <c:spPr>
          <a:solidFill>
            <a:srgbClr val="00B050"/>
          </a:solidFill>
        </c:spPr>
      </c:pivotFmt>
      <c:pivotFmt>
        <c:idx val="535"/>
        <c:spPr>
          <a:solidFill>
            <a:srgbClr val="00B050"/>
          </a:solidFill>
        </c:spPr>
      </c:pivotFmt>
      <c:pivotFmt>
        <c:idx val="536"/>
        <c:spPr>
          <a:solidFill>
            <a:srgbClr val="00B050"/>
          </a:solidFill>
        </c:spPr>
      </c:pivotFmt>
      <c:pivotFmt>
        <c:idx val="537"/>
        <c:spPr>
          <a:solidFill>
            <a:srgbClr val="00B050"/>
          </a:solidFill>
        </c:spPr>
      </c:pivotFmt>
      <c:pivotFmt>
        <c:idx val="538"/>
        <c:spPr>
          <a:solidFill>
            <a:srgbClr val="00B050"/>
          </a:solidFill>
        </c:spPr>
      </c:pivotFmt>
      <c:pivotFmt>
        <c:idx val="539"/>
        <c:spPr>
          <a:solidFill>
            <a:srgbClr val="00B050"/>
          </a:solidFill>
        </c:spPr>
      </c:pivotFmt>
      <c:pivotFmt>
        <c:idx val="540"/>
        <c:spPr>
          <a:solidFill>
            <a:srgbClr val="00B050"/>
          </a:solidFill>
        </c:spPr>
      </c:pivotFmt>
      <c:pivotFmt>
        <c:idx val="541"/>
        <c:spPr>
          <a:solidFill>
            <a:srgbClr val="00B050"/>
          </a:solidFill>
        </c:spPr>
      </c:pivotFmt>
      <c:pivotFmt>
        <c:idx val="542"/>
        <c:spPr>
          <a:solidFill>
            <a:srgbClr val="00B050"/>
          </a:solidFill>
        </c:spPr>
      </c:pivotFmt>
      <c:pivotFmt>
        <c:idx val="54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rgbClr val="FFD700"/>
          </a:solidFill>
        </c:spPr>
      </c:pivotFmt>
      <c:pivotFmt>
        <c:idx val="545"/>
        <c:spPr>
          <a:solidFill>
            <a:srgbClr val="FFD700"/>
          </a:solidFill>
        </c:spPr>
      </c:pivotFmt>
      <c:pivotFmt>
        <c:idx val="546"/>
        <c:spPr>
          <a:solidFill>
            <a:srgbClr val="FFD700"/>
          </a:solidFill>
        </c:spPr>
      </c:pivotFmt>
      <c:pivotFmt>
        <c:idx val="547"/>
        <c:spPr>
          <a:solidFill>
            <a:srgbClr val="FFD700"/>
          </a:solidFill>
        </c:spPr>
      </c:pivotFmt>
      <c:pivotFmt>
        <c:idx val="548"/>
        <c:spPr>
          <a:solidFill>
            <a:srgbClr val="FFD700"/>
          </a:solidFill>
        </c:spPr>
      </c:pivotFmt>
      <c:pivotFmt>
        <c:idx val="549"/>
        <c:spPr>
          <a:solidFill>
            <a:srgbClr val="FFD700"/>
          </a:solidFill>
        </c:spPr>
      </c:pivotFmt>
      <c:pivotFmt>
        <c:idx val="550"/>
        <c:spPr>
          <a:solidFill>
            <a:srgbClr val="00B050"/>
          </a:solidFill>
        </c:spPr>
      </c:pivotFmt>
      <c:pivotFmt>
        <c:idx val="551"/>
        <c:spPr>
          <a:solidFill>
            <a:srgbClr val="00B050"/>
          </a:solidFill>
        </c:spPr>
      </c:pivotFmt>
      <c:pivotFmt>
        <c:idx val="552"/>
        <c:spPr>
          <a:solidFill>
            <a:srgbClr val="00B050"/>
          </a:solidFill>
        </c:spPr>
      </c:pivotFmt>
      <c:pivotFmt>
        <c:idx val="553"/>
        <c:spPr>
          <a:solidFill>
            <a:srgbClr val="00B050"/>
          </a:solidFill>
        </c:spPr>
      </c:pivotFmt>
      <c:pivotFmt>
        <c:idx val="554"/>
        <c:spPr>
          <a:solidFill>
            <a:srgbClr val="00B050"/>
          </a:solidFill>
        </c:spPr>
      </c:pivotFmt>
      <c:pivotFmt>
        <c:idx val="555"/>
        <c:spPr>
          <a:solidFill>
            <a:srgbClr val="00B050"/>
          </a:solidFill>
        </c:spPr>
      </c:pivotFmt>
      <c:pivotFmt>
        <c:idx val="556"/>
        <c:spPr>
          <a:solidFill>
            <a:srgbClr val="00B050"/>
          </a:solidFill>
        </c:spPr>
      </c:pivotFmt>
      <c:pivotFmt>
        <c:idx val="557"/>
        <c:spPr>
          <a:solidFill>
            <a:srgbClr val="00B050"/>
          </a:solidFill>
        </c:spPr>
      </c:pivotFmt>
      <c:pivotFmt>
        <c:idx val="558"/>
        <c:spPr>
          <a:solidFill>
            <a:srgbClr val="00B050"/>
          </a:solidFill>
        </c:spPr>
      </c:pivotFmt>
      <c:pivotFmt>
        <c:idx val="559"/>
        <c:spPr>
          <a:solidFill>
            <a:srgbClr val="00B050"/>
          </a:solidFill>
        </c:spPr>
      </c:pivotFmt>
      <c:pivotFmt>
        <c:idx val="560"/>
        <c:spPr>
          <a:solidFill>
            <a:srgbClr val="00B050"/>
          </a:solidFill>
        </c:spPr>
      </c:pivotFmt>
      <c:pivotFmt>
        <c:idx val="56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rgbClr val="FFD700"/>
          </a:solidFill>
        </c:spPr>
      </c:pivotFmt>
      <c:pivotFmt>
        <c:idx val="563"/>
        <c:spPr>
          <a:solidFill>
            <a:srgbClr val="FFD700"/>
          </a:solidFill>
        </c:spPr>
      </c:pivotFmt>
      <c:pivotFmt>
        <c:idx val="564"/>
        <c:spPr>
          <a:solidFill>
            <a:srgbClr val="FFD700"/>
          </a:solidFill>
        </c:spPr>
      </c:pivotFmt>
      <c:pivotFmt>
        <c:idx val="565"/>
        <c:spPr>
          <a:solidFill>
            <a:srgbClr val="FFD700"/>
          </a:solidFill>
        </c:spPr>
      </c:pivotFmt>
      <c:pivotFmt>
        <c:idx val="566"/>
        <c:spPr>
          <a:solidFill>
            <a:srgbClr val="FFD700"/>
          </a:solidFill>
        </c:spPr>
      </c:pivotFmt>
      <c:pivotFmt>
        <c:idx val="567"/>
        <c:spPr>
          <a:solidFill>
            <a:srgbClr val="FFD700"/>
          </a:solidFill>
        </c:spPr>
      </c:pivotFmt>
      <c:pivotFmt>
        <c:idx val="568"/>
        <c:spPr>
          <a:solidFill>
            <a:srgbClr val="00B050"/>
          </a:solidFill>
        </c:spPr>
      </c:pivotFmt>
      <c:pivotFmt>
        <c:idx val="569"/>
        <c:spPr>
          <a:solidFill>
            <a:srgbClr val="00B050"/>
          </a:solidFill>
        </c:spPr>
      </c:pivotFmt>
      <c:pivotFmt>
        <c:idx val="570"/>
        <c:spPr>
          <a:solidFill>
            <a:srgbClr val="00B050"/>
          </a:solidFill>
        </c:spPr>
      </c:pivotFmt>
      <c:pivotFmt>
        <c:idx val="571"/>
        <c:spPr>
          <a:solidFill>
            <a:srgbClr val="00B050"/>
          </a:solidFill>
        </c:spPr>
      </c:pivotFmt>
      <c:pivotFmt>
        <c:idx val="572"/>
        <c:spPr>
          <a:solidFill>
            <a:srgbClr val="00B050"/>
          </a:solidFill>
        </c:spPr>
      </c:pivotFmt>
      <c:pivotFmt>
        <c:idx val="573"/>
        <c:spPr>
          <a:solidFill>
            <a:srgbClr val="00B050"/>
          </a:solidFill>
        </c:spPr>
      </c:pivotFmt>
      <c:pivotFmt>
        <c:idx val="574"/>
        <c:spPr>
          <a:solidFill>
            <a:srgbClr val="00B050"/>
          </a:solidFill>
        </c:spPr>
      </c:pivotFmt>
      <c:pivotFmt>
        <c:idx val="575"/>
        <c:spPr>
          <a:solidFill>
            <a:srgbClr val="00B050"/>
          </a:solidFill>
        </c:spPr>
      </c:pivotFmt>
      <c:pivotFmt>
        <c:idx val="576"/>
        <c:spPr>
          <a:solidFill>
            <a:srgbClr val="00B050"/>
          </a:solidFill>
        </c:spPr>
      </c:pivotFmt>
      <c:pivotFmt>
        <c:idx val="577"/>
        <c:spPr>
          <a:solidFill>
            <a:srgbClr val="00B050"/>
          </a:solidFill>
        </c:spPr>
      </c:pivotFmt>
      <c:pivotFmt>
        <c:idx val="578"/>
        <c:spPr>
          <a:solidFill>
            <a:srgbClr val="00B050"/>
          </a:solidFill>
        </c:spPr>
      </c:pivotFmt>
      <c:pivotFmt>
        <c:idx val="57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D700"/>
          </a:solidFill>
        </c:spPr>
      </c:pivotFmt>
      <c:pivotFmt>
        <c:idx val="581"/>
        <c:spPr>
          <a:solidFill>
            <a:srgbClr val="FFD700"/>
          </a:solidFill>
        </c:spPr>
      </c:pivotFmt>
      <c:pivotFmt>
        <c:idx val="582"/>
        <c:spPr>
          <a:solidFill>
            <a:srgbClr val="FFD700"/>
          </a:solidFill>
        </c:spPr>
      </c:pivotFmt>
      <c:pivotFmt>
        <c:idx val="583"/>
        <c:spPr>
          <a:solidFill>
            <a:srgbClr val="FFD700"/>
          </a:solidFill>
        </c:spPr>
      </c:pivotFmt>
      <c:pivotFmt>
        <c:idx val="584"/>
        <c:spPr>
          <a:solidFill>
            <a:srgbClr val="FFD700"/>
          </a:solidFill>
        </c:spPr>
      </c:pivotFmt>
      <c:pivotFmt>
        <c:idx val="585"/>
        <c:spPr>
          <a:solidFill>
            <a:srgbClr val="FFD700"/>
          </a:solidFill>
        </c:spPr>
      </c:pivotFmt>
      <c:pivotFmt>
        <c:idx val="586"/>
        <c:spPr>
          <a:solidFill>
            <a:srgbClr val="00B050"/>
          </a:solidFill>
        </c:spPr>
      </c:pivotFmt>
      <c:pivotFmt>
        <c:idx val="587"/>
        <c:spPr>
          <a:solidFill>
            <a:srgbClr val="00B050"/>
          </a:solidFill>
        </c:spPr>
      </c:pivotFmt>
      <c:pivotFmt>
        <c:idx val="588"/>
        <c:spPr>
          <a:solidFill>
            <a:srgbClr val="00B050"/>
          </a:solidFill>
        </c:spPr>
      </c:pivotFmt>
      <c:pivotFmt>
        <c:idx val="589"/>
        <c:spPr>
          <a:solidFill>
            <a:srgbClr val="00B050"/>
          </a:solidFill>
        </c:spPr>
      </c:pivotFmt>
      <c:pivotFmt>
        <c:idx val="590"/>
        <c:spPr>
          <a:solidFill>
            <a:srgbClr val="00B050"/>
          </a:solidFill>
        </c:spPr>
      </c:pivotFmt>
      <c:pivotFmt>
        <c:idx val="591"/>
        <c:spPr>
          <a:solidFill>
            <a:srgbClr val="00B050"/>
          </a:solidFill>
        </c:spPr>
      </c:pivotFmt>
      <c:pivotFmt>
        <c:idx val="592"/>
        <c:spPr>
          <a:solidFill>
            <a:srgbClr val="00B050"/>
          </a:solidFill>
        </c:spPr>
      </c:pivotFmt>
      <c:pivotFmt>
        <c:idx val="593"/>
        <c:spPr>
          <a:solidFill>
            <a:srgbClr val="00B050"/>
          </a:solidFill>
        </c:spPr>
      </c:pivotFmt>
      <c:pivotFmt>
        <c:idx val="594"/>
        <c:spPr>
          <a:solidFill>
            <a:srgbClr val="00B050"/>
          </a:solidFill>
        </c:spPr>
      </c:pivotFmt>
      <c:pivotFmt>
        <c:idx val="595"/>
        <c:spPr>
          <a:solidFill>
            <a:srgbClr val="00B050"/>
          </a:solidFill>
        </c:spPr>
      </c:pivotFmt>
      <c:pivotFmt>
        <c:idx val="596"/>
        <c:spPr>
          <a:solidFill>
            <a:srgbClr val="00B050"/>
          </a:solidFill>
        </c:spPr>
      </c:pivotFmt>
      <c:pivotFmt>
        <c:idx val="59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rgbClr val="FFD700"/>
          </a:solidFill>
        </c:spPr>
      </c:pivotFmt>
      <c:pivotFmt>
        <c:idx val="599"/>
        <c:spPr>
          <a:solidFill>
            <a:srgbClr val="FFD700"/>
          </a:solidFill>
        </c:spPr>
      </c:pivotFmt>
      <c:pivotFmt>
        <c:idx val="600"/>
        <c:spPr>
          <a:solidFill>
            <a:srgbClr val="FFD700"/>
          </a:solidFill>
        </c:spPr>
      </c:pivotFmt>
      <c:pivotFmt>
        <c:idx val="601"/>
        <c:spPr>
          <a:solidFill>
            <a:srgbClr val="FFD700"/>
          </a:solidFill>
        </c:spPr>
      </c:pivotFmt>
      <c:pivotFmt>
        <c:idx val="602"/>
        <c:spPr>
          <a:solidFill>
            <a:srgbClr val="FFD700"/>
          </a:solidFill>
        </c:spPr>
      </c:pivotFmt>
      <c:pivotFmt>
        <c:idx val="603"/>
        <c:spPr>
          <a:solidFill>
            <a:srgbClr val="FFD700"/>
          </a:solidFill>
        </c:spPr>
      </c:pivotFmt>
      <c:pivotFmt>
        <c:idx val="604"/>
        <c:spPr>
          <a:solidFill>
            <a:srgbClr val="00B050"/>
          </a:solidFill>
        </c:spPr>
      </c:pivotFmt>
      <c:pivotFmt>
        <c:idx val="605"/>
        <c:spPr>
          <a:solidFill>
            <a:srgbClr val="00B050"/>
          </a:solidFill>
        </c:spPr>
      </c:pivotFmt>
      <c:pivotFmt>
        <c:idx val="606"/>
        <c:spPr>
          <a:solidFill>
            <a:srgbClr val="00B050"/>
          </a:solidFill>
        </c:spPr>
      </c:pivotFmt>
      <c:pivotFmt>
        <c:idx val="607"/>
        <c:spPr>
          <a:solidFill>
            <a:srgbClr val="00B050"/>
          </a:solidFill>
        </c:spPr>
      </c:pivotFmt>
      <c:pivotFmt>
        <c:idx val="608"/>
        <c:spPr>
          <a:solidFill>
            <a:srgbClr val="00B050"/>
          </a:solidFill>
        </c:spPr>
      </c:pivotFmt>
      <c:pivotFmt>
        <c:idx val="609"/>
        <c:spPr>
          <a:solidFill>
            <a:srgbClr val="00B050"/>
          </a:solidFill>
        </c:spPr>
      </c:pivotFmt>
      <c:pivotFmt>
        <c:idx val="610"/>
        <c:spPr>
          <a:solidFill>
            <a:srgbClr val="00B050"/>
          </a:solidFill>
        </c:spPr>
      </c:pivotFmt>
      <c:pivotFmt>
        <c:idx val="611"/>
        <c:spPr>
          <a:solidFill>
            <a:srgbClr val="00B050"/>
          </a:solidFill>
        </c:spPr>
      </c:pivotFmt>
      <c:pivotFmt>
        <c:idx val="612"/>
        <c:spPr>
          <a:solidFill>
            <a:srgbClr val="00B050"/>
          </a:solidFill>
        </c:spPr>
      </c:pivotFmt>
      <c:pivotFmt>
        <c:idx val="613"/>
        <c:spPr>
          <a:solidFill>
            <a:srgbClr val="00B050"/>
          </a:solidFill>
        </c:spPr>
      </c:pivotFmt>
      <c:pivotFmt>
        <c:idx val="614"/>
        <c:spPr>
          <a:solidFill>
            <a:srgbClr val="00B050"/>
          </a:solidFill>
        </c:spPr>
      </c:pivotFmt>
      <c:pivotFmt>
        <c:idx val="6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FD700"/>
          </a:solidFill>
        </c:spPr>
      </c:pivotFmt>
      <c:pivotFmt>
        <c:idx val="617"/>
        <c:spPr>
          <a:solidFill>
            <a:srgbClr val="FFD700"/>
          </a:solidFill>
        </c:spPr>
      </c:pivotFmt>
      <c:pivotFmt>
        <c:idx val="618"/>
        <c:spPr>
          <a:solidFill>
            <a:srgbClr val="FFD700"/>
          </a:solidFill>
        </c:spPr>
      </c:pivotFmt>
      <c:pivotFmt>
        <c:idx val="619"/>
        <c:spPr>
          <a:solidFill>
            <a:srgbClr val="FFD700"/>
          </a:solidFill>
        </c:spPr>
      </c:pivotFmt>
      <c:pivotFmt>
        <c:idx val="620"/>
        <c:spPr>
          <a:solidFill>
            <a:srgbClr val="FFD700"/>
          </a:solidFill>
        </c:spPr>
      </c:pivotFmt>
      <c:pivotFmt>
        <c:idx val="621"/>
        <c:spPr>
          <a:solidFill>
            <a:srgbClr val="FFD700"/>
          </a:solidFill>
        </c:spPr>
      </c:pivotFmt>
      <c:pivotFmt>
        <c:idx val="622"/>
        <c:spPr>
          <a:solidFill>
            <a:srgbClr val="00B050"/>
          </a:solidFill>
        </c:spPr>
      </c:pivotFmt>
      <c:pivotFmt>
        <c:idx val="623"/>
        <c:spPr>
          <a:solidFill>
            <a:srgbClr val="00B050"/>
          </a:solidFill>
        </c:spPr>
      </c:pivotFmt>
      <c:pivotFmt>
        <c:idx val="624"/>
        <c:spPr>
          <a:solidFill>
            <a:srgbClr val="00B050"/>
          </a:solidFill>
        </c:spPr>
      </c:pivotFmt>
      <c:pivotFmt>
        <c:idx val="625"/>
        <c:spPr>
          <a:solidFill>
            <a:srgbClr val="00B050"/>
          </a:solidFill>
        </c:spPr>
      </c:pivotFmt>
      <c:pivotFmt>
        <c:idx val="626"/>
        <c:spPr>
          <a:solidFill>
            <a:srgbClr val="00B050"/>
          </a:solidFill>
        </c:spPr>
      </c:pivotFmt>
      <c:pivotFmt>
        <c:idx val="627"/>
        <c:spPr>
          <a:solidFill>
            <a:srgbClr val="00B050"/>
          </a:solidFill>
        </c:spPr>
      </c:pivotFmt>
      <c:pivotFmt>
        <c:idx val="628"/>
        <c:spPr>
          <a:solidFill>
            <a:srgbClr val="00B050"/>
          </a:solidFill>
        </c:spPr>
      </c:pivotFmt>
      <c:pivotFmt>
        <c:idx val="629"/>
        <c:spPr>
          <a:solidFill>
            <a:srgbClr val="00B050"/>
          </a:solidFill>
        </c:spPr>
      </c:pivotFmt>
      <c:pivotFmt>
        <c:idx val="630"/>
        <c:spPr>
          <a:solidFill>
            <a:srgbClr val="00B050"/>
          </a:solidFill>
        </c:spPr>
      </c:pivotFmt>
      <c:pivotFmt>
        <c:idx val="631"/>
        <c:spPr>
          <a:solidFill>
            <a:srgbClr val="00B050"/>
          </a:solidFill>
        </c:spPr>
      </c:pivotFmt>
      <c:pivotFmt>
        <c:idx val="632"/>
        <c:spPr>
          <a:solidFill>
            <a:srgbClr val="00B050"/>
          </a:solidFill>
        </c:spPr>
      </c:pivotFmt>
      <c:pivotFmt>
        <c:idx val="63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FFD700"/>
          </a:solidFill>
        </c:spPr>
      </c:pivotFmt>
      <c:pivotFmt>
        <c:idx val="635"/>
        <c:spPr>
          <a:solidFill>
            <a:srgbClr val="FFD700"/>
          </a:solidFill>
        </c:spPr>
      </c:pivotFmt>
      <c:pivotFmt>
        <c:idx val="636"/>
        <c:spPr>
          <a:solidFill>
            <a:srgbClr val="FFD700"/>
          </a:solidFill>
        </c:spPr>
      </c:pivotFmt>
      <c:pivotFmt>
        <c:idx val="637"/>
        <c:spPr>
          <a:solidFill>
            <a:srgbClr val="FFD700"/>
          </a:solidFill>
        </c:spPr>
      </c:pivotFmt>
      <c:pivotFmt>
        <c:idx val="638"/>
        <c:spPr>
          <a:solidFill>
            <a:srgbClr val="FFD700"/>
          </a:solidFill>
        </c:spPr>
      </c:pivotFmt>
      <c:pivotFmt>
        <c:idx val="639"/>
        <c:spPr>
          <a:solidFill>
            <a:srgbClr val="FFD700"/>
          </a:solidFill>
        </c:spPr>
      </c:pivotFmt>
      <c:pivotFmt>
        <c:idx val="640"/>
        <c:spPr>
          <a:solidFill>
            <a:srgbClr val="00B050"/>
          </a:solidFill>
        </c:spPr>
      </c:pivotFmt>
      <c:pivotFmt>
        <c:idx val="641"/>
        <c:spPr>
          <a:solidFill>
            <a:srgbClr val="00B050"/>
          </a:solidFill>
        </c:spPr>
      </c:pivotFmt>
      <c:pivotFmt>
        <c:idx val="642"/>
        <c:spPr>
          <a:solidFill>
            <a:srgbClr val="00B050"/>
          </a:solidFill>
        </c:spPr>
      </c:pivotFmt>
      <c:pivotFmt>
        <c:idx val="643"/>
        <c:spPr>
          <a:solidFill>
            <a:srgbClr val="00B050"/>
          </a:solidFill>
        </c:spPr>
      </c:pivotFmt>
      <c:pivotFmt>
        <c:idx val="644"/>
        <c:spPr>
          <a:solidFill>
            <a:srgbClr val="00B050"/>
          </a:solidFill>
        </c:spPr>
      </c:pivotFmt>
      <c:pivotFmt>
        <c:idx val="645"/>
        <c:spPr>
          <a:solidFill>
            <a:srgbClr val="00B050"/>
          </a:solidFill>
        </c:spPr>
      </c:pivotFmt>
      <c:pivotFmt>
        <c:idx val="646"/>
        <c:spPr>
          <a:solidFill>
            <a:srgbClr val="00B050"/>
          </a:solidFill>
        </c:spPr>
      </c:pivotFmt>
      <c:pivotFmt>
        <c:idx val="647"/>
        <c:spPr>
          <a:solidFill>
            <a:srgbClr val="00B050"/>
          </a:solidFill>
        </c:spPr>
      </c:pivotFmt>
      <c:pivotFmt>
        <c:idx val="648"/>
        <c:spPr>
          <a:solidFill>
            <a:srgbClr val="00B050"/>
          </a:solidFill>
        </c:spPr>
      </c:pivotFmt>
      <c:pivotFmt>
        <c:idx val="649"/>
        <c:spPr>
          <a:solidFill>
            <a:srgbClr val="00B050"/>
          </a:solidFill>
        </c:spPr>
      </c:pivotFmt>
      <c:pivotFmt>
        <c:idx val="650"/>
        <c:spPr>
          <a:solidFill>
            <a:srgbClr val="00B050"/>
          </a:solidFill>
        </c:spPr>
      </c:pivotFmt>
      <c:pivotFmt>
        <c:idx val="65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rgbClr val="FFD700"/>
          </a:solidFill>
        </c:spPr>
      </c:pivotFmt>
      <c:pivotFmt>
        <c:idx val="653"/>
        <c:spPr>
          <a:solidFill>
            <a:srgbClr val="FFD700"/>
          </a:solidFill>
        </c:spPr>
      </c:pivotFmt>
      <c:pivotFmt>
        <c:idx val="654"/>
        <c:spPr>
          <a:solidFill>
            <a:srgbClr val="FFD700"/>
          </a:solidFill>
        </c:spPr>
      </c:pivotFmt>
      <c:pivotFmt>
        <c:idx val="655"/>
        <c:spPr>
          <a:solidFill>
            <a:srgbClr val="FFD700"/>
          </a:solidFill>
        </c:spPr>
      </c:pivotFmt>
      <c:pivotFmt>
        <c:idx val="656"/>
        <c:spPr>
          <a:solidFill>
            <a:srgbClr val="FFD700"/>
          </a:solidFill>
        </c:spPr>
      </c:pivotFmt>
      <c:pivotFmt>
        <c:idx val="657"/>
        <c:spPr>
          <a:solidFill>
            <a:srgbClr val="FFD700"/>
          </a:solidFill>
        </c:spPr>
      </c:pivotFmt>
      <c:pivotFmt>
        <c:idx val="658"/>
        <c:spPr>
          <a:solidFill>
            <a:srgbClr val="00B050"/>
          </a:solidFill>
        </c:spPr>
      </c:pivotFmt>
      <c:pivotFmt>
        <c:idx val="659"/>
        <c:spPr>
          <a:solidFill>
            <a:srgbClr val="00B050"/>
          </a:solidFill>
        </c:spPr>
      </c:pivotFmt>
      <c:pivotFmt>
        <c:idx val="660"/>
        <c:spPr>
          <a:solidFill>
            <a:srgbClr val="00B050"/>
          </a:solidFill>
        </c:spPr>
      </c:pivotFmt>
      <c:pivotFmt>
        <c:idx val="661"/>
        <c:spPr>
          <a:solidFill>
            <a:srgbClr val="00B050"/>
          </a:solidFill>
        </c:spPr>
      </c:pivotFmt>
      <c:pivotFmt>
        <c:idx val="662"/>
        <c:spPr>
          <a:solidFill>
            <a:srgbClr val="00B050"/>
          </a:solidFill>
        </c:spPr>
      </c:pivotFmt>
      <c:pivotFmt>
        <c:idx val="663"/>
        <c:spPr>
          <a:solidFill>
            <a:srgbClr val="00B050"/>
          </a:solidFill>
        </c:spPr>
      </c:pivotFmt>
      <c:pivotFmt>
        <c:idx val="664"/>
        <c:spPr>
          <a:solidFill>
            <a:srgbClr val="00B050"/>
          </a:solidFill>
        </c:spPr>
      </c:pivotFmt>
      <c:pivotFmt>
        <c:idx val="665"/>
        <c:spPr>
          <a:solidFill>
            <a:srgbClr val="00B050"/>
          </a:solidFill>
        </c:spPr>
      </c:pivotFmt>
      <c:pivotFmt>
        <c:idx val="666"/>
        <c:spPr>
          <a:solidFill>
            <a:srgbClr val="00B050"/>
          </a:solidFill>
        </c:spPr>
      </c:pivotFmt>
      <c:pivotFmt>
        <c:idx val="667"/>
        <c:spPr>
          <a:solidFill>
            <a:srgbClr val="00B050"/>
          </a:solidFill>
        </c:spPr>
      </c:pivotFmt>
      <c:pivotFmt>
        <c:idx val="668"/>
        <c:spPr>
          <a:solidFill>
            <a:srgbClr val="00B050"/>
          </a:solidFill>
        </c:spPr>
      </c:pivotFmt>
      <c:pivotFmt>
        <c:idx val="66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rgbClr val="FFD700"/>
          </a:solidFill>
        </c:spPr>
      </c:pivotFmt>
      <c:pivotFmt>
        <c:idx val="671"/>
        <c:spPr>
          <a:solidFill>
            <a:srgbClr val="FFD700"/>
          </a:solidFill>
        </c:spPr>
      </c:pivotFmt>
      <c:pivotFmt>
        <c:idx val="672"/>
        <c:spPr>
          <a:solidFill>
            <a:srgbClr val="FFD700"/>
          </a:solidFill>
        </c:spPr>
      </c:pivotFmt>
      <c:pivotFmt>
        <c:idx val="673"/>
        <c:spPr>
          <a:solidFill>
            <a:srgbClr val="FFD700"/>
          </a:solidFill>
        </c:spPr>
      </c:pivotFmt>
      <c:pivotFmt>
        <c:idx val="674"/>
        <c:spPr>
          <a:solidFill>
            <a:srgbClr val="FFD700"/>
          </a:solidFill>
        </c:spPr>
      </c:pivotFmt>
      <c:pivotFmt>
        <c:idx val="675"/>
        <c:spPr>
          <a:solidFill>
            <a:srgbClr val="FFD700"/>
          </a:solidFill>
        </c:spPr>
      </c:pivotFmt>
      <c:pivotFmt>
        <c:idx val="676"/>
        <c:spPr>
          <a:solidFill>
            <a:srgbClr val="00B050"/>
          </a:solidFill>
        </c:spPr>
      </c:pivotFmt>
      <c:pivotFmt>
        <c:idx val="677"/>
        <c:spPr>
          <a:solidFill>
            <a:srgbClr val="00B050"/>
          </a:solidFill>
        </c:spPr>
      </c:pivotFmt>
      <c:pivotFmt>
        <c:idx val="678"/>
        <c:spPr>
          <a:solidFill>
            <a:srgbClr val="00B050"/>
          </a:solidFill>
        </c:spPr>
      </c:pivotFmt>
      <c:pivotFmt>
        <c:idx val="679"/>
        <c:spPr>
          <a:solidFill>
            <a:srgbClr val="00B050"/>
          </a:solidFill>
        </c:spPr>
      </c:pivotFmt>
      <c:pivotFmt>
        <c:idx val="680"/>
        <c:spPr>
          <a:solidFill>
            <a:srgbClr val="00B050"/>
          </a:solidFill>
        </c:spPr>
      </c:pivotFmt>
      <c:pivotFmt>
        <c:idx val="681"/>
        <c:spPr>
          <a:solidFill>
            <a:srgbClr val="00B050"/>
          </a:solidFill>
        </c:spPr>
      </c:pivotFmt>
      <c:pivotFmt>
        <c:idx val="682"/>
        <c:spPr>
          <a:solidFill>
            <a:srgbClr val="00B050"/>
          </a:solidFill>
        </c:spPr>
      </c:pivotFmt>
      <c:pivotFmt>
        <c:idx val="683"/>
        <c:spPr>
          <a:solidFill>
            <a:srgbClr val="00B050"/>
          </a:solidFill>
        </c:spPr>
      </c:pivotFmt>
      <c:pivotFmt>
        <c:idx val="684"/>
        <c:spPr>
          <a:solidFill>
            <a:srgbClr val="00B050"/>
          </a:solidFill>
        </c:spPr>
      </c:pivotFmt>
      <c:pivotFmt>
        <c:idx val="685"/>
        <c:spPr>
          <a:solidFill>
            <a:srgbClr val="00B050"/>
          </a:solidFill>
        </c:spPr>
      </c:pivotFmt>
      <c:pivotFmt>
        <c:idx val="686"/>
        <c:spPr>
          <a:solidFill>
            <a:srgbClr val="00B050"/>
          </a:solidFill>
        </c:spPr>
      </c:pivotFmt>
      <c:pivotFmt>
        <c:idx val="68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rgbClr val="FFD700"/>
          </a:solidFill>
        </c:spPr>
      </c:pivotFmt>
      <c:pivotFmt>
        <c:idx val="689"/>
        <c:spPr>
          <a:solidFill>
            <a:srgbClr val="FFD700"/>
          </a:solidFill>
        </c:spPr>
      </c:pivotFmt>
      <c:pivotFmt>
        <c:idx val="690"/>
        <c:spPr>
          <a:solidFill>
            <a:srgbClr val="FFD700"/>
          </a:solidFill>
        </c:spPr>
      </c:pivotFmt>
      <c:pivotFmt>
        <c:idx val="691"/>
        <c:spPr>
          <a:solidFill>
            <a:srgbClr val="FFD700"/>
          </a:solidFill>
        </c:spPr>
      </c:pivotFmt>
      <c:pivotFmt>
        <c:idx val="692"/>
        <c:spPr>
          <a:solidFill>
            <a:srgbClr val="FFD700"/>
          </a:solidFill>
        </c:spPr>
      </c:pivotFmt>
      <c:pivotFmt>
        <c:idx val="693"/>
        <c:spPr>
          <a:solidFill>
            <a:srgbClr val="FFD700"/>
          </a:solidFill>
        </c:spPr>
      </c:pivotFmt>
      <c:pivotFmt>
        <c:idx val="694"/>
        <c:spPr>
          <a:solidFill>
            <a:srgbClr val="00B050"/>
          </a:solidFill>
        </c:spPr>
      </c:pivotFmt>
      <c:pivotFmt>
        <c:idx val="695"/>
        <c:spPr>
          <a:solidFill>
            <a:srgbClr val="00B050"/>
          </a:solidFill>
        </c:spPr>
      </c:pivotFmt>
      <c:pivotFmt>
        <c:idx val="696"/>
        <c:spPr>
          <a:solidFill>
            <a:srgbClr val="00B050"/>
          </a:solidFill>
        </c:spPr>
      </c:pivotFmt>
      <c:pivotFmt>
        <c:idx val="697"/>
        <c:spPr>
          <a:solidFill>
            <a:srgbClr val="00B050"/>
          </a:solidFill>
        </c:spPr>
      </c:pivotFmt>
      <c:pivotFmt>
        <c:idx val="698"/>
        <c:spPr>
          <a:solidFill>
            <a:srgbClr val="00B050"/>
          </a:solidFill>
        </c:spPr>
      </c:pivotFmt>
      <c:pivotFmt>
        <c:idx val="699"/>
        <c:spPr>
          <a:solidFill>
            <a:srgbClr val="00B050"/>
          </a:solidFill>
        </c:spPr>
      </c:pivotFmt>
      <c:pivotFmt>
        <c:idx val="700"/>
        <c:spPr>
          <a:solidFill>
            <a:srgbClr val="00B050"/>
          </a:solidFill>
        </c:spPr>
      </c:pivotFmt>
      <c:pivotFmt>
        <c:idx val="701"/>
        <c:spPr>
          <a:solidFill>
            <a:srgbClr val="00B050"/>
          </a:solidFill>
        </c:spPr>
      </c:pivotFmt>
      <c:pivotFmt>
        <c:idx val="702"/>
        <c:spPr>
          <a:solidFill>
            <a:srgbClr val="00B050"/>
          </a:solidFill>
        </c:spPr>
      </c:pivotFmt>
      <c:pivotFmt>
        <c:idx val="703"/>
        <c:spPr>
          <a:solidFill>
            <a:srgbClr val="00B050"/>
          </a:solidFill>
        </c:spPr>
      </c:pivotFmt>
      <c:pivotFmt>
        <c:idx val="704"/>
        <c:spPr>
          <a:solidFill>
            <a:srgbClr val="00B050"/>
          </a:solidFill>
        </c:spPr>
      </c:pivotFmt>
      <c:pivotFmt>
        <c:idx val="70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rgbClr val="FFD700"/>
          </a:solidFill>
        </c:spPr>
      </c:pivotFmt>
      <c:pivotFmt>
        <c:idx val="707"/>
        <c:spPr>
          <a:solidFill>
            <a:srgbClr val="FFD700"/>
          </a:solidFill>
        </c:spPr>
      </c:pivotFmt>
      <c:pivotFmt>
        <c:idx val="708"/>
        <c:spPr>
          <a:solidFill>
            <a:srgbClr val="FFD700"/>
          </a:solidFill>
        </c:spPr>
      </c:pivotFmt>
      <c:pivotFmt>
        <c:idx val="709"/>
        <c:spPr>
          <a:solidFill>
            <a:srgbClr val="FFD700"/>
          </a:solidFill>
        </c:spPr>
      </c:pivotFmt>
      <c:pivotFmt>
        <c:idx val="710"/>
        <c:spPr>
          <a:solidFill>
            <a:srgbClr val="FFD700"/>
          </a:solidFill>
        </c:spPr>
      </c:pivotFmt>
      <c:pivotFmt>
        <c:idx val="711"/>
        <c:spPr>
          <a:solidFill>
            <a:srgbClr val="FFD700"/>
          </a:solidFill>
        </c:spPr>
      </c:pivotFmt>
      <c:pivotFmt>
        <c:idx val="712"/>
        <c:spPr>
          <a:solidFill>
            <a:srgbClr val="00B050"/>
          </a:solidFill>
        </c:spPr>
      </c:pivotFmt>
      <c:pivotFmt>
        <c:idx val="713"/>
        <c:spPr>
          <a:solidFill>
            <a:srgbClr val="00B050"/>
          </a:solidFill>
        </c:spPr>
      </c:pivotFmt>
      <c:pivotFmt>
        <c:idx val="714"/>
        <c:spPr>
          <a:solidFill>
            <a:srgbClr val="00B050"/>
          </a:solidFill>
        </c:spPr>
      </c:pivotFmt>
      <c:pivotFmt>
        <c:idx val="715"/>
        <c:spPr>
          <a:solidFill>
            <a:srgbClr val="00B050"/>
          </a:solidFill>
        </c:spPr>
      </c:pivotFmt>
      <c:pivotFmt>
        <c:idx val="716"/>
        <c:spPr>
          <a:solidFill>
            <a:srgbClr val="00B050"/>
          </a:solidFill>
        </c:spPr>
      </c:pivotFmt>
      <c:pivotFmt>
        <c:idx val="717"/>
        <c:spPr>
          <a:solidFill>
            <a:srgbClr val="00B050"/>
          </a:solidFill>
        </c:spPr>
      </c:pivotFmt>
      <c:pivotFmt>
        <c:idx val="718"/>
        <c:spPr>
          <a:solidFill>
            <a:srgbClr val="00B050"/>
          </a:solidFill>
        </c:spPr>
      </c:pivotFmt>
      <c:pivotFmt>
        <c:idx val="719"/>
        <c:spPr>
          <a:solidFill>
            <a:srgbClr val="00B050"/>
          </a:solidFill>
        </c:spPr>
      </c:pivotFmt>
      <c:pivotFmt>
        <c:idx val="720"/>
        <c:spPr>
          <a:solidFill>
            <a:srgbClr val="00B050"/>
          </a:solidFill>
        </c:spPr>
      </c:pivotFmt>
      <c:pivotFmt>
        <c:idx val="721"/>
        <c:spPr>
          <a:solidFill>
            <a:srgbClr val="00B050"/>
          </a:solidFill>
        </c:spPr>
      </c:pivotFmt>
      <c:pivotFmt>
        <c:idx val="722"/>
        <c:spPr>
          <a:solidFill>
            <a:srgbClr val="00B050"/>
          </a:solidFill>
        </c:spPr>
      </c:pivotFmt>
      <c:pivotFmt>
        <c:idx val="7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rgbClr val="FFD700"/>
          </a:solidFill>
        </c:spPr>
      </c:pivotFmt>
      <c:pivotFmt>
        <c:idx val="725"/>
        <c:spPr>
          <a:solidFill>
            <a:srgbClr val="FFD700"/>
          </a:solidFill>
        </c:spPr>
      </c:pivotFmt>
      <c:pivotFmt>
        <c:idx val="726"/>
        <c:spPr>
          <a:solidFill>
            <a:srgbClr val="FFD700"/>
          </a:solidFill>
        </c:spPr>
      </c:pivotFmt>
      <c:pivotFmt>
        <c:idx val="727"/>
        <c:spPr>
          <a:solidFill>
            <a:srgbClr val="FFD700"/>
          </a:solidFill>
        </c:spPr>
      </c:pivotFmt>
      <c:pivotFmt>
        <c:idx val="728"/>
        <c:spPr>
          <a:solidFill>
            <a:srgbClr val="FFD700"/>
          </a:solidFill>
        </c:spPr>
      </c:pivotFmt>
      <c:pivotFmt>
        <c:idx val="729"/>
        <c:spPr>
          <a:solidFill>
            <a:srgbClr val="FFD700"/>
          </a:solidFill>
        </c:spPr>
      </c:pivotFmt>
      <c:pivotFmt>
        <c:idx val="730"/>
        <c:spPr>
          <a:solidFill>
            <a:srgbClr val="00B050"/>
          </a:solidFill>
        </c:spPr>
      </c:pivotFmt>
      <c:pivotFmt>
        <c:idx val="731"/>
        <c:spPr>
          <a:solidFill>
            <a:srgbClr val="00B050"/>
          </a:solidFill>
        </c:spPr>
      </c:pivotFmt>
      <c:pivotFmt>
        <c:idx val="732"/>
        <c:spPr>
          <a:solidFill>
            <a:srgbClr val="00B050"/>
          </a:solidFill>
        </c:spPr>
      </c:pivotFmt>
      <c:pivotFmt>
        <c:idx val="733"/>
        <c:spPr>
          <a:solidFill>
            <a:srgbClr val="00B050"/>
          </a:solidFill>
        </c:spPr>
      </c:pivotFmt>
      <c:pivotFmt>
        <c:idx val="734"/>
        <c:spPr>
          <a:solidFill>
            <a:srgbClr val="00B050"/>
          </a:solidFill>
        </c:spPr>
      </c:pivotFmt>
      <c:pivotFmt>
        <c:idx val="735"/>
        <c:spPr>
          <a:solidFill>
            <a:srgbClr val="00B050"/>
          </a:solidFill>
        </c:spPr>
      </c:pivotFmt>
      <c:pivotFmt>
        <c:idx val="736"/>
        <c:spPr>
          <a:solidFill>
            <a:srgbClr val="00B050"/>
          </a:solidFill>
        </c:spPr>
      </c:pivotFmt>
      <c:pivotFmt>
        <c:idx val="737"/>
        <c:spPr>
          <a:solidFill>
            <a:srgbClr val="00B050"/>
          </a:solidFill>
        </c:spPr>
      </c:pivotFmt>
      <c:pivotFmt>
        <c:idx val="738"/>
        <c:spPr>
          <a:solidFill>
            <a:srgbClr val="00B050"/>
          </a:solidFill>
        </c:spPr>
      </c:pivotFmt>
      <c:pivotFmt>
        <c:idx val="739"/>
        <c:spPr>
          <a:solidFill>
            <a:srgbClr val="00B050"/>
          </a:solidFill>
        </c:spPr>
      </c:pivotFmt>
      <c:pivotFmt>
        <c:idx val="740"/>
        <c:spPr>
          <a:solidFill>
            <a:srgbClr val="00B050"/>
          </a:solidFill>
        </c:spPr>
      </c:pivotFmt>
      <c:pivotFmt>
        <c:idx val="74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rgbClr val="FFD700"/>
          </a:solidFill>
        </c:spPr>
      </c:pivotFmt>
      <c:pivotFmt>
        <c:idx val="743"/>
        <c:spPr>
          <a:solidFill>
            <a:srgbClr val="FFD700"/>
          </a:solidFill>
        </c:spPr>
      </c:pivotFmt>
      <c:pivotFmt>
        <c:idx val="744"/>
        <c:spPr>
          <a:solidFill>
            <a:srgbClr val="FFD700"/>
          </a:solidFill>
        </c:spPr>
      </c:pivotFmt>
      <c:pivotFmt>
        <c:idx val="745"/>
        <c:spPr>
          <a:solidFill>
            <a:srgbClr val="FFD700"/>
          </a:solidFill>
        </c:spPr>
      </c:pivotFmt>
      <c:pivotFmt>
        <c:idx val="746"/>
        <c:spPr>
          <a:solidFill>
            <a:srgbClr val="FFD700"/>
          </a:solidFill>
        </c:spPr>
      </c:pivotFmt>
      <c:pivotFmt>
        <c:idx val="747"/>
        <c:spPr>
          <a:solidFill>
            <a:srgbClr val="FFD700"/>
          </a:solidFill>
        </c:spPr>
      </c:pivotFmt>
      <c:pivotFmt>
        <c:idx val="748"/>
        <c:spPr>
          <a:solidFill>
            <a:srgbClr val="00B050"/>
          </a:solidFill>
        </c:spPr>
      </c:pivotFmt>
      <c:pivotFmt>
        <c:idx val="749"/>
        <c:spPr>
          <a:solidFill>
            <a:srgbClr val="00B050"/>
          </a:solidFill>
        </c:spPr>
      </c:pivotFmt>
      <c:pivotFmt>
        <c:idx val="750"/>
        <c:spPr>
          <a:solidFill>
            <a:srgbClr val="00B050"/>
          </a:solidFill>
        </c:spPr>
      </c:pivotFmt>
      <c:pivotFmt>
        <c:idx val="751"/>
        <c:spPr>
          <a:solidFill>
            <a:srgbClr val="00B050"/>
          </a:solidFill>
        </c:spPr>
      </c:pivotFmt>
      <c:pivotFmt>
        <c:idx val="752"/>
        <c:spPr>
          <a:solidFill>
            <a:srgbClr val="00B050"/>
          </a:solidFill>
        </c:spPr>
      </c:pivotFmt>
      <c:pivotFmt>
        <c:idx val="753"/>
        <c:spPr>
          <a:solidFill>
            <a:srgbClr val="00B050"/>
          </a:solidFill>
        </c:spPr>
      </c:pivotFmt>
      <c:pivotFmt>
        <c:idx val="754"/>
        <c:spPr>
          <a:solidFill>
            <a:srgbClr val="00B050"/>
          </a:solidFill>
        </c:spPr>
      </c:pivotFmt>
      <c:pivotFmt>
        <c:idx val="755"/>
        <c:spPr>
          <a:solidFill>
            <a:srgbClr val="00B050"/>
          </a:solidFill>
        </c:spPr>
      </c:pivotFmt>
      <c:pivotFmt>
        <c:idx val="756"/>
        <c:spPr>
          <a:solidFill>
            <a:srgbClr val="00B050"/>
          </a:solidFill>
        </c:spPr>
      </c:pivotFmt>
      <c:pivotFmt>
        <c:idx val="757"/>
        <c:spPr>
          <a:solidFill>
            <a:srgbClr val="00B050"/>
          </a:solidFill>
        </c:spPr>
      </c:pivotFmt>
      <c:pivotFmt>
        <c:idx val="758"/>
        <c:spPr>
          <a:solidFill>
            <a:srgbClr val="00B050"/>
          </a:solidFill>
        </c:spPr>
      </c:pivotFmt>
      <c:pivotFmt>
        <c:idx val="75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rgbClr val="FFD700"/>
          </a:solidFill>
        </c:spPr>
      </c:pivotFmt>
      <c:pivotFmt>
        <c:idx val="761"/>
        <c:spPr>
          <a:solidFill>
            <a:srgbClr val="FFD700"/>
          </a:solidFill>
        </c:spPr>
      </c:pivotFmt>
      <c:pivotFmt>
        <c:idx val="762"/>
        <c:spPr>
          <a:solidFill>
            <a:srgbClr val="FFD700"/>
          </a:solidFill>
        </c:spPr>
      </c:pivotFmt>
      <c:pivotFmt>
        <c:idx val="763"/>
        <c:spPr>
          <a:solidFill>
            <a:srgbClr val="FFD700"/>
          </a:solidFill>
        </c:spPr>
      </c:pivotFmt>
      <c:pivotFmt>
        <c:idx val="764"/>
        <c:spPr>
          <a:solidFill>
            <a:srgbClr val="FFD700"/>
          </a:solidFill>
        </c:spPr>
      </c:pivotFmt>
      <c:pivotFmt>
        <c:idx val="765"/>
        <c:spPr>
          <a:solidFill>
            <a:srgbClr val="FFD700"/>
          </a:solidFill>
        </c:spPr>
      </c:pivotFmt>
      <c:pivotFmt>
        <c:idx val="766"/>
        <c:spPr>
          <a:solidFill>
            <a:srgbClr val="00B050"/>
          </a:solidFill>
        </c:spPr>
      </c:pivotFmt>
      <c:pivotFmt>
        <c:idx val="767"/>
        <c:spPr>
          <a:solidFill>
            <a:srgbClr val="00B050"/>
          </a:solidFill>
        </c:spPr>
      </c:pivotFmt>
      <c:pivotFmt>
        <c:idx val="768"/>
        <c:spPr>
          <a:solidFill>
            <a:srgbClr val="00B050"/>
          </a:solidFill>
        </c:spPr>
      </c:pivotFmt>
      <c:pivotFmt>
        <c:idx val="769"/>
        <c:spPr>
          <a:solidFill>
            <a:srgbClr val="00B050"/>
          </a:solidFill>
        </c:spPr>
      </c:pivotFmt>
      <c:pivotFmt>
        <c:idx val="770"/>
        <c:spPr>
          <a:solidFill>
            <a:srgbClr val="00B050"/>
          </a:solidFill>
        </c:spPr>
      </c:pivotFmt>
      <c:pivotFmt>
        <c:idx val="771"/>
        <c:spPr>
          <a:solidFill>
            <a:srgbClr val="00B050"/>
          </a:solidFill>
        </c:spPr>
      </c:pivotFmt>
      <c:pivotFmt>
        <c:idx val="772"/>
        <c:spPr>
          <a:solidFill>
            <a:srgbClr val="00B050"/>
          </a:solidFill>
        </c:spPr>
      </c:pivotFmt>
      <c:pivotFmt>
        <c:idx val="773"/>
        <c:spPr>
          <a:solidFill>
            <a:srgbClr val="00B050"/>
          </a:solidFill>
        </c:spPr>
      </c:pivotFmt>
      <c:pivotFmt>
        <c:idx val="774"/>
        <c:spPr>
          <a:solidFill>
            <a:srgbClr val="00B050"/>
          </a:solidFill>
        </c:spPr>
      </c:pivotFmt>
      <c:pivotFmt>
        <c:idx val="775"/>
        <c:spPr>
          <a:solidFill>
            <a:srgbClr val="00B050"/>
          </a:solidFill>
        </c:spPr>
      </c:pivotFmt>
      <c:pivotFmt>
        <c:idx val="776"/>
        <c:spPr>
          <a:solidFill>
            <a:srgbClr val="00B050"/>
          </a:solidFill>
        </c:spPr>
      </c:pivotFmt>
      <c:pivotFmt>
        <c:idx val="77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rgbClr val="FFD700"/>
          </a:solidFill>
        </c:spPr>
      </c:pivotFmt>
      <c:pivotFmt>
        <c:idx val="779"/>
        <c:spPr>
          <a:solidFill>
            <a:srgbClr val="FFD700"/>
          </a:solidFill>
        </c:spPr>
      </c:pivotFmt>
      <c:pivotFmt>
        <c:idx val="780"/>
        <c:spPr>
          <a:solidFill>
            <a:srgbClr val="FFD700"/>
          </a:solidFill>
        </c:spPr>
      </c:pivotFmt>
      <c:pivotFmt>
        <c:idx val="781"/>
        <c:spPr>
          <a:solidFill>
            <a:srgbClr val="FFD700"/>
          </a:solidFill>
        </c:spPr>
      </c:pivotFmt>
      <c:pivotFmt>
        <c:idx val="782"/>
        <c:spPr>
          <a:solidFill>
            <a:srgbClr val="FFD700"/>
          </a:solidFill>
        </c:spPr>
      </c:pivotFmt>
      <c:pivotFmt>
        <c:idx val="783"/>
        <c:spPr>
          <a:solidFill>
            <a:srgbClr val="FFD700"/>
          </a:solidFill>
        </c:spPr>
      </c:pivotFmt>
      <c:pivotFmt>
        <c:idx val="784"/>
        <c:spPr>
          <a:solidFill>
            <a:srgbClr val="00B050"/>
          </a:solidFill>
        </c:spPr>
      </c:pivotFmt>
      <c:pivotFmt>
        <c:idx val="785"/>
        <c:spPr>
          <a:solidFill>
            <a:srgbClr val="00B050"/>
          </a:solidFill>
        </c:spPr>
      </c:pivotFmt>
      <c:pivotFmt>
        <c:idx val="786"/>
        <c:spPr>
          <a:solidFill>
            <a:srgbClr val="00B050"/>
          </a:solidFill>
        </c:spPr>
      </c:pivotFmt>
      <c:pivotFmt>
        <c:idx val="787"/>
        <c:spPr>
          <a:solidFill>
            <a:srgbClr val="00B050"/>
          </a:solidFill>
        </c:spPr>
      </c:pivotFmt>
      <c:pivotFmt>
        <c:idx val="788"/>
        <c:spPr>
          <a:solidFill>
            <a:srgbClr val="00B050"/>
          </a:solidFill>
        </c:spPr>
      </c:pivotFmt>
      <c:pivotFmt>
        <c:idx val="789"/>
        <c:spPr>
          <a:solidFill>
            <a:srgbClr val="00B050"/>
          </a:solidFill>
        </c:spPr>
      </c:pivotFmt>
      <c:pivotFmt>
        <c:idx val="790"/>
        <c:spPr>
          <a:solidFill>
            <a:srgbClr val="00B050"/>
          </a:solidFill>
        </c:spPr>
      </c:pivotFmt>
      <c:pivotFmt>
        <c:idx val="791"/>
        <c:spPr>
          <a:solidFill>
            <a:srgbClr val="00B050"/>
          </a:solidFill>
        </c:spPr>
      </c:pivotFmt>
      <c:pivotFmt>
        <c:idx val="792"/>
        <c:spPr>
          <a:solidFill>
            <a:srgbClr val="00B050"/>
          </a:solidFill>
        </c:spPr>
      </c:pivotFmt>
      <c:pivotFmt>
        <c:idx val="793"/>
        <c:spPr>
          <a:solidFill>
            <a:srgbClr val="00B050"/>
          </a:solidFill>
        </c:spPr>
      </c:pivotFmt>
      <c:pivotFmt>
        <c:idx val="794"/>
        <c:spPr>
          <a:solidFill>
            <a:srgbClr val="00B050"/>
          </a:solidFill>
        </c:spPr>
      </c:pivotFmt>
      <c:pivotFmt>
        <c:idx val="79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rgbClr val="FFD700"/>
          </a:solidFill>
        </c:spPr>
      </c:pivotFmt>
      <c:pivotFmt>
        <c:idx val="797"/>
        <c:spPr>
          <a:solidFill>
            <a:srgbClr val="FFD700"/>
          </a:solidFill>
        </c:spPr>
      </c:pivotFmt>
      <c:pivotFmt>
        <c:idx val="798"/>
        <c:spPr>
          <a:solidFill>
            <a:srgbClr val="FFD700"/>
          </a:solidFill>
        </c:spPr>
      </c:pivotFmt>
      <c:pivotFmt>
        <c:idx val="799"/>
        <c:spPr>
          <a:solidFill>
            <a:srgbClr val="FFD700"/>
          </a:solidFill>
        </c:spPr>
      </c:pivotFmt>
      <c:pivotFmt>
        <c:idx val="800"/>
        <c:spPr>
          <a:solidFill>
            <a:srgbClr val="FFD700"/>
          </a:solidFill>
        </c:spPr>
      </c:pivotFmt>
      <c:pivotFmt>
        <c:idx val="801"/>
        <c:spPr>
          <a:solidFill>
            <a:srgbClr val="FFD700"/>
          </a:solidFill>
        </c:spPr>
      </c:pivotFmt>
      <c:pivotFmt>
        <c:idx val="802"/>
        <c:spPr>
          <a:solidFill>
            <a:srgbClr val="00B050"/>
          </a:solidFill>
        </c:spPr>
      </c:pivotFmt>
      <c:pivotFmt>
        <c:idx val="803"/>
        <c:spPr>
          <a:solidFill>
            <a:srgbClr val="00B050"/>
          </a:solidFill>
        </c:spPr>
      </c:pivotFmt>
      <c:pivotFmt>
        <c:idx val="804"/>
        <c:spPr>
          <a:solidFill>
            <a:srgbClr val="00B050"/>
          </a:solidFill>
        </c:spPr>
      </c:pivotFmt>
      <c:pivotFmt>
        <c:idx val="805"/>
        <c:spPr>
          <a:solidFill>
            <a:srgbClr val="00B050"/>
          </a:solidFill>
        </c:spPr>
      </c:pivotFmt>
      <c:pivotFmt>
        <c:idx val="806"/>
        <c:spPr>
          <a:solidFill>
            <a:srgbClr val="00B050"/>
          </a:solidFill>
        </c:spPr>
      </c:pivotFmt>
      <c:pivotFmt>
        <c:idx val="807"/>
        <c:spPr>
          <a:solidFill>
            <a:srgbClr val="00B050"/>
          </a:solidFill>
        </c:spPr>
      </c:pivotFmt>
      <c:pivotFmt>
        <c:idx val="808"/>
        <c:spPr>
          <a:solidFill>
            <a:srgbClr val="00B050"/>
          </a:solidFill>
        </c:spPr>
      </c:pivotFmt>
      <c:pivotFmt>
        <c:idx val="809"/>
        <c:spPr>
          <a:solidFill>
            <a:srgbClr val="00B050"/>
          </a:solidFill>
        </c:spPr>
      </c:pivotFmt>
      <c:pivotFmt>
        <c:idx val="810"/>
        <c:spPr>
          <a:solidFill>
            <a:srgbClr val="00B050"/>
          </a:solidFill>
        </c:spPr>
      </c:pivotFmt>
      <c:pivotFmt>
        <c:idx val="811"/>
        <c:spPr>
          <a:solidFill>
            <a:srgbClr val="00B050"/>
          </a:solidFill>
        </c:spPr>
      </c:pivotFmt>
      <c:pivotFmt>
        <c:idx val="812"/>
        <c:spPr>
          <a:solidFill>
            <a:srgbClr val="00B050"/>
          </a:solidFill>
        </c:spPr>
      </c:pivotFmt>
      <c:pivotFmt>
        <c:idx val="8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rgbClr val="FFD700"/>
          </a:solidFill>
        </c:spPr>
      </c:pivotFmt>
      <c:pivotFmt>
        <c:idx val="815"/>
        <c:spPr>
          <a:solidFill>
            <a:srgbClr val="FFD700"/>
          </a:solidFill>
        </c:spPr>
      </c:pivotFmt>
      <c:pivotFmt>
        <c:idx val="816"/>
        <c:spPr>
          <a:solidFill>
            <a:srgbClr val="FFD700"/>
          </a:solidFill>
        </c:spPr>
      </c:pivotFmt>
      <c:pivotFmt>
        <c:idx val="817"/>
        <c:spPr>
          <a:solidFill>
            <a:srgbClr val="FFD700"/>
          </a:solidFill>
        </c:spPr>
      </c:pivotFmt>
      <c:pivotFmt>
        <c:idx val="818"/>
        <c:spPr>
          <a:solidFill>
            <a:srgbClr val="FFD700"/>
          </a:solidFill>
        </c:spPr>
      </c:pivotFmt>
      <c:pivotFmt>
        <c:idx val="819"/>
        <c:spPr>
          <a:solidFill>
            <a:srgbClr val="FFD700"/>
          </a:solidFill>
        </c:spPr>
      </c:pivotFmt>
      <c:pivotFmt>
        <c:idx val="820"/>
        <c:spPr>
          <a:solidFill>
            <a:srgbClr val="00B050"/>
          </a:solidFill>
        </c:spPr>
      </c:pivotFmt>
      <c:pivotFmt>
        <c:idx val="821"/>
        <c:spPr>
          <a:solidFill>
            <a:srgbClr val="00B050"/>
          </a:solidFill>
        </c:spPr>
      </c:pivotFmt>
      <c:pivotFmt>
        <c:idx val="822"/>
        <c:spPr>
          <a:solidFill>
            <a:srgbClr val="00B050"/>
          </a:solidFill>
        </c:spPr>
      </c:pivotFmt>
      <c:pivotFmt>
        <c:idx val="823"/>
        <c:spPr>
          <a:solidFill>
            <a:srgbClr val="00B050"/>
          </a:solidFill>
        </c:spPr>
      </c:pivotFmt>
      <c:pivotFmt>
        <c:idx val="824"/>
        <c:spPr>
          <a:solidFill>
            <a:srgbClr val="00B050"/>
          </a:solidFill>
        </c:spPr>
      </c:pivotFmt>
      <c:pivotFmt>
        <c:idx val="825"/>
        <c:spPr>
          <a:solidFill>
            <a:srgbClr val="00B050"/>
          </a:solidFill>
        </c:spPr>
      </c:pivotFmt>
      <c:pivotFmt>
        <c:idx val="826"/>
        <c:spPr>
          <a:solidFill>
            <a:srgbClr val="00B050"/>
          </a:solidFill>
        </c:spPr>
      </c:pivotFmt>
      <c:pivotFmt>
        <c:idx val="827"/>
        <c:spPr>
          <a:solidFill>
            <a:srgbClr val="00B050"/>
          </a:solidFill>
        </c:spPr>
      </c:pivotFmt>
      <c:pivotFmt>
        <c:idx val="828"/>
        <c:spPr>
          <a:solidFill>
            <a:srgbClr val="00B050"/>
          </a:solidFill>
        </c:spPr>
      </c:pivotFmt>
      <c:pivotFmt>
        <c:idx val="829"/>
        <c:spPr>
          <a:solidFill>
            <a:srgbClr val="00B050"/>
          </a:solidFill>
        </c:spPr>
      </c:pivotFmt>
      <c:pivotFmt>
        <c:idx val="830"/>
        <c:spPr>
          <a:solidFill>
            <a:srgbClr val="00B050"/>
          </a:solidFill>
        </c:spPr>
      </c:pivotFmt>
      <c:pivotFmt>
        <c:idx val="83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rgbClr val="FFD700"/>
          </a:solidFill>
        </c:spPr>
      </c:pivotFmt>
      <c:pivotFmt>
        <c:idx val="833"/>
        <c:spPr>
          <a:solidFill>
            <a:srgbClr val="FFD700"/>
          </a:solidFill>
        </c:spPr>
      </c:pivotFmt>
      <c:pivotFmt>
        <c:idx val="834"/>
        <c:spPr>
          <a:solidFill>
            <a:srgbClr val="FFD700"/>
          </a:solidFill>
        </c:spPr>
      </c:pivotFmt>
      <c:pivotFmt>
        <c:idx val="835"/>
        <c:spPr>
          <a:solidFill>
            <a:srgbClr val="FFD700"/>
          </a:solidFill>
        </c:spPr>
      </c:pivotFmt>
      <c:pivotFmt>
        <c:idx val="836"/>
        <c:spPr>
          <a:solidFill>
            <a:srgbClr val="FFD700"/>
          </a:solidFill>
        </c:spPr>
      </c:pivotFmt>
      <c:pivotFmt>
        <c:idx val="837"/>
        <c:spPr>
          <a:solidFill>
            <a:srgbClr val="FFD700"/>
          </a:solidFill>
        </c:spPr>
      </c:pivotFmt>
      <c:pivotFmt>
        <c:idx val="838"/>
        <c:spPr>
          <a:solidFill>
            <a:srgbClr val="00B050"/>
          </a:solidFill>
        </c:spPr>
      </c:pivotFmt>
      <c:pivotFmt>
        <c:idx val="839"/>
        <c:spPr>
          <a:solidFill>
            <a:srgbClr val="00B050"/>
          </a:solidFill>
        </c:spPr>
      </c:pivotFmt>
      <c:pivotFmt>
        <c:idx val="840"/>
        <c:spPr>
          <a:solidFill>
            <a:srgbClr val="00B050"/>
          </a:solidFill>
        </c:spPr>
      </c:pivotFmt>
      <c:pivotFmt>
        <c:idx val="841"/>
        <c:spPr>
          <a:solidFill>
            <a:srgbClr val="00B050"/>
          </a:solidFill>
        </c:spPr>
      </c:pivotFmt>
      <c:pivotFmt>
        <c:idx val="842"/>
        <c:spPr>
          <a:solidFill>
            <a:srgbClr val="00B050"/>
          </a:solidFill>
        </c:spPr>
      </c:pivotFmt>
      <c:pivotFmt>
        <c:idx val="843"/>
        <c:spPr>
          <a:solidFill>
            <a:srgbClr val="00B050"/>
          </a:solidFill>
        </c:spPr>
      </c:pivotFmt>
      <c:pivotFmt>
        <c:idx val="844"/>
        <c:spPr>
          <a:solidFill>
            <a:srgbClr val="00B050"/>
          </a:solidFill>
        </c:spPr>
      </c:pivotFmt>
      <c:pivotFmt>
        <c:idx val="845"/>
        <c:spPr>
          <a:solidFill>
            <a:srgbClr val="00B050"/>
          </a:solidFill>
        </c:spPr>
      </c:pivotFmt>
      <c:pivotFmt>
        <c:idx val="846"/>
        <c:spPr>
          <a:solidFill>
            <a:srgbClr val="00B050"/>
          </a:solidFill>
        </c:spPr>
      </c:pivotFmt>
      <c:pivotFmt>
        <c:idx val="847"/>
        <c:spPr>
          <a:solidFill>
            <a:srgbClr val="00B050"/>
          </a:solidFill>
        </c:spPr>
      </c:pivotFmt>
      <c:pivotFmt>
        <c:idx val="848"/>
        <c:spPr>
          <a:solidFill>
            <a:srgbClr val="00B050"/>
          </a:solidFill>
        </c:spPr>
      </c:pivotFmt>
      <c:pivotFmt>
        <c:idx val="84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rgbClr val="FFD700"/>
          </a:solidFill>
        </c:spPr>
      </c:pivotFmt>
      <c:pivotFmt>
        <c:idx val="851"/>
        <c:spPr>
          <a:solidFill>
            <a:srgbClr val="FFD700"/>
          </a:solidFill>
        </c:spPr>
      </c:pivotFmt>
      <c:pivotFmt>
        <c:idx val="852"/>
        <c:spPr>
          <a:solidFill>
            <a:srgbClr val="FFD700"/>
          </a:solidFill>
        </c:spPr>
      </c:pivotFmt>
      <c:pivotFmt>
        <c:idx val="853"/>
        <c:spPr>
          <a:solidFill>
            <a:srgbClr val="FFD700"/>
          </a:solidFill>
        </c:spPr>
      </c:pivotFmt>
      <c:pivotFmt>
        <c:idx val="854"/>
        <c:spPr>
          <a:solidFill>
            <a:srgbClr val="FFD700"/>
          </a:solidFill>
        </c:spPr>
      </c:pivotFmt>
      <c:pivotFmt>
        <c:idx val="855"/>
        <c:spPr>
          <a:solidFill>
            <a:srgbClr val="FFD700"/>
          </a:solidFill>
        </c:spPr>
      </c:pivotFmt>
      <c:pivotFmt>
        <c:idx val="856"/>
        <c:spPr>
          <a:solidFill>
            <a:srgbClr val="00B050"/>
          </a:solidFill>
        </c:spPr>
      </c:pivotFmt>
      <c:pivotFmt>
        <c:idx val="857"/>
        <c:spPr>
          <a:solidFill>
            <a:srgbClr val="00B050"/>
          </a:solidFill>
        </c:spPr>
      </c:pivotFmt>
      <c:pivotFmt>
        <c:idx val="858"/>
        <c:spPr>
          <a:solidFill>
            <a:srgbClr val="00B050"/>
          </a:solidFill>
        </c:spPr>
      </c:pivotFmt>
      <c:pivotFmt>
        <c:idx val="859"/>
        <c:spPr>
          <a:solidFill>
            <a:srgbClr val="00B050"/>
          </a:solidFill>
        </c:spPr>
      </c:pivotFmt>
      <c:pivotFmt>
        <c:idx val="860"/>
        <c:spPr>
          <a:solidFill>
            <a:srgbClr val="00B050"/>
          </a:solidFill>
        </c:spPr>
      </c:pivotFmt>
      <c:pivotFmt>
        <c:idx val="861"/>
        <c:spPr>
          <a:solidFill>
            <a:srgbClr val="00B050"/>
          </a:solidFill>
        </c:spPr>
      </c:pivotFmt>
      <c:pivotFmt>
        <c:idx val="862"/>
        <c:spPr>
          <a:solidFill>
            <a:srgbClr val="00B050"/>
          </a:solidFill>
        </c:spPr>
      </c:pivotFmt>
      <c:pivotFmt>
        <c:idx val="863"/>
        <c:spPr>
          <a:solidFill>
            <a:srgbClr val="00B050"/>
          </a:solidFill>
        </c:spPr>
      </c:pivotFmt>
      <c:pivotFmt>
        <c:idx val="864"/>
        <c:spPr>
          <a:solidFill>
            <a:srgbClr val="00B050"/>
          </a:solidFill>
        </c:spPr>
      </c:pivotFmt>
      <c:pivotFmt>
        <c:idx val="865"/>
        <c:spPr>
          <a:solidFill>
            <a:srgbClr val="00B050"/>
          </a:solidFill>
        </c:spPr>
      </c:pivotFmt>
      <c:pivotFmt>
        <c:idx val="866"/>
        <c:spPr>
          <a:solidFill>
            <a:srgbClr val="00B050"/>
          </a:solidFill>
        </c:spPr>
      </c:pivotFmt>
      <c:pivotFmt>
        <c:idx val="86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rgbClr val="FFD700"/>
          </a:solidFill>
        </c:spPr>
      </c:pivotFmt>
      <c:pivotFmt>
        <c:idx val="869"/>
        <c:spPr>
          <a:solidFill>
            <a:srgbClr val="FFD700"/>
          </a:solidFill>
        </c:spPr>
      </c:pivotFmt>
      <c:pivotFmt>
        <c:idx val="870"/>
        <c:spPr>
          <a:solidFill>
            <a:srgbClr val="FFD700"/>
          </a:solidFill>
        </c:spPr>
      </c:pivotFmt>
      <c:pivotFmt>
        <c:idx val="871"/>
        <c:spPr>
          <a:solidFill>
            <a:srgbClr val="00B050"/>
          </a:solidFill>
        </c:spPr>
      </c:pivotFmt>
      <c:pivotFmt>
        <c:idx val="872"/>
        <c:spPr>
          <a:solidFill>
            <a:srgbClr val="00B050"/>
          </a:solidFill>
        </c:spPr>
      </c:pivotFmt>
      <c:pivotFmt>
        <c:idx val="873"/>
        <c:spPr>
          <a:solidFill>
            <a:srgbClr val="00B050"/>
          </a:solidFill>
        </c:spPr>
      </c:pivotFmt>
      <c:pivotFmt>
        <c:idx val="874"/>
        <c:spPr>
          <a:solidFill>
            <a:srgbClr val="00B050"/>
          </a:solidFill>
        </c:spPr>
      </c:pivotFmt>
      <c:pivotFmt>
        <c:idx val="875"/>
        <c:spPr>
          <a:solidFill>
            <a:srgbClr val="00B050"/>
          </a:solidFill>
        </c:spPr>
      </c:pivotFmt>
      <c:pivotFmt>
        <c:idx val="876"/>
        <c:spPr>
          <a:solidFill>
            <a:srgbClr val="00B050"/>
          </a:solidFill>
        </c:spPr>
      </c:pivotFmt>
      <c:pivotFmt>
        <c:idx val="877"/>
        <c:spPr>
          <a:solidFill>
            <a:srgbClr val="00B050"/>
          </a:solidFill>
        </c:spPr>
      </c:pivotFmt>
      <c:pivotFmt>
        <c:idx val="878"/>
        <c:spPr>
          <a:solidFill>
            <a:srgbClr val="00B050"/>
          </a:solidFill>
        </c:spPr>
      </c:pivotFmt>
      <c:pivotFmt>
        <c:idx val="879"/>
        <c:spPr>
          <a:solidFill>
            <a:srgbClr val="FFD700"/>
          </a:solidFill>
        </c:spPr>
      </c:pivotFmt>
      <c:pivotFmt>
        <c:idx val="880"/>
        <c:spPr>
          <a:solidFill>
            <a:srgbClr val="FFD700"/>
          </a:solidFill>
        </c:spPr>
      </c:pivotFmt>
      <c:pivotFmt>
        <c:idx val="881"/>
        <c:spPr>
          <a:solidFill>
            <a:srgbClr val="FFD700"/>
          </a:solidFill>
        </c:spPr>
      </c:pivotFmt>
      <c:pivotFmt>
        <c:idx val="882"/>
        <c:spPr>
          <a:solidFill>
            <a:srgbClr val="00B050"/>
          </a:solidFill>
        </c:spPr>
      </c:pivotFmt>
      <c:pivotFmt>
        <c:idx val="883"/>
        <c:spPr>
          <a:solidFill>
            <a:srgbClr val="00B050"/>
          </a:solidFill>
        </c:spPr>
      </c:pivotFmt>
      <c:pivotFmt>
        <c:idx val="884"/>
        <c:spPr>
          <a:solidFill>
            <a:srgbClr val="00B050"/>
          </a:solidFill>
        </c:spPr>
      </c:pivotFmt>
      <c:pivotFmt>
        <c:idx val="88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rgbClr val="00B050"/>
          </a:solidFill>
        </c:spPr>
      </c:pivotFmt>
      <c:pivotFmt>
        <c:idx val="887"/>
        <c:spPr>
          <a:solidFill>
            <a:srgbClr val="00B050"/>
          </a:solidFill>
        </c:spPr>
      </c:pivotFmt>
      <c:pivotFmt>
        <c:idx val="888"/>
        <c:spPr>
          <a:solidFill>
            <a:srgbClr val="00B050"/>
          </a:solidFill>
        </c:spPr>
      </c:pivotFmt>
      <c:pivotFmt>
        <c:idx val="889"/>
        <c:spPr>
          <a:solidFill>
            <a:srgbClr val="00B050"/>
          </a:solidFill>
        </c:spPr>
      </c:pivotFmt>
      <c:pivotFmt>
        <c:idx val="890"/>
        <c:spPr>
          <a:solidFill>
            <a:srgbClr val="00B050"/>
          </a:solidFill>
        </c:spPr>
      </c:pivotFmt>
      <c:pivotFmt>
        <c:idx val="891"/>
        <c:spPr>
          <a:solidFill>
            <a:srgbClr val="00B050"/>
          </a:solidFill>
        </c:spPr>
      </c:pivotFmt>
      <c:pivotFmt>
        <c:idx val="892"/>
        <c:spPr>
          <a:solidFill>
            <a:srgbClr val="00B050"/>
          </a:solidFill>
        </c:spPr>
      </c:pivotFmt>
      <c:pivotFmt>
        <c:idx val="893"/>
        <c:spPr>
          <a:solidFill>
            <a:srgbClr val="00B050"/>
          </a:solidFill>
        </c:spPr>
      </c:pivotFmt>
      <c:pivotFmt>
        <c:idx val="894"/>
        <c:spPr>
          <a:solidFill>
            <a:srgbClr val="00B050"/>
          </a:solidFill>
        </c:spPr>
      </c:pivotFmt>
      <c:pivotFmt>
        <c:idx val="895"/>
        <c:spPr>
          <a:solidFill>
            <a:srgbClr val="00B050"/>
          </a:solidFill>
        </c:spPr>
      </c:pivotFmt>
      <c:pivotFmt>
        <c:idx val="896"/>
        <c:spPr>
          <a:solidFill>
            <a:srgbClr val="FFD700"/>
          </a:solidFill>
        </c:spPr>
      </c:pivotFmt>
      <c:pivotFmt>
        <c:idx val="897"/>
        <c:spPr>
          <a:solidFill>
            <a:srgbClr val="FFD700"/>
          </a:solidFill>
        </c:spPr>
      </c:pivotFmt>
      <c:pivotFmt>
        <c:idx val="898"/>
        <c:spPr>
          <a:solidFill>
            <a:srgbClr val="FFD700"/>
          </a:solidFill>
        </c:spPr>
      </c:pivotFmt>
      <c:pivotFmt>
        <c:idx val="899"/>
        <c:spPr>
          <a:solidFill>
            <a:srgbClr val="FFD700"/>
          </a:solidFill>
        </c:spPr>
      </c:pivotFmt>
      <c:pivotFmt>
        <c:idx val="900"/>
        <c:spPr>
          <a:solidFill>
            <a:srgbClr val="FFD700"/>
          </a:solidFill>
        </c:spPr>
      </c:pivotFmt>
      <c:pivotFmt>
        <c:idx val="901"/>
        <c:spPr>
          <a:solidFill>
            <a:srgbClr val="FFD700"/>
          </a:solidFill>
        </c:spPr>
      </c:pivotFmt>
      <c:pivotFmt>
        <c:idx val="9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rgbClr val="FFD700"/>
          </a:solidFill>
        </c:spPr>
      </c:pivotFmt>
      <c:pivotFmt>
        <c:idx val="933"/>
        <c:spPr>
          <a:solidFill>
            <a:srgbClr val="FFD700"/>
          </a:solidFill>
        </c:spPr>
      </c:pivotFmt>
      <c:pivotFmt>
        <c:idx val="934"/>
        <c:spPr>
          <a:solidFill>
            <a:srgbClr val="FFD700"/>
          </a:solidFill>
        </c:spPr>
      </c:pivotFmt>
      <c:pivotFmt>
        <c:idx val="935"/>
        <c:spPr>
          <a:solidFill>
            <a:srgbClr val="FFD700"/>
          </a:solidFill>
        </c:spPr>
      </c:pivotFmt>
      <c:pivotFmt>
        <c:idx val="936"/>
        <c:spPr>
          <a:solidFill>
            <a:srgbClr val="FFD700"/>
          </a:solidFill>
        </c:spPr>
      </c:pivotFmt>
      <c:pivotFmt>
        <c:idx val="937"/>
        <c:spPr>
          <a:solidFill>
            <a:srgbClr val="FFD700"/>
          </a:solidFill>
        </c:spPr>
      </c:pivotFmt>
      <c:pivotFmt>
        <c:idx val="938"/>
        <c:spPr>
          <a:solidFill>
            <a:srgbClr val="00B050"/>
          </a:solidFill>
        </c:spPr>
      </c:pivotFmt>
      <c:pivotFmt>
        <c:idx val="939"/>
        <c:spPr>
          <a:solidFill>
            <a:srgbClr val="00B050"/>
          </a:solidFill>
        </c:spPr>
      </c:pivotFmt>
      <c:pivotFmt>
        <c:idx val="940"/>
        <c:spPr>
          <a:solidFill>
            <a:srgbClr val="00B050"/>
          </a:solidFill>
        </c:spPr>
      </c:pivotFmt>
      <c:pivotFmt>
        <c:idx val="941"/>
        <c:spPr>
          <a:solidFill>
            <a:srgbClr val="00B050"/>
          </a:solidFill>
        </c:spPr>
      </c:pivotFmt>
      <c:pivotFmt>
        <c:idx val="942"/>
        <c:spPr>
          <a:solidFill>
            <a:srgbClr val="00B050"/>
          </a:solidFill>
        </c:spPr>
      </c:pivotFmt>
      <c:pivotFmt>
        <c:idx val="943"/>
        <c:spPr>
          <a:solidFill>
            <a:srgbClr val="00B050"/>
          </a:solidFill>
        </c:spPr>
      </c:pivotFmt>
      <c:pivotFmt>
        <c:idx val="944"/>
        <c:spPr>
          <a:solidFill>
            <a:srgbClr val="00B050"/>
          </a:solidFill>
        </c:spPr>
      </c:pivotFmt>
      <c:pivotFmt>
        <c:idx val="945"/>
        <c:spPr>
          <a:solidFill>
            <a:srgbClr val="00B050"/>
          </a:solidFill>
        </c:spPr>
      </c:pivotFmt>
      <c:pivotFmt>
        <c:idx val="946"/>
        <c:spPr>
          <a:solidFill>
            <a:srgbClr val="00B050"/>
          </a:solidFill>
        </c:spPr>
      </c:pivotFmt>
      <c:pivotFmt>
        <c:idx val="947"/>
        <c:spPr>
          <a:solidFill>
            <a:srgbClr val="00B050"/>
          </a:solidFill>
        </c:spPr>
      </c:pivotFmt>
      <c:pivotFmt>
        <c:idx val="94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rgbClr val="FFD700"/>
          </a:solidFill>
        </c:spPr>
      </c:pivotFmt>
      <c:pivotFmt>
        <c:idx val="951"/>
        <c:spPr>
          <a:solidFill>
            <a:srgbClr val="FFD700"/>
          </a:solidFill>
        </c:spPr>
      </c:pivotFmt>
      <c:pivotFmt>
        <c:idx val="952"/>
        <c:spPr>
          <a:solidFill>
            <a:srgbClr val="FFD700"/>
          </a:solidFill>
        </c:spPr>
      </c:pivotFmt>
      <c:pivotFmt>
        <c:idx val="953"/>
        <c:spPr>
          <a:solidFill>
            <a:srgbClr val="FFD700"/>
          </a:solidFill>
        </c:spPr>
      </c:pivotFmt>
      <c:pivotFmt>
        <c:idx val="954"/>
        <c:spPr>
          <a:solidFill>
            <a:srgbClr val="FFD700"/>
          </a:solidFill>
        </c:spPr>
      </c:pivotFmt>
      <c:pivotFmt>
        <c:idx val="955"/>
        <c:spPr>
          <a:solidFill>
            <a:srgbClr val="FFD700"/>
          </a:solidFill>
        </c:spPr>
      </c:pivotFmt>
      <c:pivotFmt>
        <c:idx val="956"/>
        <c:spPr>
          <a:solidFill>
            <a:srgbClr val="00B050"/>
          </a:solidFill>
        </c:spPr>
      </c:pivotFmt>
      <c:pivotFmt>
        <c:idx val="957"/>
        <c:spPr>
          <a:solidFill>
            <a:srgbClr val="00B050"/>
          </a:solidFill>
        </c:spPr>
      </c:pivotFmt>
      <c:pivotFmt>
        <c:idx val="958"/>
        <c:spPr>
          <a:solidFill>
            <a:srgbClr val="00B050"/>
          </a:solidFill>
        </c:spPr>
      </c:pivotFmt>
      <c:pivotFmt>
        <c:idx val="959"/>
        <c:spPr>
          <a:solidFill>
            <a:srgbClr val="00B050"/>
          </a:solidFill>
        </c:spPr>
      </c:pivotFmt>
      <c:pivotFmt>
        <c:idx val="960"/>
        <c:spPr>
          <a:solidFill>
            <a:srgbClr val="00B050"/>
          </a:solidFill>
        </c:spPr>
      </c:pivotFmt>
      <c:pivotFmt>
        <c:idx val="961"/>
        <c:spPr>
          <a:solidFill>
            <a:srgbClr val="00B050"/>
          </a:solidFill>
        </c:spPr>
      </c:pivotFmt>
      <c:pivotFmt>
        <c:idx val="962"/>
        <c:spPr>
          <a:solidFill>
            <a:srgbClr val="00B050"/>
          </a:solidFill>
        </c:spPr>
      </c:pivotFmt>
      <c:pivotFmt>
        <c:idx val="963"/>
        <c:spPr>
          <a:solidFill>
            <a:srgbClr val="00B050"/>
          </a:solidFill>
        </c:spPr>
      </c:pivotFmt>
      <c:pivotFmt>
        <c:idx val="964"/>
        <c:spPr>
          <a:solidFill>
            <a:srgbClr val="00B050"/>
          </a:solidFill>
        </c:spPr>
      </c:pivotFmt>
      <c:pivotFmt>
        <c:idx val="965"/>
        <c:spPr>
          <a:solidFill>
            <a:srgbClr val="00B050"/>
          </a:solidFill>
        </c:spPr>
      </c:pivotFmt>
      <c:pivotFmt>
        <c:idx val="966"/>
        <c:spPr>
          <a:solidFill>
            <a:srgbClr val="FFD700"/>
          </a:solidFill>
        </c:spPr>
      </c:pivotFmt>
      <c:pivotFmt>
        <c:idx val="967"/>
        <c:spPr>
          <a:solidFill>
            <a:srgbClr val="FFD700"/>
          </a:solidFill>
        </c:spPr>
      </c:pivotFmt>
      <c:pivotFmt>
        <c:idx val="968"/>
        <c:spPr>
          <a:solidFill>
            <a:srgbClr val="FFD700"/>
          </a:solidFill>
        </c:spPr>
      </c:pivotFmt>
      <c:pivotFmt>
        <c:idx val="969"/>
        <c:spPr>
          <a:solidFill>
            <a:srgbClr val="FFD700"/>
          </a:solidFill>
        </c:spPr>
      </c:pivotFmt>
      <c:pivotFmt>
        <c:idx val="970"/>
        <c:spPr>
          <a:solidFill>
            <a:srgbClr val="FFD700"/>
          </a:solidFill>
        </c:spPr>
      </c:pivotFmt>
      <c:pivotFmt>
        <c:idx val="971"/>
        <c:spPr>
          <a:solidFill>
            <a:srgbClr val="FFD700"/>
          </a:solidFill>
        </c:spPr>
      </c:pivotFmt>
      <c:pivotFmt>
        <c:idx val="972"/>
        <c:spPr>
          <a:solidFill>
            <a:srgbClr val="00B050"/>
          </a:solidFill>
        </c:spPr>
      </c:pivotFmt>
      <c:pivotFmt>
        <c:idx val="973"/>
        <c:spPr>
          <a:solidFill>
            <a:srgbClr val="00B050"/>
          </a:solidFill>
        </c:spPr>
      </c:pivotFmt>
      <c:pivotFmt>
        <c:idx val="974"/>
        <c:spPr>
          <a:solidFill>
            <a:srgbClr val="00B050"/>
          </a:solidFill>
        </c:spPr>
      </c:pivotFmt>
      <c:pivotFmt>
        <c:idx val="975"/>
        <c:spPr>
          <a:solidFill>
            <a:srgbClr val="00B050"/>
          </a:solidFill>
        </c:spPr>
      </c:pivotFmt>
      <c:pivotFmt>
        <c:idx val="976"/>
        <c:spPr>
          <a:solidFill>
            <a:srgbClr val="00B050"/>
          </a:solidFill>
        </c:spPr>
      </c:pivotFmt>
      <c:pivotFmt>
        <c:idx val="977"/>
        <c:spPr>
          <a:solidFill>
            <a:srgbClr val="00B050"/>
          </a:solidFill>
        </c:spPr>
      </c:pivotFmt>
      <c:pivotFmt>
        <c:idx val="978"/>
        <c:spPr>
          <a:solidFill>
            <a:srgbClr val="00B050"/>
          </a:solidFill>
        </c:spPr>
      </c:pivotFmt>
      <c:pivotFmt>
        <c:idx val="979"/>
        <c:spPr>
          <a:solidFill>
            <a:srgbClr val="00B050"/>
          </a:solidFill>
        </c:spPr>
      </c:pivotFmt>
      <c:pivotFmt>
        <c:idx val="980"/>
        <c:spPr>
          <a:solidFill>
            <a:srgbClr val="00B050"/>
          </a:solidFill>
        </c:spPr>
      </c:pivotFmt>
      <c:pivotFmt>
        <c:idx val="981"/>
        <c:spPr>
          <a:solidFill>
            <a:srgbClr val="00B050"/>
          </a:solidFill>
        </c:spPr>
      </c:pivotFmt>
      <c:pivotFmt>
        <c:idx val="98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rgbClr val="FFD700"/>
          </a:solidFill>
        </c:spPr>
      </c:pivotFmt>
      <c:pivotFmt>
        <c:idx val="984"/>
        <c:spPr>
          <a:solidFill>
            <a:srgbClr val="FFD700"/>
          </a:solidFill>
        </c:spPr>
      </c:pivotFmt>
      <c:pivotFmt>
        <c:idx val="985"/>
        <c:spPr>
          <a:solidFill>
            <a:srgbClr val="FFD700"/>
          </a:solidFill>
        </c:spPr>
      </c:pivotFmt>
      <c:pivotFmt>
        <c:idx val="986"/>
        <c:spPr>
          <a:solidFill>
            <a:srgbClr val="FFD700"/>
          </a:solidFill>
        </c:spPr>
      </c:pivotFmt>
      <c:pivotFmt>
        <c:idx val="987"/>
        <c:spPr>
          <a:solidFill>
            <a:srgbClr val="FFD700"/>
          </a:solidFill>
        </c:spPr>
      </c:pivotFmt>
      <c:pivotFmt>
        <c:idx val="988"/>
        <c:spPr>
          <a:solidFill>
            <a:srgbClr val="FFD700"/>
          </a:solidFill>
        </c:spPr>
      </c:pivotFmt>
      <c:pivotFmt>
        <c:idx val="989"/>
        <c:spPr>
          <a:solidFill>
            <a:srgbClr val="00B050"/>
          </a:solidFill>
        </c:spPr>
      </c:pivotFmt>
      <c:pivotFmt>
        <c:idx val="990"/>
        <c:spPr>
          <a:solidFill>
            <a:srgbClr val="00B050"/>
          </a:solidFill>
        </c:spPr>
      </c:pivotFmt>
      <c:pivotFmt>
        <c:idx val="991"/>
        <c:spPr>
          <a:solidFill>
            <a:srgbClr val="00B050"/>
          </a:solidFill>
        </c:spPr>
      </c:pivotFmt>
      <c:pivotFmt>
        <c:idx val="992"/>
        <c:spPr>
          <a:solidFill>
            <a:srgbClr val="00B050"/>
          </a:solidFill>
        </c:spPr>
      </c:pivotFmt>
      <c:pivotFmt>
        <c:idx val="993"/>
        <c:spPr>
          <a:solidFill>
            <a:srgbClr val="00B050"/>
          </a:solidFill>
        </c:spPr>
      </c:pivotFmt>
      <c:pivotFmt>
        <c:idx val="994"/>
        <c:spPr>
          <a:solidFill>
            <a:srgbClr val="00B050"/>
          </a:solidFill>
        </c:spPr>
      </c:pivotFmt>
      <c:pivotFmt>
        <c:idx val="995"/>
        <c:spPr>
          <a:solidFill>
            <a:srgbClr val="00B050"/>
          </a:solidFill>
        </c:spPr>
      </c:pivotFmt>
      <c:pivotFmt>
        <c:idx val="996"/>
        <c:spPr>
          <a:solidFill>
            <a:srgbClr val="00B050"/>
          </a:solidFill>
        </c:spPr>
      </c:pivotFmt>
      <c:pivotFmt>
        <c:idx val="997"/>
        <c:spPr>
          <a:solidFill>
            <a:srgbClr val="00B050"/>
          </a:solidFill>
        </c:spPr>
      </c:pivotFmt>
      <c:pivotFmt>
        <c:idx val="998"/>
        <c:spPr>
          <a:solidFill>
            <a:srgbClr val="00B050"/>
          </a:solidFill>
        </c:spPr>
      </c:pivotFmt>
      <c:pivotFmt>
        <c:idx val="99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rgbClr val="FFD700"/>
          </a:solidFill>
        </c:spPr>
      </c:pivotFmt>
      <c:pivotFmt>
        <c:idx val="1001"/>
        <c:spPr>
          <a:solidFill>
            <a:srgbClr val="FFD700"/>
          </a:solidFill>
        </c:spPr>
      </c:pivotFmt>
      <c:pivotFmt>
        <c:idx val="1002"/>
        <c:spPr>
          <a:solidFill>
            <a:srgbClr val="FFD700"/>
          </a:solidFill>
        </c:spPr>
      </c:pivotFmt>
      <c:pivotFmt>
        <c:idx val="1003"/>
        <c:spPr>
          <a:solidFill>
            <a:srgbClr val="FFD700"/>
          </a:solidFill>
        </c:spPr>
      </c:pivotFmt>
      <c:pivotFmt>
        <c:idx val="1004"/>
        <c:spPr>
          <a:solidFill>
            <a:srgbClr val="FFD700"/>
          </a:solidFill>
        </c:spPr>
      </c:pivotFmt>
      <c:pivotFmt>
        <c:idx val="1005"/>
        <c:spPr>
          <a:solidFill>
            <a:srgbClr val="FFD700"/>
          </a:solidFill>
        </c:spPr>
      </c:pivotFmt>
      <c:pivotFmt>
        <c:idx val="1006"/>
        <c:spPr>
          <a:solidFill>
            <a:srgbClr val="00B050"/>
          </a:solidFill>
        </c:spPr>
      </c:pivotFmt>
      <c:pivotFmt>
        <c:idx val="1007"/>
        <c:spPr>
          <a:solidFill>
            <a:srgbClr val="00B050"/>
          </a:solidFill>
        </c:spPr>
      </c:pivotFmt>
      <c:pivotFmt>
        <c:idx val="1008"/>
        <c:spPr>
          <a:solidFill>
            <a:srgbClr val="00B050"/>
          </a:solidFill>
        </c:spPr>
      </c:pivotFmt>
      <c:pivotFmt>
        <c:idx val="1009"/>
        <c:spPr>
          <a:solidFill>
            <a:srgbClr val="00B050"/>
          </a:solidFill>
        </c:spPr>
      </c:pivotFmt>
      <c:pivotFmt>
        <c:idx val="1010"/>
        <c:spPr>
          <a:solidFill>
            <a:srgbClr val="00B050"/>
          </a:solidFill>
        </c:spPr>
      </c:pivotFmt>
      <c:pivotFmt>
        <c:idx val="1011"/>
        <c:spPr>
          <a:solidFill>
            <a:srgbClr val="00B050"/>
          </a:solidFill>
        </c:spPr>
      </c:pivotFmt>
      <c:pivotFmt>
        <c:idx val="1012"/>
        <c:spPr>
          <a:solidFill>
            <a:srgbClr val="00B050"/>
          </a:solidFill>
        </c:spPr>
      </c:pivotFmt>
      <c:pivotFmt>
        <c:idx val="1013"/>
        <c:spPr>
          <a:solidFill>
            <a:srgbClr val="00B050"/>
          </a:solidFill>
        </c:spPr>
      </c:pivotFmt>
      <c:pivotFmt>
        <c:idx val="1014"/>
        <c:spPr>
          <a:solidFill>
            <a:srgbClr val="00B050"/>
          </a:solidFill>
        </c:spPr>
      </c:pivotFmt>
      <c:pivotFmt>
        <c:idx val="1015"/>
        <c:spPr>
          <a:solidFill>
            <a:srgbClr val="00B050"/>
          </a:solidFill>
        </c:spPr>
      </c:pivotFmt>
      <c:pivotFmt>
        <c:idx val="10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FFD700"/>
          </a:solidFill>
        </c:spPr>
      </c:pivotFmt>
      <c:pivotFmt>
        <c:idx val="1018"/>
        <c:spPr>
          <a:solidFill>
            <a:srgbClr val="FFD700"/>
          </a:solidFill>
        </c:spPr>
      </c:pivotFmt>
      <c:pivotFmt>
        <c:idx val="1019"/>
        <c:spPr>
          <a:solidFill>
            <a:srgbClr val="FFD700"/>
          </a:solidFill>
        </c:spPr>
      </c:pivotFmt>
      <c:pivotFmt>
        <c:idx val="1020"/>
        <c:spPr>
          <a:solidFill>
            <a:srgbClr val="FFD700"/>
          </a:solidFill>
        </c:spPr>
      </c:pivotFmt>
      <c:pivotFmt>
        <c:idx val="1021"/>
        <c:spPr>
          <a:solidFill>
            <a:srgbClr val="FFD700"/>
          </a:solidFill>
        </c:spPr>
      </c:pivotFmt>
      <c:pivotFmt>
        <c:idx val="1022"/>
        <c:spPr>
          <a:solidFill>
            <a:srgbClr val="FFD700"/>
          </a:solidFill>
        </c:spPr>
      </c:pivotFmt>
      <c:pivotFmt>
        <c:idx val="1023"/>
        <c:spPr>
          <a:solidFill>
            <a:srgbClr val="00B050"/>
          </a:solidFill>
        </c:spPr>
      </c:pivotFmt>
      <c:pivotFmt>
        <c:idx val="1024"/>
        <c:spPr>
          <a:solidFill>
            <a:srgbClr val="00B050"/>
          </a:solidFill>
        </c:spPr>
      </c:pivotFmt>
      <c:pivotFmt>
        <c:idx val="1025"/>
        <c:spPr>
          <a:solidFill>
            <a:srgbClr val="00B050"/>
          </a:solidFill>
        </c:spPr>
      </c:pivotFmt>
      <c:pivotFmt>
        <c:idx val="1026"/>
        <c:spPr>
          <a:solidFill>
            <a:srgbClr val="00B050"/>
          </a:solidFill>
        </c:spPr>
      </c:pivotFmt>
      <c:pivotFmt>
        <c:idx val="1027"/>
        <c:spPr>
          <a:solidFill>
            <a:srgbClr val="00B050"/>
          </a:solidFill>
        </c:spPr>
      </c:pivotFmt>
      <c:pivotFmt>
        <c:idx val="1028"/>
        <c:spPr>
          <a:solidFill>
            <a:srgbClr val="00B050"/>
          </a:solidFill>
        </c:spPr>
      </c:pivotFmt>
      <c:pivotFmt>
        <c:idx val="1029"/>
        <c:spPr>
          <a:solidFill>
            <a:srgbClr val="00B050"/>
          </a:solidFill>
        </c:spPr>
      </c:pivotFmt>
      <c:pivotFmt>
        <c:idx val="1030"/>
        <c:spPr>
          <a:solidFill>
            <a:srgbClr val="00B050"/>
          </a:solidFill>
        </c:spPr>
      </c:pivotFmt>
      <c:pivotFmt>
        <c:idx val="1031"/>
        <c:spPr>
          <a:solidFill>
            <a:srgbClr val="00B050"/>
          </a:solidFill>
        </c:spPr>
      </c:pivotFmt>
      <c:pivotFmt>
        <c:idx val="1032"/>
        <c:spPr>
          <a:solidFill>
            <a:srgbClr val="00B050"/>
          </a:solidFill>
        </c:spPr>
      </c:pivotFmt>
      <c:pivotFmt>
        <c:idx val="103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FFD700"/>
          </a:solidFill>
        </c:spPr>
      </c:pivotFmt>
      <c:pivotFmt>
        <c:idx val="1035"/>
        <c:spPr>
          <a:solidFill>
            <a:srgbClr val="FFD700"/>
          </a:solidFill>
        </c:spPr>
      </c:pivotFmt>
      <c:pivotFmt>
        <c:idx val="1036"/>
        <c:spPr>
          <a:solidFill>
            <a:srgbClr val="FFD700"/>
          </a:solidFill>
        </c:spPr>
      </c:pivotFmt>
      <c:pivotFmt>
        <c:idx val="1037"/>
        <c:spPr>
          <a:solidFill>
            <a:srgbClr val="FFD700"/>
          </a:solidFill>
        </c:spPr>
      </c:pivotFmt>
      <c:pivotFmt>
        <c:idx val="1038"/>
        <c:spPr>
          <a:solidFill>
            <a:srgbClr val="FFD700"/>
          </a:solidFill>
        </c:spPr>
      </c:pivotFmt>
      <c:pivotFmt>
        <c:idx val="1039"/>
        <c:spPr>
          <a:solidFill>
            <a:srgbClr val="FFD700"/>
          </a:solidFill>
        </c:spPr>
      </c:pivotFmt>
      <c:pivotFmt>
        <c:idx val="1040"/>
        <c:spPr>
          <a:solidFill>
            <a:srgbClr val="00B050"/>
          </a:solidFill>
        </c:spPr>
      </c:pivotFmt>
      <c:pivotFmt>
        <c:idx val="1041"/>
        <c:spPr>
          <a:solidFill>
            <a:srgbClr val="00B050"/>
          </a:solidFill>
        </c:spPr>
      </c:pivotFmt>
      <c:pivotFmt>
        <c:idx val="1042"/>
        <c:spPr>
          <a:solidFill>
            <a:srgbClr val="00B050"/>
          </a:solidFill>
        </c:spPr>
      </c:pivotFmt>
      <c:pivotFmt>
        <c:idx val="1043"/>
        <c:spPr>
          <a:solidFill>
            <a:srgbClr val="00B050"/>
          </a:solidFill>
        </c:spPr>
      </c:pivotFmt>
      <c:pivotFmt>
        <c:idx val="1044"/>
        <c:spPr>
          <a:solidFill>
            <a:srgbClr val="00B050"/>
          </a:solidFill>
        </c:spPr>
      </c:pivotFmt>
      <c:pivotFmt>
        <c:idx val="1045"/>
        <c:spPr>
          <a:solidFill>
            <a:srgbClr val="00B050"/>
          </a:solidFill>
        </c:spPr>
      </c:pivotFmt>
      <c:pivotFmt>
        <c:idx val="1046"/>
        <c:spPr>
          <a:solidFill>
            <a:srgbClr val="00B050"/>
          </a:solidFill>
        </c:spPr>
      </c:pivotFmt>
      <c:pivotFmt>
        <c:idx val="1047"/>
        <c:spPr>
          <a:solidFill>
            <a:srgbClr val="00B050"/>
          </a:solidFill>
        </c:spPr>
      </c:pivotFmt>
      <c:pivotFmt>
        <c:idx val="1048"/>
        <c:spPr>
          <a:solidFill>
            <a:srgbClr val="00B050"/>
          </a:solidFill>
        </c:spPr>
      </c:pivotFmt>
      <c:pivotFmt>
        <c:idx val="1049"/>
        <c:spPr>
          <a:solidFill>
            <a:srgbClr val="00B050"/>
          </a:solidFill>
        </c:spPr>
      </c:pivotFmt>
      <c:pivotFmt>
        <c:idx val="105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rgbClr val="FFD700"/>
          </a:solidFill>
        </c:spPr>
      </c:pivotFmt>
      <c:pivotFmt>
        <c:idx val="1052"/>
        <c:spPr>
          <a:solidFill>
            <a:srgbClr val="FFD700"/>
          </a:solidFill>
        </c:spPr>
      </c:pivotFmt>
      <c:pivotFmt>
        <c:idx val="1053"/>
        <c:spPr>
          <a:solidFill>
            <a:srgbClr val="FFD700"/>
          </a:solidFill>
        </c:spPr>
      </c:pivotFmt>
      <c:pivotFmt>
        <c:idx val="1054"/>
        <c:spPr>
          <a:solidFill>
            <a:srgbClr val="FFD700"/>
          </a:solidFill>
        </c:spPr>
      </c:pivotFmt>
      <c:pivotFmt>
        <c:idx val="1055"/>
        <c:spPr>
          <a:solidFill>
            <a:srgbClr val="FFD700"/>
          </a:solidFill>
        </c:spPr>
      </c:pivotFmt>
      <c:pivotFmt>
        <c:idx val="1056"/>
        <c:spPr>
          <a:solidFill>
            <a:srgbClr val="FFD700"/>
          </a:solidFill>
        </c:spPr>
      </c:pivotFmt>
      <c:pivotFmt>
        <c:idx val="1057"/>
        <c:spPr>
          <a:solidFill>
            <a:srgbClr val="00B050"/>
          </a:solidFill>
        </c:spPr>
      </c:pivotFmt>
      <c:pivotFmt>
        <c:idx val="1058"/>
        <c:spPr>
          <a:solidFill>
            <a:srgbClr val="00B050"/>
          </a:solidFill>
        </c:spPr>
      </c:pivotFmt>
      <c:pivotFmt>
        <c:idx val="1059"/>
        <c:spPr>
          <a:solidFill>
            <a:srgbClr val="00B050"/>
          </a:solidFill>
        </c:spPr>
      </c:pivotFmt>
      <c:pivotFmt>
        <c:idx val="1060"/>
        <c:spPr>
          <a:solidFill>
            <a:srgbClr val="00B050"/>
          </a:solidFill>
        </c:spPr>
      </c:pivotFmt>
      <c:pivotFmt>
        <c:idx val="1061"/>
        <c:spPr>
          <a:solidFill>
            <a:srgbClr val="00B050"/>
          </a:solidFill>
        </c:spPr>
      </c:pivotFmt>
      <c:pivotFmt>
        <c:idx val="1062"/>
        <c:spPr>
          <a:solidFill>
            <a:srgbClr val="00B050"/>
          </a:solidFill>
        </c:spPr>
      </c:pivotFmt>
      <c:pivotFmt>
        <c:idx val="1063"/>
        <c:spPr>
          <a:solidFill>
            <a:srgbClr val="00B050"/>
          </a:solidFill>
        </c:spPr>
      </c:pivotFmt>
      <c:pivotFmt>
        <c:idx val="1064"/>
        <c:spPr>
          <a:solidFill>
            <a:srgbClr val="00B050"/>
          </a:solidFill>
        </c:spPr>
      </c:pivotFmt>
      <c:pivotFmt>
        <c:idx val="1065"/>
        <c:spPr>
          <a:solidFill>
            <a:srgbClr val="00B050"/>
          </a:solidFill>
        </c:spPr>
      </c:pivotFmt>
      <c:pivotFmt>
        <c:idx val="1066"/>
        <c:spPr>
          <a:solidFill>
            <a:srgbClr val="00B050"/>
          </a:solidFill>
        </c:spPr>
      </c:pivotFmt>
      <c:pivotFmt>
        <c:idx val="106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rgbClr val="FFD700"/>
          </a:solidFill>
        </c:spPr>
      </c:pivotFmt>
      <c:pivotFmt>
        <c:idx val="1069"/>
        <c:spPr>
          <a:solidFill>
            <a:srgbClr val="FFD700"/>
          </a:solidFill>
        </c:spPr>
      </c:pivotFmt>
      <c:pivotFmt>
        <c:idx val="1070"/>
        <c:spPr>
          <a:solidFill>
            <a:srgbClr val="FFD700"/>
          </a:solidFill>
        </c:spPr>
      </c:pivotFmt>
      <c:pivotFmt>
        <c:idx val="1071"/>
        <c:spPr>
          <a:solidFill>
            <a:srgbClr val="FFD700"/>
          </a:solidFill>
        </c:spPr>
      </c:pivotFmt>
      <c:pivotFmt>
        <c:idx val="1072"/>
        <c:spPr>
          <a:solidFill>
            <a:srgbClr val="FFD700"/>
          </a:solidFill>
        </c:spPr>
      </c:pivotFmt>
      <c:pivotFmt>
        <c:idx val="1073"/>
        <c:spPr>
          <a:solidFill>
            <a:srgbClr val="FFD700"/>
          </a:solidFill>
        </c:spPr>
      </c:pivotFmt>
      <c:pivotFmt>
        <c:idx val="1074"/>
        <c:spPr>
          <a:solidFill>
            <a:srgbClr val="00B050"/>
          </a:solidFill>
        </c:spPr>
      </c:pivotFmt>
      <c:pivotFmt>
        <c:idx val="1075"/>
        <c:spPr>
          <a:solidFill>
            <a:srgbClr val="00B050"/>
          </a:solidFill>
        </c:spPr>
      </c:pivotFmt>
      <c:pivotFmt>
        <c:idx val="1076"/>
        <c:spPr>
          <a:solidFill>
            <a:srgbClr val="00B050"/>
          </a:solidFill>
        </c:spPr>
      </c:pivotFmt>
      <c:pivotFmt>
        <c:idx val="1077"/>
        <c:spPr>
          <a:solidFill>
            <a:srgbClr val="00B050"/>
          </a:solidFill>
        </c:spPr>
      </c:pivotFmt>
      <c:pivotFmt>
        <c:idx val="1078"/>
        <c:spPr>
          <a:solidFill>
            <a:srgbClr val="00B050"/>
          </a:solidFill>
        </c:spPr>
      </c:pivotFmt>
      <c:pivotFmt>
        <c:idx val="1079"/>
        <c:spPr>
          <a:solidFill>
            <a:srgbClr val="00B050"/>
          </a:solidFill>
        </c:spPr>
      </c:pivotFmt>
      <c:pivotFmt>
        <c:idx val="1080"/>
        <c:spPr>
          <a:solidFill>
            <a:srgbClr val="00B050"/>
          </a:solidFill>
        </c:spPr>
      </c:pivotFmt>
      <c:pivotFmt>
        <c:idx val="1081"/>
        <c:spPr>
          <a:solidFill>
            <a:srgbClr val="00B050"/>
          </a:solidFill>
        </c:spPr>
      </c:pivotFmt>
      <c:pivotFmt>
        <c:idx val="1082"/>
        <c:spPr>
          <a:solidFill>
            <a:srgbClr val="00B050"/>
          </a:solidFill>
        </c:spPr>
      </c:pivotFmt>
      <c:pivotFmt>
        <c:idx val="1083"/>
        <c:spPr>
          <a:solidFill>
            <a:srgbClr val="00B050"/>
          </a:solidFill>
        </c:spPr>
      </c:pivotFmt>
      <c:pivotFmt>
        <c:idx val="108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rgbClr val="FFD700"/>
          </a:solidFill>
        </c:spPr>
      </c:pivotFmt>
      <c:pivotFmt>
        <c:idx val="1086"/>
        <c:spPr>
          <a:solidFill>
            <a:srgbClr val="FFD700"/>
          </a:solidFill>
        </c:spPr>
      </c:pivotFmt>
      <c:pivotFmt>
        <c:idx val="1087"/>
        <c:spPr>
          <a:solidFill>
            <a:srgbClr val="FFD700"/>
          </a:solidFill>
        </c:spPr>
      </c:pivotFmt>
      <c:pivotFmt>
        <c:idx val="1088"/>
        <c:spPr>
          <a:solidFill>
            <a:srgbClr val="FFD700"/>
          </a:solidFill>
        </c:spPr>
      </c:pivotFmt>
      <c:pivotFmt>
        <c:idx val="1089"/>
        <c:spPr>
          <a:solidFill>
            <a:srgbClr val="FFD700"/>
          </a:solidFill>
        </c:spPr>
      </c:pivotFmt>
      <c:pivotFmt>
        <c:idx val="1090"/>
        <c:spPr>
          <a:solidFill>
            <a:srgbClr val="FFD700"/>
          </a:solidFill>
        </c:spPr>
      </c:pivotFmt>
      <c:pivotFmt>
        <c:idx val="1091"/>
        <c:spPr>
          <a:solidFill>
            <a:srgbClr val="00B050"/>
          </a:solidFill>
        </c:spPr>
      </c:pivotFmt>
      <c:pivotFmt>
        <c:idx val="1092"/>
        <c:spPr>
          <a:solidFill>
            <a:srgbClr val="00B050"/>
          </a:solidFill>
        </c:spPr>
      </c:pivotFmt>
      <c:pivotFmt>
        <c:idx val="1093"/>
        <c:spPr>
          <a:solidFill>
            <a:srgbClr val="00B050"/>
          </a:solidFill>
        </c:spPr>
      </c:pivotFmt>
      <c:pivotFmt>
        <c:idx val="1094"/>
        <c:spPr>
          <a:solidFill>
            <a:srgbClr val="00B050"/>
          </a:solidFill>
        </c:spPr>
      </c:pivotFmt>
      <c:pivotFmt>
        <c:idx val="1095"/>
        <c:spPr>
          <a:solidFill>
            <a:srgbClr val="00B050"/>
          </a:solidFill>
        </c:spPr>
      </c:pivotFmt>
      <c:pivotFmt>
        <c:idx val="1096"/>
        <c:spPr>
          <a:solidFill>
            <a:srgbClr val="00B050"/>
          </a:solidFill>
        </c:spPr>
      </c:pivotFmt>
      <c:pivotFmt>
        <c:idx val="1097"/>
        <c:spPr>
          <a:solidFill>
            <a:srgbClr val="00B050"/>
          </a:solidFill>
        </c:spPr>
      </c:pivotFmt>
      <c:pivotFmt>
        <c:idx val="1098"/>
        <c:spPr>
          <a:solidFill>
            <a:srgbClr val="00B050"/>
          </a:solidFill>
        </c:spPr>
      </c:pivotFmt>
      <c:pivotFmt>
        <c:idx val="1099"/>
        <c:spPr>
          <a:solidFill>
            <a:srgbClr val="00B050"/>
          </a:solidFill>
        </c:spPr>
      </c:pivotFmt>
      <c:pivotFmt>
        <c:idx val="1100"/>
        <c:spPr>
          <a:solidFill>
            <a:srgbClr val="00B050"/>
          </a:solidFill>
        </c:spPr>
      </c:pivotFmt>
      <c:pivotFmt>
        <c:idx val="110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rgbClr val="FFD700"/>
          </a:solidFill>
        </c:spPr>
      </c:pivotFmt>
      <c:pivotFmt>
        <c:idx val="1103"/>
        <c:spPr>
          <a:solidFill>
            <a:srgbClr val="FFD700"/>
          </a:solidFill>
        </c:spPr>
      </c:pivotFmt>
      <c:pivotFmt>
        <c:idx val="1104"/>
        <c:spPr>
          <a:solidFill>
            <a:srgbClr val="FFD700"/>
          </a:solidFill>
        </c:spPr>
      </c:pivotFmt>
      <c:pivotFmt>
        <c:idx val="1105"/>
        <c:spPr>
          <a:solidFill>
            <a:srgbClr val="FFD700"/>
          </a:solidFill>
        </c:spPr>
      </c:pivotFmt>
      <c:pivotFmt>
        <c:idx val="1106"/>
        <c:spPr>
          <a:solidFill>
            <a:srgbClr val="FFD700"/>
          </a:solidFill>
        </c:spPr>
      </c:pivotFmt>
      <c:pivotFmt>
        <c:idx val="1107"/>
        <c:spPr>
          <a:solidFill>
            <a:srgbClr val="FFD700"/>
          </a:solidFill>
        </c:spPr>
      </c:pivotFmt>
      <c:pivotFmt>
        <c:idx val="1108"/>
        <c:spPr>
          <a:solidFill>
            <a:srgbClr val="00B050"/>
          </a:solidFill>
        </c:spPr>
      </c:pivotFmt>
      <c:pivotFmt>
        <c:idx val="1109"/>
        <c:spPr>
          <a:solidFill>
            <a:srgbClr val="00B050"/>
          </a:solidFill>
        </c:spPr>
      </c:pivotFmt>
      <c:pivotFmt>
        <c:idx val="1110"/>
        <c:spPr>
          <a:solidFill>
            <a:srgbClr val="00B050"/>
          </a:solidFill>
        </c:spPr>
      </c:pivotFmt>
      <c:pivotFmt>
        <c:idx val="1111"/>
        <c:spPr>
          <a:solidFill>
            <a:srgbClr val="00B050"/>
          </a:solidFill>
        </c:spPr>
      </c:pivotFmt>
      <c:pivotFmt>
        <c:idx val="1112"/>
        <c:spPr>
          <a:solidFill>
            <a:srgbClr val="00B050"/>
          </a:solidFill>
        </c:spPr>
      </c:pivotFmt>
      <c:pivotFmt>
        <c:idx val="1113"/>
        <c:spPr>
          <a:solidFill>
            <a:srgbClr val="00B050"/>
          </a:solidFill>
        </c:spPr>
      </c:pivotFmt>
      <c:pivotFmt>
        <c:idx val="1114"/>
        <c:spPr>
          <a:solidFill>
            <a:srgbClr val="00B050"/>
          </a:solidFill>
        </c:spPr>
      </c:pivotFmt>
      <c:pivotFmt>
        <c:idx val="1115"/>
        <c:spPr>
          <a:solidFill>
            <a:srgbClr val="00B050"/>
          </a:solidFill>
        </c:spPr>
      </c:pivotFmt>
      <c:pivotFmt>
        <c:idx val="1116"/>
        <c:spPr>
          <a:solidFill>
            <a:srgbClr val="00B050"/>
          </a:solidFill>
        </c:spPr>
      </c:pivotFmt>
      <c:pivotFmt>
        <c:idx val="1117"/>
        <c:spPr>
          <a:solidFill>
            <a:srgbClr val="00B050"/>
          </a:solidFill>
        </c:spPr>
      </c:pivotFmt>
      <c:pivotFmt>
        <c:idx val="11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rgbClr val="FFD700"/>
          </a:solidFill>
        </c:spPr>
      </c:pivotFmt>
      <c:pivotFmt>
        <c:idx val="1120"/>
        <c:spPr>
          <a:solidFill>
            <a:srgbClr val="FFD700"/>
          </a:solidFill>
        </c:spPr>
      </c:pivotFmt>
      <c:pivotFmt>
        <c:idx val="1121"/>
        <c:spPr>
          <a:solidFill>
            <a:srgbClr val="FFD700"/>
          </a:solidFill>
        </c:spPr>
      </c:pivotFmt>
      <c:pivotFmt>
        <c:idx val="1122"/>
        <c:spPr>
          <a:solidFill>
            <a:srgbClr val="FFD700"/>
          </a:solidFill>
        </c:spPr>
      </c:pivotFmt>
      <c:pivotFmt>
        <c:idx val="1123"/>
        <c:spPr>
          <a:solidFill>
            <a:srgbClr val="FFD700"/>
          </a:solidFill>
        </c:spPr>
      </c:pivotFmt>
      <c:pivotFmt>
        <c:idx val="1124"/>
        <c:spPr>
          <a:solidFill>
            <a:srgbClr val="FFD700"/>
          </a:solidFill>
        </c:spPr>
      </c:pivotFmt>
      <c:pivotFmt>
        <c:idx val="1125"/>
        <c:spPr>
          <a:solidFill>
            <a:srgbClr val="00B050"/>
          </a:solidFill>
        </c:spPr>
      </c:pivotFmt>
      <c:pivotFmt>
        <c:idx val="1126"/>
        <c:spPr>
          <a:solidFill>
            <a:srgbClr val="00B050"/>
          </a:solidFill>
        </c:spPr>
      </c:pivotFmt>
      <c:pivotFmt>
        <c:idx val="1127"/>
        <c:spPr>
          <a:solidFill>
            <a:srgbClr val="00B050"/>
          </a:solidFill>
        </c:spPr>
      </c:pivotFmt>
      <c:pivotFmt>
        <c:idx val="1128"/>
        <c:spPr>
          <a:solidFill>
            <a:srgbClr val="00B050"/>
          </a:solidFill>
        </c:spPr>
      </c:pivotFmt>
      <c:pivotFmt>
        <c:idx val="1129"/>
        <c:spPr>
          <a:solidFill>
            <a:srgbClr val="00B050"/>
          </a:solidFill>
        </c:spPr>
      </c:pivotFmt>
      <c:pivotFmt>
        <c:idx val="1130"/>
        <c:spPr>
          <a:solidFill>
            <a:srgbClr val="00B050"/>
          </a:solidFill>
        </c:spPr>
      </c:pivotFmt>
      <c:pivotFmt>
        <c:idx val="1131"/>
        <c:spPr>
          <a:solidFill>
            <a:srgbClr val="00B050"/>
          </a:solidFill>
        </c:spPr>
      </c:pivotFmt>
      <c:pivotFmt>
        <c:idx val="1132"/>
        <c:spPr>
          <a:solidFill>
            <a:srgbClr val="00B050"/>
          </a:solidFill>
        </c:spPr>
      </c:pivotFmt>
      <c:pivotFmt>
        <c:idx val="1133"/>
        <c:spPr>
          <a:solidFill>
            <a:srgbClr val="00B050"/>
          </a:solidFill>
        </c:spPr>
      </c:pivotFmt>
      <c:pivotFmt>
        <c:idx val="1134"/>
        <c:spPr>
          <a:solidFill>
            <a:srgbClr val="00B050"/>
          </a:solidFill>
        </c:spPr>
      </c:pivotFmt>
      <c:pivotFmt>
        <c:idx val="113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rgbClr val="FFD700"/>
          </a:solidFill>
        </c:spPr>
      </c:pivotFmt>
      <c:pivotFmt>
        <c:idx val="1137"/>
        <c:spPr>
          <a:solidFill>
            <a:srgbClr val="FFD700"/>
          </a:solidFill>
        </c:spPr>
      </c:pivotFmt>
      <c:pivotFmt>
        <c:idx val="1138"/>
        <c:spPr>
          <a:solidFill>
            <a:srgbClr val="FFD700"/>
          </a:solidFill>
        </c:spPr>
      </c:pivotFmt>
      <c:pivotFmt>
        <c:idx val="1139"/>
        <c:spPr>
          <a:solidFill>
            <a:srgbClr val="FFD700"/>
          </a:solidFill>
        </c:spPr>
      </c:pivotFmt>
      <c:pivotFmt>
        <c:idx val="1140"/>
        <c:spPr>
          <a:solidFill>
            <a:srgbClr val="FFD700"/>
          </a:solidFill>
        </c:spPr>
      </c:pivotFmt>
      <c:pivotFmt>
        <c:idx val="1141"/>
        <c:spPr>
          <a:solidFill>
            <a:srgbClr val="FFD700"/>
          </a:solidFill>
        </c:spPr>
      </c:pivotFmt>
      <c:pivotFmt>
        <c:idx val="1142"/>
        <c:spPr>
          <a:solidFill>
            <a:srgbClr val="00B050"/>
          </a:solidFill>
        </c:spPr>
      </c:pivotFmt>
      <c:pivotFmt>
        <c:idx val="1143"/>
        <c:spPr>
          <a:solidFill>
            <a:srgbClr val="00B050"/>
          </a:solidFill>
        </c:spPr>
      </c:pivotFmt>
      <c:pivotFmt>
        <c:idx val="1144"/>
        <c:spPr>
          <a:solidFill>
            <a:srgbClr val="00B050"/>
          </a:solidFill>
        </c:spPr>
      </c:pivotFmt>
      <c:pivotFmt>
        <c:idx val="1145"/>
        <c:spPr>
          <a:solidFill>
            <a:srgbClr val="00B050"/>
          </a:solidFill>
        </c:spPr>
      </c:pivotFmt>
      <c:pivotFmt>
        <c:idx val="1146"/>
        <c:spPr>
          <a:solidFill>
            <a:srgbClr val="00B050"/>
          </a:solidFill>
        </c:spPr>
      </c:pivotFmt>
      <c:pivotFmt>
        <c:idx val="1147"/>
        <c:spPr>
          <a:solidFill>
            <a:srgbClr val="00B050"/>
          </a:solidFill>
        </c:spPr>
      </c:pivotFmt>
      <c:pivotFmt>
        <c:idx val="1148"/>
        <c:spPr>
          <a:solidFill>
            <a:srgbClr val="00B050"/>
          </a:solidFill>
        </c:spPr>
      </c:pivotFmt>
      <c:pivotFmt>
        <c:idx val="1149"/>
        <c:spPr>
          <a:solidFill>
            <a:srgbClr val="00B050"/>
          </a:solidFill>
        </c:spPr>
      </c:pivotFmt>
      <c:pivotFmt>
        <c:idx val="1150"/>
        <c:spPr>
          <a:solidFill>
            <a:srgbClr val="00B050"/>
          </a:solidFill>
        </c:spPr>
      </c:pivotFmt>
      <c:pivotFmt>
        <c:idx val="1151"/>
        <c:spPr>
          <a:solidFill>
            <a:srgbClr val="00B050"/>
          </a:solidFill>
        </c:spPr>
      </c:pivotFmt>
      <c:pivotFmt>
        <c:idx val="115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rgbClr val="FFD700"/>
          </a:solidFill>
        </c:spPr>
      </c:pivotFmt>
      <c:pivotFmt>
        <c:idx val="1154"/>
        <c:spPr>
          <a:solidFill>
            <a:srgbClr val="FFD700"/>
          </a:solidFill>
        </c:spPr>
      </c:pivotFmt>
      <c:pivotFmt>
        <c:idx val="1155"/>
        <c:spPr>
          <a:solidFill>
            <a:srgbClr val="FFD700"/>
          </a:solidFill>
        </c:spPr>
      </c:pivotFmt>
      <c:pivotFmt>
        <c:idx val="1156"/>
        <c:spPr>
          <a:solidFill>
            <a:srgbClr val="FFD700"/>
          </a:solidFill>
        </c:spPr>
      </c:pivotFmt>
      <c:pivotFmt>
        <c:idx val="1157"/>
        <c:spPr>
          <a:solidFill>
            <a:srgbClr val="FFD700"/>
          </a:solidFill>
        </c:spPr>
      </c:pivotFmt>
      <c:pivotFmt>
        <c:idx val="1158"/>
        <c:spPr>
          <a:solidFill>
            <a:srgbClr val="FFD700"/>
          </a:solidFill>
        </c:spPr>
      </c:pivotFmt>
      <c:pivotFmt>
        <c:idx val="1159"/>
        <c:spPr>
          <a:solidFill>
            <a:srgbClr val="00B050"/>
          </a:solidFill>
        </c:spPr>
      </c:pivotFmt>
      <c:pivotFmt>
        <c:idx val="1160"/>
        <c:spPr>
          <a:solidFill>
            <a:srgbClr val="00B050"/>
          </a:solidFill>
        </c:spPr>
      </c:pivotFmt>
      <c:pivotFmt>
        <c:idx val="1161"/>
        <c:spPr>
          <a:solidFill>
            <a:srgbClr val="00B050"/>
          </a:solidFill>
        </c:spPr>
      </c:pivotFmt>
      <c:pivotFmt>
        <c:idx val="1162"/>
        <c:spPr>
          <a:solidFill>
            <a:srgbClr val="00B050"/>
          </a:solidFill>
        </c:spPr>
      </c:pivotFmt>
      <c:pivotFmt>
        <c:idx val="1163"/>
        <c:spPr>
          <a:solidFill>
            <a:srgbClr val="00B050"/>
          </a:solidFill>
        </c:spPr>
      </c:pivotFmt>
      <c:pivotFmt>
        <c:idx val="1164"/>
        <c:spPr>
          <a:solidFill>
            <a:srgbClr val="00B050"/>
          </a:solidFill>
        </c:spPr>
      </c:pivotFmt>
      <c:pivotFmt>
        <c:idx val="1165"/>
        <c:spPr>
          <a:solidFill>
            <a:srgbClr val="00B050"/>
          </a:solidFill>
        </c:spPr>
      </c:pivotFmt>
      <c:pivotFmt>
        <c:idx val="1166"/>
        <c:spPr>
          <a:solidFill>
            <a:srgbClr val="00B050"/>
          </a:solidFill>
        </c:spPr>
      </c:pivotFmt>
      <c:pivotFmt>
        <c:idx val="1167"/>
        <c:spPr>
          <a:solidFill>
            <a:srgbClr val="00B050"/>
          </a:solidFill>
        </c:spPr>
      </c:pivotFmt>
      <c:pivotFmt>
        <c:idx val="1168"/>
        <c:spPr>
          <a:solidFill>
            <a:srgbClr val="00B050"/>
          </a:solidFill>
        </c:spPr>
      </c:pivotFmt>
      <c:pivotFmt>
        <c:idx val="116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rgbClr val="FFD700"/>
          </a:solidFill>
        </c:spPr>
      </c:pivotFmt>
      <c:pivotFmt>
        <c:idx val="1171"/>
        <c:spPr>
          <a:solidFill>
            <a:srgbClr val="FFD700"/>
          </a:solidFill>
        </c:spPr>
      </c:pivotFmt>
      <c:pivotFmt>
        <c:idx val="1172"/>
        <c:spPr>
          <a:solidFill>
            <a:srgbClr val="FFD700"/>
          </a:solidFill>
        </c:spPr>
      </c:pivotFmt>
      <c:pivotFmt>
        <c:idx val="1173"/>
        <c:spPr>
          <a:solidFill>
            <a:srgbClr val="FFD700"/>
          </a:solidFill>
        </c:spPr>
      </c:pivotFmt>
      <c:pivotFmt>
        <c:idx val="1174"/>
        <c:spPr>
          <a:solidFill>
            <a:srgbClr val="FFD700"/>
          </a:solidFill>
        </c:spPr>
      </c:pivotFmt>
      <c:pivotFmt>
        <c:idx val="1175"/>
        <c:spPr>
          <a:solidFill>
            <a:srgbClr val="FFD700"/>
          </a:solidFill>
        </c:spPr>
      </c:pivotFmt>
      <c:pivotFmt>
        <c:idx val="1176"/>
        <c:spPr>
          <a:solidFill>
            <a:srgbClr val="00B050"/>
          </a:solidFill>
        </c:spPr>
      </c:pivotFmt>
      <c:pivotFmt>
        <c:idx val="1177"/>
        <c:spPr>
          <a:solidFill>
            <a:srgbClr val="00B050"/>
          </a:solidFill>
        </c:spPr>
      </c:pivotFmt>
      <c:pivotFmt>
        <c:idx val="1178"/>
        <c:spPr>
          <a:solidFill>
            <a:srgbClr val="00B050"/>
          </a:solidFill>
        </c:spPr>
      </c:pivotFmt>
      <c:pivotFmt>
        <c:idx val="1179"/>
        <c:spPr>
          <a:solidFill>
            <a:srgbClr val="00B050"/>
          </a:solidFill>
        </c:spPr>
      </c:pivotFmt>
      <c:pivotFmt>
        <c:idx val="1180"/>
        <c:spPr>
          <a:solidFill>
            <a:srgbClr val="00B050"/>
          </a:solidFill>
        </c:spPr>
      </c:pivotFmt>
      <c:pivotFmt>
        <c:idx val="1181"/>
        <c:spPr>
          <a:solidFill>
            <a:srgbClr val="00B050"/>
          </a:solidFill>
        </c:spPr>
      </c:pivotFmt>
      <c:pivotFmt>
        <c:idx val="1182"/>
        <c:spPr>
          <a:solidFill>
            <a:srgbClr val="00B050"/>
          </a:solidFill>
        </c:spPr>
      </c:pivotFmt>
      <c:pivotFmt>
        <c:idx val="1183"/>
        <c:spPr>
          <a:solidFill>
            <a:srgbClr val="00B050"/>
          </a:solidFill>
        </c:spPr>
      </c:pivotFmt>
      <c:pivotFmt>
        <c:idx val="1184"/>
        <c:spPr>
          <a:solidFill>
            <a:srgbClr val="00B050"/>
          </a:solidFill>
        </c:spPr>
      </c:pivotFmt>
      <c:pivotFmt>
        <c:idx val="1185"/>
        <c:spPr>
          <a:solidFill>
            <a:srgbClr val="00B050"/>
          </a:solidFill>
        </c:spPr>
      </c:pivotFmt>
      <c:pivotFmt>
        <c:idx val="118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rgbClr val="FFD700"/>
          </a:solidFill>
        </c:spPr>
      </c:pivotFmt>
      <c:pivotFmt>
        <c:idx val="1188"/>
        <c:spPr>
          <a:solidFill>
            <a:srgbClr val="FFD700"/>
          </a:solidFill>
        </c:spPr>
      </c:pivotFmt>
      <c:pivotFmt>
        <c:idx val="1189"/>
        <c:spPr>
          <a:solidFill>
            <a:srgbClr val="FFD700"/>
          </a:solidFill>
        </c:spPr>
      </c:pivotFmt>
      <c:pivotFmt>
        <c:idx val="1190"/>
        <c:spPr>
          <a:solidFill>
            <a:srgbClr val="FFD700"/>
          </a:solidFill>
        </c:spPr>
      </c:pivotFmt>
      <c:pivotFmt>
        <c:idx val="1191"/>
        <c:spPr>
          <a:solidFill>
            <a:srgbClr val="FFD700"/>
          </a:solidFill>
        </c:spPr>
      </c:pivotFmt>
      <c:pivotFmt>
        <c:idx val="1192"/>
        <c:spPr>
          <a:solidFill>
            <a:srgbClr val="FFD700"/>
          </a:solidFill>
        </c:spPr>
      </c:pivotFmt>
      <c:pivotFmt>
        <c:idx val="1193"/>
        <c:spPr>
          <a:solidFill>
            <a:srgbClr val="00B050"/>
          </a:solidFill>
        </c:spPr>
      </c:pivotFmt>
      <c:pivotFmt>
        <c:idx val="1194"/>
        <c:spPr>
          <a:solidFill>
            <a:srgbClr val="00B050"/>
          </a:solidFill>
        </c:spPr>
      </c:pivotFmt>
      <c:pivotFmt>
        <c:idx val="1195"/>
        <c:spPr>
          <a:solidFill>
            <a:srgbClr val="00B050"/>
          </a:solidFill>
        </c:spPr>
      </c:pivotFmt>
      <c:pivotFmt>
        <c:idx val="1196"/>
        <c:spPr>
          <a:solidFill>
            <a:srgbClr val="00B050"/>
          </a:solidFill>
        </c:spPr>
      </c:pivotFmt>
      <c:pivotFmt>
        <c:idx val="1197"/>
        <c:spPr>
          <a:solidFill>
            <a:srgbClr val="00B050"/>
          </a:solidFill>
        </c:spPr>
      </c:pivotFmt>
      <c:pivotFmt>
        <c:idx val="1198"/>
        <c:spPr>
          <a:solidFill>
            <a:srgbClr val="00B050"/>
          </a:solidFill>
        </c:spPr>
      </c:pivotFmt>
      <c:pivotFmt>
        <c:idx val="1199"/>
        <c:spPr>
          <a:solidFill>
            <a:srgbClr val="00B050"/>
          </a:solidFill>
        </c:spPr>
      </c:pivotFmt>
      <c:pivotFmt>
        <c:idx val="1200"/>
        <c:spPr>
          <a:solidFill>
            <a:srgbClr val="00B050"/>
          </a:solidFill>
        </c:spPr>
      </c:pivotFmt>
      <c:pivotFmt>
        <c:idx val="1201"/>
        <c:spPr>
          <a:solidFill>
            <a:srgbClr val="00B050"/>
          </a:solidFill>
        </c:spPr>
      </c:pivotFmt>
      <c:pivotFmt>
        <c:idx val="1202"/>
        <c:spPr>
          <a:solidFill>
            <a:srgbClr val="00B050"/>
          </a:solidFill>
        </c:spPr>
      </c:pivotFmt>
      <c:pivotFmt>
        <c:idx val="120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rgbClr val="FFD700"/>
          </a:solidFill>
        </c:spPr>
      </c:pivotFmt>
      <c:pivotFmt>
        <c:idx val="1205"/>
        <c:spPr>
          <a:solidFill>
            <a:srgbClr val="FFD700"/>
          </a:solidFill>
        </c:spPr>
      </c:pivotFmt>
      <c:pivotFmt>
        <c:idx val="1206"/>
        <c:spPr>
          <a:solidFill>
            <a:srgbClr val="FFD700"/>
          </a:solidFill>
        </c:spPr>
      </c:pivotFmt>
      <c:pivotFmt>
        <c:idx val="1207"/>
        <c:spPr>
          <a:solidFill>
            <a:srgbClr val="FFD700"/>
          </a:solidFill>
        </c:spPr>
      </c:pivotFmt>
      <c:pivotFmt>
        <c:idx val="1208"/>
        <c:spPr>
          <a:solidFill>
            <a:srgbClr val="FFD700"/>
          </a:solidFill>
        </c:spPr>
      </c:pivotFmt>
      <c:pivotFmt>
        <c:idx val="1209"/>
        <c:spPr>
          <a:solidFill>
            <a:srgbClr val="FFD700"/>
          </a:solidFill>
        </c:spPr>
      </c:pivotFmt>
      <c:pivotFmt>
        <c:idx val="1210"/>
        <c:spPr>
          <a:solidFill>
            <a:srgbClr val="00B050"/>
          </a:solidFill>
        </c:spPr>
      </c:pivotFmt>
      <c:pivotFmt>
        <c:idx val="1211"/>
        <c:spPr>
          <a:solidFill>
            <a:srgbClr val="00B050"/>
          </a:solidFill>
        </c:spPr>
      </c:pivotFmt>
      <c:pivotFmt>
        <c:idx val="1212"/>
        <c:spPr>
          <a:solidFill>
            <a:srgbClr val="00B050"/>
          </a:solidFill>
        </c:spPr>
      </c:pivotFmt>
      <c:pivotFmt>
        <c:idx val="1213"/>
        <c:spPr>
          <a:solidFill>
            <a:srgbClr val="00B050"/>
          </a:solidFill>
        </c:spPr>
      </c:pivotFmt>
      <c:pivotFmt>
        <c:idx val="1214"/>
        <c:spPr>
          <a:solidFill>
            <a:srgbClr val="00B050"/>
          </a:solidFill>
        </c:spPr>
      </c:pivotFmt>
      <c:pivotFmt>
        <c:idx val="1215"/>
        <c:spPr>
          <a:solidFill>
            <a:srgbClr val="00B050"/>
          </a:solidFill>
        </c:spPr>
      </c:pivotFmt>
      <c:pivotFmt>
        <c:idx val="1216"/>
        <c:spPr>
          <a:solidFill>
            <a:srgbClr val="00B050"/>
          </a:solidFill>
        </c:spPr>
      </c:pivotFmt>
      <c:pivotFmt>
        <c:idx val="1217"/>
        <c:spPr>
          <a:solidFill>
            <a:srgbClr val="00B050"/>
          </a:solidFill>
        </c:spPr>
      </c:pivotFmt>
      <c:pivotFmt>
        <c:idx val="1218"/>
        <c:spPr>
          <a:solidFill>
            <a:srgbClr val="00B050"/>
          </a:solidFill>
        </c:spPr>
      </c:pivotFmt>
      <c:pivotFmt>
        <c:idx val="1219"/>
        <c:spPr>
          <a:solidFill>
            <a:srgbClr val="00B050"/>
          </a:solidFill>
        </c:spPr>
      </c:pivotFmt>
      <c:pivotFmt>
        <c:idx val="122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rgbClr val="FFD700"/>
          </a:solidFill>
        </c:spPr>
      </c:pivotFmt>
      <c:pivotFmt>
        <c:idx val="1222"/>
        <c:spPr>
          <a:solidFill>
            <a:srgbClr val="FFD700"/>
          </a:solidFill>
        </c:spPr>
      </c:pivotFmt>
      <c:pivotFmt>
        <c:idx val="1223"/>
        <c:spPr>
          <a:solidFill>
            <a:srgbClr val="FFD700"/>
          </a:solidFill>
        </c:spPr>
      </c:pivotFmt>
      <c:pivotFmt>
        <c:idx val="1224"/>
        <c:spPr>
          <a:solidFill>
            <a:srgbClr val="FFD700"/>
          </a:solidFill>
        </c:spPr>
      </c:pivotFmt>
      <c:pivotFmt>
        <c:idx val="1225"/>
        <c:spPr>
          <a:solidFill>
            <a:srgbClr val="FFD700"/>
          </a:solidFill>
        </c:spPr>
      </c:pivotFmt>
      <c:pivotFmt>
        <c:idx val="1226"/>
        <c:spPr>
          <a:solidFill>
            <a:srgbClr val="FFD700"/>
          </a:solidFill>
        </c:spPr>
      </c:pivotFmt>
      <c:pivotFmt>
        <c:idx val="1227"/>
        <c:spPr>
          <a:solidFill>
            <a:srgbClr val="00B050"/>
          </a:solidFill>
        </c:spPr>
      </c:pivotFmt>
      <c:pivotFmt>
        <c:idx val="1228"/>
        <c:spPr>
          <a:solidFill>
            <a:srgbClr val="00B050"/>
          </a:solidFill>
        </c:spPr>
      </c:pivotFmt>
      <c:pivotFmt>
        <c:idx val="1229"/>
        <c:spPr>
          <a:solidFill>
            <a:srgbClr val="00B050"/>
          </a:solidFill>
        </c:spPr>
      </c:pivotFmt>
      <c:pivotFmt>
        <c:idx val="1230"/>
        <c:spPr>
          <a:solidFill>
            <a:srgbClr val="00B050"/>
          </a:solidFill>
        </c:spPr>
      </c:pivotFmt>
      <c:pivotFmt>
        <c:idx val="1231"/>
        <c:spPr>
          <a:solidFill>
            <a:srgbClr val="00B050"/>
          </a:solidFill>
        </c:spPr>
      </c:pivotFmt>
      <c:pivotFmt>
        <c:idx val="1232"/>
        <c:spPr>
          <a:solidFill>
            <a:srgbClr val="00B050"/>
          </a:solidFill>
        </c:spPr>
      </c:pivotFmt>
      <c:pivotFmt>
        <c:idx val="1233"/>
        <c:spPr>
          <a:solidFill>
            <a:srgbClr val="00B050"/>
          </a:solidFill>
        </c:spPr>
      </c:pivotFmt>
      <c:pivotFmt>
        <c:idx val="1234"/>
        <c:spPr>
          <a:solidFill>
            <a:srgbClr val="00B050"/>
          </a:solidFill>
        </c:spPr>
      </c:pivotFmt>
      <c:pivotFmt>
        <c:idx val="1235"/>
        <c:spPr>
          <a:solidFill>
            <a:srgbClr val="00B050"/>
          </a:solidFill>
        </c:spPr>
      </c:pivotFmt>
      <c:pivotFmt>
        <c:idx val="1236"/>
        <c:spPr>
          <a:solidFill>
            <a:srgbClr val="00B050"/>
          </a:solidFill>
        </c:spPr>
      </c:pivotFmt>
      <c:pivotFmt>
        <c:idx val="123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rgbClr val="FFD700"/>
          </a:solidFill>
        </c:spPr>
      </c:pivotFmt>
      <c:pivotFmt>
        <c:idx val="1239"/>
        <c:spPr>
          <a:solidFill>
            <a:srgbClr val="FFD700"/>
          </a:solidFill>
        </c:spPr>
      </c:pivotFmt>
      <c:pivotFmt>
        <c:idx val="1240"/>
        <c:spPr>
          <a:solidFill>
            <a:srgbClr val="FFD700"/>
          </a:solidFill>
        </c:spPr>
      </c:pivotFmt>
      <c:pivotFmt>
        <c:idx val="1241"/>
        <c:spPr>
          <a:solidFill>
            <a:srgbClr val="FFD700"/>
          </a:solidFill>
        </c:spPr>
      </c:pivotFmt>
      <c:pivotFmt>
        <c:idx val="1242"/>
        <c:spPr>
          <a:solidFill>
            <a:srgbClr val="FFD700"/>
          </a:solidFill>
        </c:spPr>
      </c:pivotFmt>
      <c:pivotFmt>
        <c:idx val="1243"/>
        <c:spPr>
          <a:solidFill>
            <a:srgbClr val="FFD700"/>
          </a:solidFill>
        </c:spPr>
      </c:pivotFmt>
      <c:pivotFmt>
        <c:idx val="1244"/>
        <c:spPr>
          <a:solidFill>
            <a:srgbClr val="00B050"/>
          </a:solidFill>
        </c:spPr>
      </c:pivotFmt>
      <c:pivotFmt>
        <c:idx val="1245"/>
        <c:spPr>
          <a:solidFill>
            <a:srgbClr val="00B050"/>
          </a:solidFill>
        </c:spPr>
      </c:pivotFmt>
      <c:pivotFmt>
        <c:idx val="1246"/>
        <c:spPr>
          <a:solidFill>
            <a:srgbClr val="00B050"/>
          </a:solidFill>
        </c:spPr>
      </c:pivotFmt>
      <c:pivotFmt>
        <c:idx val="1247"/>
        <c:spPr>
          <a:solidFill>
            <a:srgbClr val="00B050"/>
          </a:solidFill>
        </c:spPr>
      </c:pivotFmt>
      <c:pivotFmt>
        <c:idx val="1248"/>
        <c:spPr>
          <a:solidFill>
            <a:srgbClr val="00B050"/>
          </a:solidFill>
        </c:spPr>
      </c:pivotFmt>
      <c:pivotFmt>
        <c:idx val="1249"/>
        <c:spPr>
          <a:solidFill>
            <a:srgbClr val="00B050"/>
          </a:solidFill>
        </c:spPr>
      </c:pivotFmt>
      <c:pivotFmt>
        <c:idx val="1250"/>
        <c:spPr>
          <a:solidFill>
            <a:srgbClr val="00B050"/>
          </a:solidFill>
        </c:spPr>
      </c:pivotFmt>
      <c:pivotFmt>
        <c:idx val="1251"/>
        <c:spPr>
          <a:solidFill>
            <a:srgbClr val="00B050"/>
          </a:solidFill>
        </c:spPr>
      </c:pivotFmt>
      <c:pivotFmt>
        <c:idx val="1252"/>
        <c:spPr>
          <a:solidFill>
            <a:srgbClr val="00B050"/>
          </a:solidFill>
        </c:spPr>
      </c:pivotFmt>
      <c:pivotFmt>
        <c:idx val="1253"/>
        <c:spPr>
          <a:solidFill>
            <a:srgbClr val="00B050"/>
          </a:solidFill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pivot!$I$6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D700"/>
              </a:solidFill>
            </c:spPr>
            <c:extLst>
              <c:ext xmlns:c16="http://schemas.microsoft.com/office/drawing/2014/chart" uri="{C3380CC4-5D6E-409C-BE32-E72D297353CC}">
                <c16:uniqueId val="{000000AA-C62E-46F9-9B85-07414E9CB335}"/>
              </c:ext>
            </c:extLst>
          </c:dPt>
          <c:dPt>
            <c:idx val="1"/>
            <c:invertIfNegative val="0"/>
            <c:bubble3D val="0"/>
            <c:spPr>
              <a:solidFill>
                <a:srgbClr val="FFD700"/>
              </a:solidFill>
            </c:spPr>
            <c:extLst>
              <c:ext xmlns:c16="http://schemas.microsoft.com/office/drawing/2014/chart" uri="{C3380CC4-5D6E-409C-BE32-E72D297353CC}">
                <c16:uniqueId val="{000000AB-C62E-46F9-9B85-07414E9CB335}"/>
              </c:ext>
            </c:extLst>
          </c:dPt>
          <c:dPt>
            <c:idx val="2"/>
            <c:invertIfNegative val="0"/>
            <c:bubble3D val="0"/>
            <c:spPr>
              <a:solidFill>
                <a:srgbClr val="FFD700"/>
              </a:solidFill>
            </c:spPr>
            <c:extLst>
              <c:ext xmlns:c16="http://schemas.microsoft.com/office/drawing/2014/chart" uri="{C3380CC4-5D6E-409C-BE32-E72D297353CC}">
                <c16:uniqueId val="{000000AC-C62E-46F9-9B85-07414E9CB335}"/>
              </c:ext>
            </c:extLst>
          </c:dPt>
          <c:dPt>
            <c:idx val="3"/>
            <c:invertIfNegative val="0"/>
            <c:bubble3D val="0"/>
            <c:spPr>
              <a:solidFill>
                <a:srgbClr val="FFD700"/>
              </a:solidFill>
            </c:spPr>
            <c:extLst>
              <c:ext xmlns:c16="http://schemas.microsoft.com/office/drawing/2014/chart" uri="{C3380CC4-5D6E-409C-BE32-E72D297353CC}">
                <c16:uniqueId val="{000000AD-C62E-46F9-9B85-07414E9CB335}"/>
              </c:ext>
            </c:extLst>
          </c:dPt>
          <c:dPt>
            <c:idx val="4"/>
            <c:invertIfNegative val="0"/>
            <c:bubble3D val="0"/>
            <c:spPr>
              <a:solidFill>
                <a:srgbClr val="FFD700"/>
              </a:solidFill>
            </c:spPr>
            <c:extLst>
              <c:ext xmlns:c16="http://schemas.microsoft.com/office/drawing/2014/chart" uri="{C3380CC4-5D6E-409C-BE32-E72D297353CC}">
                <c16:uniqueId val="{000000AE-C62E-46F9-9B85-07414E9CB335}"/>
              </c:ext>
            </c:extLst>
          </c:dPt>
          <c:dPt>
            <c:idx val="5"/>
            <c:invertIfNegative val="0"/>
            <c:bubble3D val="0"/>
            <c:spPr>
              <a:solidFill>
                <a:srgbClr val="FFD700"/>
              </a:solidFill>
            </c:spPr>
            <c:extLst>
              <c:ext xmlns:c16="http://schemas.microsoft.com/office/drawing/2014/chart" uri="{C3380CC4-5D6E-409C-BE32-E72D297353CC}">
                <c16:uniqueId val="{000000AF-C62E-46F9-9B85-07414E9CB335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0-C62E-46F9-9B85-07414E9CB335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1-C62E-46F9-9B85-07414E9CB335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2-C62E-46F9-9B85-07414E9CB335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3-C62E-46F9-9B85-07414E9CB335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4-C62E-46F9-9B85-07414E9CB335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5-C62E-46F9-9B85-07414E9CB335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6-C62E-46F9-9B85-07414E9CB335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7-C62E-46F9-9B85-07414E9CB335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8-C62E-46F9-9B85-07414E9CB335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B9-C62E-46F9-9B85-07414E9CB3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pivot!$H$7:$H$38</c:f>
              <c:multiLvlStrCache>
                <c:ptCount val="28"/>
                <c:lvl>
                  <c:pt idx="0">
                    <c:v>삼방-지퍼</c:v>
                  </c:pt>
                  <c:pt idx="1">
                    <c:v>삼방꼬리-HD씨링</c:v>
                  </c:pt>
                  <c:pt idx="2">
                    <c:v>삼방꼬리</c:v>
                  </c:pt>
                  <c:pt idx="3">
                    <c:v>삼방-HD씨링</c:v>
                  </c:pt>
                  <c:pt idx="4">
                    <c:v>삼방-2폭</c:v>
                  </c:pt>
                  <c:pt idx="5">
                    <c:v>삼방</c:v>
                  </c:pt>
                  <c:pt idx="6">
                    <c:v>삼방-지퍼-2폭</c:v>
                  </c:pt>
                  <c:pt idx="7">
                    <c:v>삼방-지퍼</c:v>
                  </c:pt>
                  <c:pt idx="8">
                    <c:v>삼방스탠드-지퍼</c:v>
                  </c:pt>
                  <c:pt idx="9">
                    <c:v>삼방스탠드</c:v>
                  </c:pt>
                  <c:pt idx="10">
                    <c:v>삼방꼬리-HD씨링</c:v>
                  </c:pt>
                  <c:pt idx="11">
                    <c:v>삼방꼬리</c:v>
                  </c:pt>
                  <c:pt idx="12">
                    <c:v>삼방-HD씨링</c:v>
                  </c:pt>
                  <c:pt idx="13">
                    <c:v>삼방-2폭-HD씨링</c:v>
                  </c:pt>
                  <c:pt idx="14">
                    <c:v>삼방-2폭</c:v>
                  </c:pt>
                  <c:pt idx="15">
                    <c:v>삼방</c:v>
                  </c:pt>
                  <c:pt idx="16">
                    <c:v>삼방-풀발이</c:v>
                  </c:pt>
                  <c:pt idx="17">
                    <c:v>삼방-포켓지퍼</c:v>
                  </c:pt>
                  <c:pt idx="18">
                    <c:v>삼방-지퍼</c:v>
                  </c:pt>
                  <c:pt idx="19">
                    <c:v>삼방스탠드-지퍼</c:v>
                  </c:pt>
                  <c:pt idx="20">
                    <c:v>삼방스탠드</c:v>
                  </c:pt>
                  <c:pt idx="21">
                    <c:v>삼방꼬리-HD씨링</c:v>
                  </c:pt>
                  <c:pt idx="22">
                    <c:v>삼방꼬리</c:v>
                  </c:pt>
                  <c:pt idx="23">
                    <c:v>삼방-HD씨링</c:v>
                  </c:pt>
                  <c:pt idx="24">
                    <c:v>삼방-2폭-HD씨링</c:v>
                  </c:pt>
                  <c:pt idx="25">
                    <c:v>삼방-2폭</c:v>
                  </c:pt>
                  <c:pt idx="26">
                    <c:v>삼방</c:v>
                  </c:pt>
                  <c:pt idx="27">
                    <c:v>2단삼방-풀발이</c:v>
                  </c:pt>
                </c:lvl>
                <c:lvl>
                  <c:pt idx="0">
                    <c:v>모든팩</c:v>
                  </c:pt>
                  <c:pt idx="6">
                    <c:v>엠에스팩</c:v>
                  </c:pt>
                  <c:pt idx="16">
                    <c:v>진포장</c:v>
                  </c:pt>
                </c:lvl>
              </c:multiLvlStrCache>
            </c:multiLvlStrRef>
          </c:cat>
          <c:val>
            <c:numRef>
              <c:f>pivot!$I$7:$I$38</c:f>
              <c:numCache>
                <c:formatCode>#,##0</c:formatCode>
                <c:ptCount val="28"/>
                <c:pt idx="0">
                  <c:v>8807249.0999999996</c:v>
                </c:pt>
                <c:pt idx="1">
                  <c:v>401519.5</c:v>
                </c:pt>
                <c:pt idx="2">
                  <c:v>1008526.5</c:v>
                </c:pt>
                <c:pt idx="3">
                  <c:v>2480824</c:v>
                </c:pt>
                <c:pt idx="4">
                  <c:v>4757417</c:v>
                </c:pt>
                <c:pt idx="5">
                  <c:v>4770068</c:v>
                </c:pt>
                <c:pt idx="6">
                  <c:v>1199990.5</c:v>
                </c:pt>
                <c:pt idx="7">
                  <c:v>7812929</c:v>
                </c:pt>
                <c:pt idx="8">
                  <c:v>8399974.8000000007</c:v>
                </c:pt>
                <c:pt idx="9">
                  <c:v>600000</c:v>
                </c:pt>
                <c:pt idx="10">
                  <c:v>401534</c:v>
                </c:pt>
                <c:pt idx="11">
                  <c:v>2019388</c:v>
                </c:pt>
                <c:pt idx="12">
                  <c:v>2364653.5</c:v>
                </c:pt>
                <c:pt idx="13">
                  <c:v>1080000</c:v>
                </c:pt>
                <c:pt idx="14">
                  <c:v>2960000</c:v>
                </c:pt>
                <c:pt idx="15">
                  <c:v>6305265</c:v>
                </c:pt>
                <c:pt idx="16">
                  <c:v>1439992.8</c:v>
                </c:pt>
                <c:pt idx="17">
                  <c:v>2169589.1999999997</c:v>
                </c:pt>
                <c:pt idx="18">
                  <c:v>16900644.399999999</c:v>
                </c:pt>
                <c:pt idx="19">
                  <c:v>17639993</c:v>
                </c:pt>
                <c:pt idx="20">
                  <c:v>1199998</c:v>
                </c:pt>
                <c:pt idx="21">
                  <c:v>803068</c:v>
                </c:pt>
                <c:pt idx="22">
                  <c:v>2442852</c:v>
                </c:pt>
                <c:pt idx="23">
                  <c:v>4240000</c:v>
                </c:pt>
                <c:pt idx="24">
                  <c:v>1800000</c:v>
                </c:pt>
                <c:pt idx="25">
                  <c:v>2526920</c:v>
                </c:pt>
                <c:pt idx="26">
                  <c:v>12096135.5</c:v>
                </c:pt>
                <c:pt idx="27">
                  <c:v>1066660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C62E-46F9-9B85-07414E9CB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0912720"/>
        <c:axId val="860914160"/>
      </c:barChart>
      <c:catAx>
        <c:axId val="860912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  <a:alpha val="9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0914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0914160"/>
        <c:scaling>
          <c:orientation val="minMax"/>
        </c:scaling>
        <c:delete val="1"/>
        <c:axPos val="t"/>
        <c:numFmt formatCode="#,##0" sourceLinked="1"/>
        <c:majorTickMark val="none"/>
        <c:minorTickMark val="none"/>
        <c:tickLblPos val="nextTo"/>
        <c:crossAx val="860912720"/>
        <c:crosses val="autoZero"/>
        <c:crossBetween val="between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[협력사(제대)매출추정_대시보드_류홍규_v15_20241113.xlsm]pivot!11query1-2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11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월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협력사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제대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세부공정별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예상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매출액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D700"/>
          </a:solidFill>
          <a:ln>
            <a:noFill/>
          </a:ln>
          <a:effectLst/>
        </c:spPr>
      </c:pivotFmt>
      <c:pivotFmt>
        <c:idx val="35"/>
        <c:spPr>
          <a:solidFill>
            <a:srgbClr val="FFD700"/>
          </a:solidFill>
          <a:ln>
            <a:noFill/>
          </a:ln>
          <a:effectLst/>
        </c:spPr>
      </c:pivotFmt>
      <c:pivotFmt>
        <c:idx val="36"/>
        <c:spPr>
          <a:solidFill>
            <a:srgbClr val="FFD700"/>
          </a:solidFill>
          <a:ln>
            <a:noFill/>
          </a:ln>
          <a:effectLst/>
        </c:spPr>
      </c:pivotFmt>
      <c:pivotFmt>
        <c:idx val="37"/>
        <c:spPr>
          <a:solidFill>
            <a:srgbClr val="00B050"/>
          </a:solidFill>
          <a:ln>
            <a:noFill/>
          </a:ln>
          <a:effectLst/>
        </c:spPr>
      </c:pivotFmt>
      <c:pivotFmt>
        <c:idx val="38"/>
        <c:spPr>
          <a:solidFill>
            <a:srgbClr val="00B050"/>
          </a:solidFill>
          <a:ln>
            <a:noFill/>
          </a:ln>
          <a:effectLst/>
        </c:spPr>
      </c:pivotFmt>
      <c:pivotFmt>
        <c:idx val="39"/>
        <c:spPr>
          <a:solidFill>
            <a:srgbClr val="00B050"/>
          </a:solidFill>
          <a:ln>
            <a:noFill/>
          </a:ln>
          <a:effectLst/>
        </c:spPr>
      </c:pivotFmt>
      <c:pivotFmt>
        <c:idx val="40"/>
        <c:spPr>
          <a:solidFill>
            <a:srgbClr val="00B050"/>
          </a:solidFill>
          <a:ln>
            <a:noFill/>
          </a:ln>
          <a:effectLst/>
        </c:spPr>
      </c:pivotFmt>
      <c:pivotFmt>
        <c:idx val="41"/>
        <c:spPr>
          <a:solidFill>
            <a:srgbClr val="00B050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FFD700"/>
          </a:solidFill>
          <a:ln>
            <a:noFill/>
          </a:ln>
          <a:effectLst/>
        </c:spPr>
      </c:pivotFmt>
      <c:pivotFmt>
        <c:idx val="44"/>
        <c:spPr>
          <a:solidFill>
            <a:srgbClr val="FFD700"/>
          </a:solidFill>
          <a:ln>
            <a:noFill/>
          </a:ln>
          <a:effectLst/>
        </c:spPr>
      </c:pivotFmt>
      <c:pivotFmt>
        <c:idx val="45"/>
        <c:spPr>
          <a:solidFill>
            <a:srgbClr val="FFD700"/>
          </a:solidFill>
          <a:ln>
            <a:noFill/>
          </a:ln>
          <a:effectLst/>
        </c:spPr>
      </c:pivotFmt>
      <c:pivotFmt>
        <c:idx val="46"/>
        <c:spPr>
          <a:solidFill>
            <a:srgbClr val="00B050"/>
          </a:solidFill>
          <a:ln>
            <a:noFill/>
          </a:ln>
          <a:effectLst/>
        </c:spPr>
      </c:pivotFmt>
      <c:pivotFmt>
        <c:idx val="47"/>
        <c:spPr>
          <a:solidFill>
            <a:srgbClr val="00B050"/>
          </a:solidFill>
          <a:ln>
            <a:noFill/>
          </a:ln>
          <a:effectLst/>
        </c:spPr>
      </c:pivotFmt>
      <c:pivotFmt>
        <c:idx val="48"/>
        <c:spPr>
          <a:solidFill>
            <a:srgbClr val="00B050"/>
          </a:solidFill>
          <a:ln>
            <a:noFill/>
          </a:ln>
          <a:effectLst/>
        </c:spPr>
      </c:pivotFmt>
      <c:pivotFmt>
        <c:idx val="49"/>
        <c:spPr>
          <a:solidFill>
            <a:srgbClr val="00B050"/>
          </a:solidFill>
          <a:ln>
            <a:noFill/>
          </a:ln>
          <a:effectLst/>
        </c:spPr>
      </c:pivotFmt>
      <c:pivotFmt>
        <c:idx val="50"/>
        <c:spPr>
          <a:solidFill>
            <a:srgbClr val="00B050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D700"/>
          </a:solidFill>
          <a:ln>
            <a:noFill/>
          </a:ln>
          <a:effectLst/>
        </c:spPr>
      </c:pivotFmt>
      <c:pivotFmt>
        <c:idx val="53"/>
        <c:spPr>
          <a:solidFill>
            <a:srgbClr val="FFD700"/>
          </a:solidFill>
          <a:ln>
            <a:noFill/>
          </a:ln>
          <a:effectLst/>
        </c:spPr>
      </c:pivotFmt>
      <c:pivotFmt>
        <c:idx val="54"/>
        <c:spPr>
          <a:solidFill>
            <a:srgbClr val="FFD700"/>
          </a:solidFill>
          <a:ln>
            <a:noFill/>
          </a:ln>
          <a:effectLst/>
        </c:spPr>
      </c:pivotFmt>
      <c:pivotFmt>
        <c:idx val="55"/>
        <c:spPr>
          <a:solidFill>
            <a:srgbClr val="00B050"/>
          </a:solidFill>
          <a:ln>
            <a:noFill/>
          </a:ln>
          <a:effectLst/>
        </c:spPr>
      </c:pivotFmt>
      <c:pivotFmt>
        <c:idx val="56"/>
        <c:spPr>
          <a:solidFill>
            <a:srgbClr val="00B050"/>
          </a:solidFill>
          <a:ln>
            <a:noFill/>
          </a:ln>
          <a:effectLst/>
        </c:spPr>
      </c:pivotFmt>
      <c:pivotFmt>
        <c:idx val="57"/>
        <c:spPr>
          <a:solidFill>
            <a:srgbClr val="00B050"/>
          </a:solidFill>
          <a:ln>
            <a:noFill/>
          </a:ln>
          <a:effectLst/>
        </c:spPr>
      </c:pivotFmt>
      <c:pivotFmt>
        <c:idx val="58"/>
        <c:spPr>
          <a:solidFill>
            <a:srgbClr val="00B050"/>
          </a:solidFill>
          <a:ln>
            <a:noFill/>
          </a:ln>
          <a:effectLst/>
        </c:spPr>
      </c:pivotFmt>
      <c:pivotFmt>
        <c:idx val="59"/>
        <c:spPr>
          <a:solidFill>
            <a:srgbClr val="00B050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D700"/>
          </a:solidFill>
          <a:ln>
            <a:noFill/>
          </a:ln>
          <a:effectLst/>
        </c:spPr>
      </c:pivotFmt>
      <c:pivotFmt>
        <c:idx val="62"/>
        <c:spPr>
          <a:solidFill>
            <a:srgbClr val="FFD700"/>
          </a:solidFill>
          <a:ln>
            <a:noFill/>
          </a:ln>
          <a:effectLst/>
        </c:spPr>
      </c:pivotFmt>
      <c:pivotFmt>
        <c:idx val="63"/>
        <c:spPr>
          <a:solidFill>
            <a:srgbClr val="FFD700"/>
          </a:solidFill>
          <a:ln>
            <a:noFill/>
          </a:ln>
          <a:effectLst/>
        </c:spPr>
      </c:pivotFmt>
      <c:pivotFmt>
        <c:idx val="64"/>
        <c:spPr>
          <a:solidFill>
            <a:srgbClr val="00B050"/>
          </a:solidFill>
          <a:ln>
            <a:noFill/>
          </a:ln>
          <a:effectLst/>
        </c:spPr>
      </c:pivotFmt>
      <c:pivotFmt>
        <c:idx val="65"/>
        <c:spPr>
          <a:solidFill>
            <a:srgbClr val="00B050"/>
          </a:solidFill>
          <a:ln>
            <a:noFill/>
          </a:ln>
          <a:effectLst/>
        </c:spPr>
      </c:pivotFmt>
      <c:pivotFmt>
        <c:idx val="66"/>
        <c:spPr>
          <a:solidFill>
            <a:srgbClr val="00B050"/>
          </a:solidFill>
          <a:ln>
            <a:noFill/>
          </a:ln>
          <a:effectLst/>
        </c:spPr>
      </c:pivotFmt>
      <c:pivotFmt>
        <c:idx val="67"/>
        <c:spPr>
          <a:solidFill>
            <a:srgbClr val="00B050"/>
          </a:solidFill>
          <a:ln>
            <a:noFill/>
          </a:ln>
          <a:effectLst/>
        </c:spPr>
      </c:pivotFmt>
      <c:pivotFmt>
        <c:idx val="68"/>
        <c:spPr>
          <a:solidFill>
            <a:srgbClr val="00B050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FFD700"/>
          </a:solidFill>
          <a:ln>
            <a:noFill/>
          </a:ln>
          <a:effectLst/>
        </c:spPr>
      </c:pivotFmt>
      <c:pivotFmt>
        <c:idx val="71"/>
        <c:spPr>
          <a:solidFill>
            <a:srgbClr val="FFD700"/>
          </a:solidFill>
          <a:ln>
            <a:noFill/>
          </a:ln>
          <a:effectLst/>
        </c:spPr>
      </c:pivotFmt>
      <c:pivotFmt>
        <c:idx val="72"/>
        <c:spPr>
          <a:solidFill>
            <a:srgbClr val="FFD700"/>
          </a:solidFill>
          <a:ln>
            <a:noFill/>
          </a:ln>
          <a:effectLst/>
        </c:spPr>
      </c:pivotFmt>
      <c:pivotFmt>
        <c:idx val="73"/>
        <c:spPr>
          <a:solidFill>
            <a:srgbClr val="00B050"/>
          </a:solidFill>
          <a:ln>
            <a:noFill/>
          </a:ln>
          <a:effectLst/>
        </c:spPr>
      </c:pivotFmt>
      <c:pivotFmt>
        <c:idx val="74"/>
        <c:spPr>
          <a:solidFill>
            <a:srgbClr val="00B050"/>
          </a:solidFill>
          <a:ln>
            <a:noFill/>
          </a:ln>
          <a:effectLst/>
        </c:spPr>
      </c:pivotFmt>
      <c:pivotFmt>
        <c:idx val="75"/>
        <c:spPr>
          <a:solidFill>
            <a:srgbClr val="00B050"/>
          </a:solidFill>
          <a:ln>
            <a:noFill/>
          </a:ln>
          <a:effectLst/>
        </c:spPr>
      </c:pivotFmt>
      <c:pivotFmt>
        <c:idx val="76"/>
        <c:spPr>
          <a:solidFill>
            <a:srgbClr val="00B050"/>
          </a:solidFill>
          <a:ln>
            <a:noFill/>
          </a:ln>
          <a:effectLst/>
        </c:spPr>
      </c:pivotFmt>
      <c:pivotFmt>
        <c:idx val="77"/>
        <c:spPr>
          <a:solidFill>
            <a:srgbClr val="00B050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rgbClr val="FFD700"/>
          </a:solidFill>
          <a:ln>
            <a:noFill/>
          </a:ln>
          <a:effectLst/>
        </c:spPr>
      </c:pivotFmt>
      <c:pivotFmt>
        <c:idx val="80"/>
        <c:spPr>
          <a:solidFill>
            <a:srgbClr val="FFD700"/>
          </a:solidFill>
          <a:ln>
            <a:noFill/>
          </a:ln>
          <a:effectLst/>
        </c:spPr>
      </c:pivotFmt>
      <c:pivotFmt>
        <c:idx val="81"/>
        <c:spPr>
          <a:solidFill>
            <a:srgbClr val="FFD700"/>
          </a:solidFill>
          <a:ln>
            <a:noFill/>
          </a:ln>
          <a:effectLst/>
        </c:spPr>
      </c:pivotFmt>
      <c:pivotFmt>
        <c:idx val="82"/>
        <c:spPr>
          <a:solidFill>
            <a:srgbClr val="00B050"/>
          </a:solidFill>
          <a:ln>
            <a:noFill/>
          </a:ln>
          <a:effectLst/>
        </c:spPr>
      </c:pivotFmt>
      <c:pivotFmt>
        <c:idx val="83"/>
        <c:spPr>
          <a:solidFill>
            <a:srgbClr val="00B050"/>
          </a:solidFill>
          <a:ln>
            <a:noFill/>
          </a:ln>
          <a:effectLst/>
        </c:spPr>
      </c:pivotFmt>
      <c:pivotFmt>
        <c:idx val="84"/>
        <c:spPr>
          <a:solidFill>
            <a:srgbClr val="00B050"/>
          </a:solidFill>
          <a:ln>
            <a:noFill/>
          </a:ln>
          <a:effectLst/>
        </c:spPr>
      </c:pivotFmt>
      <c:pivotFmt>
        <c:idx val="85"/>
        <c:spPr>
          <a:solidFill>
            <a:srgbClr val="00B050"/>
          </a:solidFill>
          <a:ln>
            <a:noFill/>
          </a:ln>
          <a:effectLst/>
        </c:spPr>
      </c:pivotFmt>
      <c:pivotFmt>
        <c:idx val="86"/>
        <c:spPr>
          <a:solidFill>
            <a:srgbClr val="00B050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D700"/>
          </a:solidFill>
          <a:ln>
            <a:noFill/>
          </a:ln>
          <a:effectLst/>
        </c:spPr>
      </c:pivotFmt>
      <c:pivotFmt>
        <c:idx val="89"/>
        <c:spPr>
          <a:solidFill>
            <a:srgbClr val="FFD700"/>
          </a:solidFill>
          <a:ln>
            <a:noFill/>
          </a:ln>
          <a:effectLst/>
        </c:spPr>
      </c:pivotFmt>
      <c:pivotFmt>
        <c:idx val="90"/>
        <c:spPr>
          <a:solidFill>
            <a:srgbClr val="FFD700"/>
          </a:solidFill>
          <a:ln>
            <a:noFill/>
          </a:ln>
          <a:effectLst/>
        </c:spPr>
      </c:pivotFmt>
      <c:pivotFmt>
        <c:idx val="91"/>
        <c:spPr>
          <a:solidFill>
            <a:srgbClr val="00B050"/>
          </a:solidFill>
          <a:ln>
            <a:noFill/>
          </a:ln>
          <a:effectLst/>
        </c:spPr>
      </c:pivotFmt>
      <c:pivotFmt>
        <c:idx val="92"/>
        <c:spPr>
          <a:solidFill>
            <a:srgbClr val="00B050"/>
          </a:solidFill>
          <a:ln>
            <a:noFill/>
          </a:ln>
          <a:effectLst/>
        </c:spPr>
      </c:pivotFmt>
      <c:pivotFmt>
        <c:idx val="93"/>
        <c:spPr>
          <a:solidFill>
            <a:srgbClr val="00B050"/>
          </a:solidFill>
          <a:ln>
            <a:noFill/>
          </a:ln>
          <a:effectLst/>
        </c:spPr>
      </c:pivotFmt>
      <c:pivotFmt>
        <c:idx val="94"/>
        <c:spPr>
          <a:solidFill>
            <a:srgbClr val="00B050"/>
          </a:solidFill>
          <a:ln>
            <a:noFill/>
          </a:ln>
          <a:effectLst/>
        </c:spPr>
      </c:pivotFmt>
      <c:pivotFmt>
        <c:idx val="95"/>
        <c:spPr>
          <a:solidFill>
            <a:srgbClr val="00B050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FFD700"/>
          </a:solidFill>
          <a:ln>
            <a:noFill/>
          </a:ln>
          <a:effectLst/>
        </c:spPr>
      </c:pivotFmt>
      <c:pivotFmt>
        <c:idx val="98"/>
        <c:spPr>
          <a:solidFill>
            <a:srgbClr val="FFD700"/>
          </a:solidFill>
          <a:ln>
            <a:noFill/>
          </a:ln>
          <a:effectLst/>
        </c:spPr>
      </c:pivotFmt>
      <c:pivotFmt>
        <c:idx val="99"/>
        <c:spPr>
          <a:solidFill>
            <a:srgbClr val="FFD700"/>
          </a:solidFill>
          <a:ln>
            <a:noFill/>
          </a:ln>
          <a:effectLst/>
        </c:spPr>
      </c:pivotFmt>
      <c:pivotFmt>
        <c:idx val="100"/>
        <c:spPr>
          <a:solidFill>
            <a:srgbClr val="00B050"/>
          </a:solidFill>
          <a:ln>
            <a:noFill/>
          </a:ln>
          <a:effectLst/>
        </c:spPr>
      </c:pivotFmt>
      <c:pivotFmt>
        <c:idx val="101"/>
        <c:spPr>
          <a:solidFill>
            <a:srgbClr val="00B050"/>
          </a:solidFill>
          <a:ln>
            <a:noFill/>
          </a:ln>
          <a:effectLst/>
        </c:spPr>
      </c:pivotFmt>
      <c:pivotFmt>
        <c:idx val="102"/>
        <c:spPr>
          <a:solidFill>
            <a:srgbClr val="00B050"/>
          </a:solidFill>
          <a:ln>
            <a:noFill/>
          </a:ln>
          <a:effectLst/>
        </c:spPr>
      </c:pivotFmt>
      <c:pivotFmt>
        <c:idx val="103"/>
        <c:spPr>
          <a:solidFill>
            <a:srgbClr val="00B050"/>
          </a:solidFill>
          <a:ln>
            <a:noFill/>
          </a:ln>
          <a:effectLst/>
        </c:spPr>
      </c:pivotFmt>
      <c:pivotFmt>
        <c:idx val="104"/>
        <c:spPr>
          <a:solidFill>
            <a:srgbClr val="00B050"/>
          </a:solidFill>
          <a:ln>
            <a:noFill/>
          </a:ln>
          <a:effectLst/>
        </c:spP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FFD700"/>
          </a:solidFill>
          <a:ln>
            <a:noFill/>
          </a:ln>
          <a:effectLst/>
        </c:spPr>
      </c:pivotFmt>
      <c:pivotFmt>
        <c:idx val="107"/>
        <c:spPr>
          <a:solidFill>
            <a:srgbClr val="FFD700"/>
          </a:solidFill>
          <a:ln>
            <a:noFill/>
          </a:ln>
          <a:effectLst/>
        </c:spPr>
      </c:pivotFmt>
      <c:pivotFmt>
        <c:idx val="108"/>
        <c:spPr>
          <a:solidFill>
            <a:srgbClr val="FFD700"/>
          </a:solidFill>
          <a:ln>
            <a:noFill/>
          </a:ln>
          <a:effectLst/>
        </c:spPr>
      </c:pivotFmt>
      <c:pivotFmt>
        <c:idx val="109"/>
        <c:spPr>
          <a:solidFill>
            <a:srgbClr val="00B050"/>
          </a:solidFill>
          <a:ln>
            <a:noFill/>
          </a:ln>
          <a:effectLst/>
        </c:spPr>
      </c:pivotFmt>
      <c:pivotFmt>
        <c:idx val="110"/>
        <c:spPr>
          <a:solidFill>
            <a:srgbClr val="00B050"/>
          </a:solidFill>
          <a:ln>
            <a:noFill/>
          </a:ln>
          <a:effectLst/>
        </c:spPr>
      </c:pivotFmt>
      <c:pivotFmt>
        <c:idx val="111"/>
        <c:spPr>
          <a:solidFill>
            <a:srgbClr val="00B050"/>
          </a:solidFill>
          <a:ln>
            <a:noFill/>
          </a:ln>
          <a:effectLst/>
        </c:spPr>
      </c:pivotFmt>
      <c:pivotFmt>
        <c:idx val="112"/>
        <c:spPr>
          <a:solidFill>
            <a:srgbClr val="00B050"/>
          </a:solidFill>
          <a:ln>
            <a:noFill/>
          </a:ln>
          <a:effectLst/>
        </c:spPr>
      </c:pivotFmt>
      <c:pivotFmt>
        <c:idx val="113"/>
        <c:spPr>
          <a:solidFill>
            <a:srgbClr val="00B050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FD700"/>
          </a:solidFill>
          <a:ln>
            <a:noFill/>
          </a:ln>
          <a:effectLst/>
        </c:spPr>
      </c:pivotFmt>
      <c:pivotFmt>
        <c:idx val="116"/>
        <c:spPr>
          <a:solidFill>
            <a:srgbClr val="FFD700"/>
          </a:solidFill>
          <a:ln>
            <a:noFill/>
          </a:ln>
          <a:effectLst/>
        </c:spPr>
      </c:pivotFmt>
      <c:pivotFmt>
        <c:idx val="117"/>
        <c:spPr>
          <a:solidFill>
            <a:srgbClr val="FFD700"/>
          </a:solidFill>
          <a:ln>
            <a:noFill/>
          </a:ln>
          <a:effectLst/>
        </c:spPr>
      </c:pivotFmt>
      <c:pivotFmt>
        <c:idx val="118"/>
        <c:spPr>
          <a:solidFill>
            <a:srgbClr val="00B050"/>
          </a:solidFill>
          <a:ln>
            <a:noFill/>
          </a:ln>
          <a:effectLst/>
        </c:spPr>
      </c:pivotFmt>
      <c:pivotFmt>
        <c:idx val="119"/>
        <c:spPr>
          <a:solidFill>
            <a:srgbClr val="00B050"/>
          </a:solidFill>
          <a:ln>
            <a:noFill/>
          </a:ln>
          <a:effectLst/>
        </c:spPr>
      </c:pivotFmt>
      <c:pivotFmt>
        <c:idx val="120"/>
        <c:spPr>
          <a:solidFill>
            <a:srgbClr val="00B050"/>
          </a:solidFill>
          <a:ln>
            <a:noFill/>
          </a:ln>
          <a:effectLst/>
        </c:spPr>
      </c:pivotFmt>
      <c:pivotFmt>
        <c:idx val="121"/>
        <c:spPr>
          <a:solidFill>
            <a:srgbClr val="00B050"/>
          </a:solidFill>
          <a:ln>
            <a:noFill/>
          </a:ln>
          <a:effectLst/>
        </c:spPr>
      </c:pivotFmt>
      <c:pivotFmt>
        <c:idx val="122"/>
        <c:spPr>
          <a:solidFill>
            <a:srgbClr val="00B050"/>
          </a:solidFill>
          <a:ln>
            <a:noFill/>
          </a:ln>
          <a:effectLst/>
        </c:spPr>
      </c:pivotFmt>
      <c:pivotFmt>
        <c:idx val="123"/>
        <c:spPr>
          <a:solidFill>
            <a:srgbClr val="FF0000"/>
          </a:solidFill>
          <a:ln>
            <a:noFill/>
          </a:ln>
          <a:effectLst/>
        </c:spPr>
      </c:pivotFmt>
      <c:pivotFmt>
        <c:idx val="124"/>
        <c:spPr>
          <a:solidFill>
            <a:srgbClr val="FF0000"/>
          </a:solidFill>
          <a:ln>
            <a:noFill/>
          </a:ln>
          <a:effectLst/>
        </c:spPr>
      </c:pivotFmt>
      <c:pivotFmt>
        <c:idx val="125"/>
        <c:spPr>
          <a:solidFill>
            <a:srgbClr val="FF0000"/>
          </a:solidFill>
          <a:ln>
            <a:noFill/>
          </a:ln>
          <a:effectLst/>
        </c:spPr>
      </c:pivotFmt>
      <c:pivotFmt>
        <c:idx val="126"/>
        <c:spPr>
          <a:solidFill>
            <a:srgbClr val="FF0000"/>
          </a:solidFill>
          <a:ln>
            <a:noFill/>
          </a:ln>
          <a:effectLst/>
        </c:spPr>
      </c:pivotFmt>
      <c:pivotFmt>
        <c:idx val="127"/>
        <c:spPr>
          <a:solidFill>
            <a:srgbClr val="FF0000"/>
          </a:solidFill>
          <a:ln>
            <a:noFill/>
          </a:ln>
          <a:effectLst/>
        </c:spPr>
      </c:pivotFmt>
      <c:pivotFmt>
        <c:idx val="128"/>
        <c:spPr>
          <a:solidFill>
            <a:srgbClr val="FF0000"/>
          </a:solidFill>
          <a:ln>
            <a:noFill/>
          </a:ln>
          <a:effectLst/>
        </c:spPr>
      </c:pivotFmt>
      <c:pivotFmt>
        <c:idx val="129"/>
        <c:spPr>
          <a:solidFill>
            <a:srgbClr val="FF0000"/>
          </a:solidFill>
          <a:ln>
            <a:noFill/>
          </a:ln>
          <a:effectLst/>
        </c:spPr>
      </c:pivotFmt>
      <c:pivotFmt>
        <c:idx val="130"/>
        <c:spPr>
          <a:solidFill>
            <a:srgbClr val="FF0000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FFD700"/>
          </a:solidFill>
          <a:ln>
            <a:noFill/>
          </a:ln>
          <a:effectLst/>
        </c:spPr>
      </c:pivotFmt>
      <c:pivotFmt>
        <c:idx val="133"/>
        <c:spPr>
          <a:solidFill>
            <a:srgbClr val="FFD700"/>
          </a:solidFill>
          <a:ln>
            <a:noFill/>
          </a:ln>
          <a:effectLst/>
        </c:spPr>
      </c:pivotFmt>
      <c:pivotFmt>
        <c:idx val="134"/>
        <c:spPr>
          <a:solidFill>
            <a:srgbClr val="FFD700"/>
          </a:solidFill>
          <a:ln>
            <a:noFill/>
          </a:ln>
          <a:effectLst/>
        </c:spPr>
      </c:pivotFmt>
      <c:pivotFmt>
        <c:idx val="135"/>
        <c:spPr>
          <a:solidFill>
            <a:srgbClr val="00B050"/>
          </a:solidFill>
          <a:ln>
            <a:noFill/>
          </a:ln>
          <a:effectLst/>
        </c:spPr>
      </c:pivotFmt>
      <c:pivotFmt>
        <c:idx val="136"/>
        <c:spPr>
          <a:solidFill>
            <a:srgbClr val="00B050"/>
          </a:solidFill>
          <a:ln>
            <a:noFill/>
          </a:ln>
          <a:effectLst/>
        </c:spPr>
      </c:pivotFmt>
      <c:pivotFmt>
        <c:idx val="137"/>
        <c:spPr>
          <a:solidFill>
            <a:srgbClr val="00B050"/>
          </a:solidFill>
          <a:ln>
            <a:noFill/>
          </a:ln>
          <a:effectLst/>
        </c:spPr>
      </c:pivotFmt>
      <c:pivotFmt>
        <c:idx val="138"/>
        <c:spPr>
          <a:solidFill>
            <a:srgbClr val="00B050"/>
          </a:solidFill>
          <a:ln>
            <a:noFill/>
          </a:ln>
          <a:effectLst/>
        </c:spPr>
      </c:pivotFmt>
      <c:pivotFmt>
        <c:idx val="139"/>
        <c:spPr>
          <a:solidFill>
            <a:srgbClr val="00B050"/>
          </a:solidFill>
          <a:ln>
            <a:noFill/>
          </a:ln>
          <a:effectLst/>
        </c:spPr>
      </c:pivotFmt>
      <c:pivotFmt>
        <c:idx val="140"/>
        <c:spPr>
          <a:solidFill>
            <a:srgbClr val="FF0000"/>
          </a:solidFill>
          <a:ln>
            <a:noFill/>
          </a:ln>
          <a:effectLst/>
        </c:spPr>
      </c:pivotFmt>
      <c:pivotFmt>
        <c:idx val="141"/>
        <c:spPr>
          <a:solidFill>
            <a:srgbClr val="FF0000"/>
          </a:solidFill>
          <a:ln>
            <a:noFill/>
          </a:ln>
          <a:effectLst/>
        </c:spPr>
      </c:pivotFmt>
      <c:pivotFmt>
        <c:idx val="142"/>
        <c:spPr>
          <a:solidFill>
            <a:srgbClr val="FF0000"/>
          </a:solidFill>
          <a:ln>
            <a:noFill/>
          </a:ln>
          <a:effectLst/>
        </c:spPr>
      </c:pivotFmt>
      <c:pivotFmt>
        <c:idx val="143"/>
        <c:spPr>
          <a:solidFill>
            <a:srgbClr val="FF0000"/>
          </a:solidFill>
          <a:ln>
            <a:noFill/>
          </a:ln>
          <a:effectLst/>
        </c:spPr>
      </c:pivotFmt>
      <c:pivotFmt>
        <c:idx val="144"/>
        <c:spPr>
          <a:solidFill>
            <a:srgbClr val="FF0000"/>
          </a:solidFill>
          <a:ln>
            <a:noFill/>
          </a:ln>
          <a:effectLst/>
        </c:spPr>
      </c:pivotFmt>
      <c:pivotFmt>
        <c:idx val="145"/>
        <c:spPr>
          <a:solidFill>
            <a:srgbClr val="FF0000"/>
          </a:solidFill>
          <a:ln>
            <a:noFill/>
          </a:ln>
          <a:effectLst/>
        </c:spPr>
      </c:pivotFmt>
      <c:pivotFmt>
        <c:idx val="146"/>
        <c:spPr>
          <a:solidFill>
            <a:srgbClr val="FF0000"/>
          </a:solidFill>
          <a:ln>
            <a:noFill/>
          </a:ln>
          <a:effectLst/>
        </c:spPr>
      </c:pivotFmt>
      <c:pivotFmt>
        <c:idx val="147"/>
        <c:spPr>
          <a:solidFill>
            <a:srgbClr val="FF0000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rgbClr val="FFD700"/>
          </a:solidFill>
          <a:ln>
            <a:noFill/>
          </a:ln>
          <a:effectLst/>
        </c:spPr>
      </c:pivotFmt>
      <c:pivotFmt>
        <c:idx val="150"/>
        <c:spPr>
          <a:solidFill>
            <a:srgbClr val="FFD700"/>
          </a:solidFill>
          <a:ln>
            <a:noFill/>
          </a:ln>
          <a:effectLst/>
        </c:spPr>
      </c:pivotFmt>
      <c:pivotFmt>
        <c:idx val="151"/>
        <c:spPr>
          <a:solidFill>
            <a:srgbClr val="FFD700"/>
          </a:solidFill>
          <a:ln>
            <a:noFill/>
          </a:ln>
          <a:effectLst/>
        </c:spPr>
      </c:pivotFmt>
      <c:pivotFmt>
        <c:idx val="152"/>
        <c:spPr>
          <a:solidFill>
            <a:srgbClr val="00B050"/>
          </a:solidFill>
          <a:ln>
            <a:noFill/>
          </a:ln>
          <a:effectLst/>
        </c:spPr>
      </c:pivotFmt>
      <c:pivotFmt>
        <c:idx val="153"/>
        <c:spPr>
          <a:solidFill>
            <a:srgbClr val="00B050"/>
          </a:solidFill>
          <a:ln>
            <a:noFill/>
          </a:ln>
          <a:effectLst/>
        </c:spPr>
      </c:pivotFmt>
      <c:pivotFmt>
        <c:idx val="154"/>
        <c:spPr>
          <a:solidFill>
            <a:srgbClr val="00B050"/>
          </a:solidFill>
          <a:ln>
            <a:noFill/>
          </a:ln>
          <a:effectLst/>
        </c:spPr>
      </c:pivotFmt>
      <c:pivotFmt>
        <c:idx val="155"/>
        <c:spPr>
          <a:solidFill>
            <a:srgbClr val="00B050"/>
          </a:solidFill>
          <a:ln>
            <a:noFill/>
          </a:ln>
          <a:effectLst/>
        </c:spPr>
      </c:pivotFmt>
      <c:pivotFmt>
        <c:idx val="156"/>
        <c:spPr>
          <a:solidFill>
            <a:srgbClr val="00B050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rgbClr val="FFD700"/>
          </a:solidFill>
          <a:ln>
            <a:noFill/>
          </a:ln>
          <a:effectLst/>
        </c:spPr>
      </c:pivotFmt>
      <c:pivotFmt>
        <c:idx val="159"/>
        <c:spPr>
          <a:solidFill>
            <a:srgbClr val="FFD700"/>
          </a:solidFill>
          <a:ln>
            <a:noFill/>
          </a:ln>
          <a:effectLst/>
        </c:spPr>
      </c:pivotFmt>
      <c:pivotFmt>
        <c:idx val="160"/>
        <c:spPr>
          <a:solidFill>
            <a:srgbClr val="FFD700"/>
          </a:solidFill>
          <a:ln>
            <a:noFill/>
          </a:ln>
          <a:effectLst/>
        </c:spPr>
      </c:pivotFmt>
      <c:pivotFmt>
        <c:idx val="161"/>
        <c:spPr>
          <a:solidFill>
            <a:srgbClr val="00B050"/>
          </a:solidFill>
          <a:ln>
            <a:noFill/>
          </a:ln>
          <a:effectLst/>
        </c:spPr>
      </c:pivotFmt>
      <c:pivotFmt>
        <c:idx val="162"/>
        <c:spPr>
          <a:solidFill>
            <a:srgbClr val="00B050"/>
          </a:solidFill>
          <a:ln>
            <a:noFill/>
          </a:ln>
          <a:effectLst/>
        </c:spPr>
      </c:pivotFmt>
      <c:pivotFmt>
        <c:idx val="163"/>
        <c:spPr>
          <a:solidFill>
            <a:srgbClr val="00B050"/>
          </a:solidFill>
          <a:ln>
            <a:noFill/>
          </a:ln>
          <a:effectLst/>
        </c:spPr>
      </c:pivotFmt>
      <c:pivotFmt>
        <c:idx val="164"/>
        <c:spPr>
          <a:solidFill>
            <a:srgbClr val="00B050"/>
          </a:solidFill>
          <a:ln>
            <a:noFill/>
          </a:ln>
          <a:effectLst/>
        </c:spPr>
      </c:pivotFmt>
      <c:pivotFmt>
        <c:idx val="165"/>
        <c:spPr>
          <a:solidFill>
            <a:srgbClr val="00B050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rgbClr val="FFD700"/>
          </a:solidFill>
          <a:ln>
            <a:noFill/>
          </a:ln>
          <a:effectLst/>
        </c:spPr>
      </c:pivotFmt>
      <c:pivotFmt>
        <c:idx val="168"/>
        <c:spPr>
          <a:solidFill>
            <a:srgbClr val="FFD700"/>
          </a:solidFill>
          <a:ln>
            <a:noFill/>
          </a:ln>
          <a:effectLst/>
        </c:spPr>
      </c:pivotFmt>
      <c:pivotFmt>
        <c:idx val="169"/>
        <c:spPr>
          <a:solidFill>
            <a:srgbClr val="FFD700"/>
          </a:solidFill>
          <a:ln>
            <a:noFill/>
          </a:ln>
          <a:effectLst/>
        </c:spPr>
      </c:pivotFmt>
      <c:pivotFmt>
        <c:idx val="170"/>
        <c:spPr>
          <a:solidFill>
            <a:srgbClr val="00B050"/>
          </a:solidFill>
          <a:ln>
            <a:noFill/>
          </a:ln>
          <a:effectLst/>
        </c:spPr>
      </c:pivotFmt>
      <c:pivotFmt>
        <c:idx val="171"/>
        <c:spPr>
          <a:solidFill>
            <a:srgbClr val="00B050"/>
          </a:solidFill>
          <a:ln>
            <a:noFill/>
          </a:ln>
          <a:effectLst/>
        </c:spPr>
      </c:pivotFmt>
      <c:pivotFmt>
        <c:idx val="172"/>
        <c:spPr>
          <a:solidFill>
            <a:srgbClr val="00B050"/>
          </a:solidFill>
          <a:ln>
            <a:noFill/>
          </a:ln>
          <a:effectLst/>
        </c:spPr>
      </c:pivotFmt>
      <c:pivotFmt>
        <c:idx val="173"/>
        <c:spPr>
          <a:solidFill>
            <a:srgbClr val="00B050"/>
          </a:solidFill>
          <a:ln>
            <a:noFill/>
          </a:ln>
          <a:effectLst/>
        </c:spPr>
      </c:pivotFmt>
      <c:pivotFmt>
        <c:idx val="174"/>
        <c:spPr>
          <a:solidFill>
            <a:srgbClr val="00B050"/>
          </a:solidFill>
          <a:ln>
            <a:noFill/>
          </a:ln>
          <a:effectLst/>
        </c:spPr>
      </c:pivotFmt>
      <c:pivotFmt>
        <c:idx val="175"/>
        <c:spPr>
          <a:solidFill>
            <a:srgbClr val="FF0000"/>
          </a:solidFill>
          <a:ln>
            <a:noFill/>
          </a:ln>
          <a:effectLst/>
        </c:spPr>
      </c:pivotFmt>
      <c:pivotFmt>
        <c:idx val="176"/>
        <c:spPr>
          <a:solidFill>
            <a:srgbClr val="FF0000"/>
          </a:solidFill>
          <a:ln>
            <a:noFill/>
          </a:ln>
          <a:effectLst/>
        </c:spPr>
      </c:pivotFmt>
      <c:pivotFmt>
        <c:idx val="177"/>
        <c:spPr>
          <a:solidFill>
            <a:srgbClr val="FF0000"/>
          </a:solidFill>
          <a:ln>
            <a:noFill/>
          </a:ln>
          <a:effectLst/>
        </c:spPr>
      </c:pivotFmt>
      <c:pivotFmt>
        <c:idx val="178"/>
        <c:spPr>
          <a:solidFill>
            <a:srgbClr val="FF0000"/>
          </a:solidFill>
          <a:ln>
            <a:noFill/>
          </a:ln>
          <a:effectLst/>
        </c:spPr>
      </c:pivotFmt>
      <c:pivotFmt>
        <c:idx val="179"/>
        <c:spPr>
          <a:solidFill>
            <a:srgbClr val="FF0000"/>
          </a:solidFill>
          <a:ln>
            <a:noFill/>
          </a:ln>
          <a:effectLst/>
        </c:spPr>
      </c:pivotFmt>
      <c:pivotFmt>
        <c:idx val="180"/>
        <c:spPr>
          <a:solidFill>
            <a:srgbClr val="FF0000"/>
          </a:solidFill>
          <a:ln>
            <a:noFill/>
          </a:ln>
          <a:effectLst/>
        </c:spPr>
      </c:pivotFmt>
      <c:pivotFmt>
        <c:idx val="181"/>
        <c:spPr>
          <a:solidFill>
            <a:srgbClr val="FF0000"/>
          </a:solidFill>
          <a:ln>
            <a:noFill/>
          </a:ln>
          <a:effectLst/>
        </c:spPr>
      </c:pivotFmt>
      <c:pivotFmt>
        <c:idx val="182"/>
        <c:spPr>
          <a:solidFill>
            <a:srgbClr val="FF0000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FFD700"/>
          </a:solidFill>
          <a:ln>
            <a:noFill/>
          </a:ln>
          <a:effectLst/>
        </c:spPr>
      </c:pivotFmt>
      <c:pivotFmt>
        <c:idx val="185"/>
        <c:spPr>
          <a:solidFill>
            <a:srgbClr val="FFD700"/>
          </a:solidFill>
          <a:ln>
            <a:noFill/>
          </a:ln>
          <a:effectLst/>
        </c:spPr>
      </c:pivotFmt>
      <c:pivotFmt>
        <c:idx val="186"/>
        <c:spPr>
          <a:solidFill>
            <a:srgbClr val="FFD700"/>
          </a:solidFill>
          <a:ln>
            <a:noFill/>
          </a:ln>
          <a:effectLst/>
        </c:spPr>
      </c:pivotFmt>
      <c:pivotFmt>
        <c:idx val="187"/>
        <c:spPr>
          <a:solidFill>
            <a:srgbClr val="00B050"/>
          </a:solidFill>
          <a:ln>
            <a:noFill/>
          </a:ln>
          <a:effectLst/>
        </c:spPr>
      </c:pivotFmt>
      <c:pivotFmt>
        <c:idx val="188"/>
        <c:spPr>
          <a:solidFill>
            <a:srgbClr val="00B050"/>
          </a:solidFill>
          <a:ln>
            <a:noFill/>
          </a:ln>
          <a:effectLst/>
        </c:spPr>
      </c:pivotFmt>
      <c:pivotFmt>
        <c:idx val="189"/>
        <c:spPr>
          <a:solidFill>
            <a:srgbClr val="00B050"/>
          </a:solidFill>
          <a:ln>
            <a:noFill/>
          </a:ln>
          <a:effectLst/>
        </c:spPr>
      </c:pivotFmt>
      <c:pivotFmt>
        <c:idx val="190"/>
        <c:spPr>
          <a:solidFill>
            <a:srgbClr val="00B050"/>
          </a:solidFill>
          <a:ln>
            <a:noFill/>
          </a:ln>
          <a:effectLst/>
        </c:spPr>
      </c:pivotFmt>
      <c:pivotFmt>
        <c:idx val="191"/>
        <c:spPr>
          <a:solidFill>
            <a:srgbClr val="00B050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FFD700"/>
          </a:solidFill>
          <a:ln>
            <a:noFill/>
          </a:ln>
          <a:effectLst/>
        </c:spPr>
      </c:pivotFmt>
      <c:pivotFmt>
        <c:idx val="194"/>
        <c:spPr>
          <a:solidFill>
            <a:srgbClr val="FFD700"/>
          </a:solidFill>
          <a:ln>
            <a:noFill/>
          </a:ln>
          <a:effectLst/>
        </c:spPr>
      </c:pivotFmt>
      <c:pivotFmt>
        <c:idx val="195"/>
        <c:spPr>
          <a:solidFill>
            <a:srgbClr val="FFD700"/>
          </a:solidFill>
          <a:ln>
            <a:noFill/>
          </a:ln>
          <a:effectLst/>
        </c:spPr>
      </c:pivotFmt>
      <c:pivotFmt>
        <c:idx val="196"/>
        <c:spPr>
          <a:solidFill>
            <a:srgbClr val="00B050"/>
          </a:solidFill>
          <a:ln>
            <a:noFill/>
          </a:ln>
          <a:effectLst/>
        </c:spPr>
      </c:pivotFmt>
      <c:pivotFmt>
        <c:idx val="197"/>
        <c:spPr>
          <a:solidFill>
            <a:srgbClr val="00B050"/>
          </a:solidFill>
          <a:ln>
            <a:noFill/>
          </a:ln>
          <a:effectLst/>
        </c:spPr>
      </c:pivotFmt>
      <c:pivotFmt>
        <c:idx val="198"/>
        <c:spPr>
          <a:solidFill>
            <a:srgbClr val="00B050"/>
          </a:solidFill>
          <a:ln>
            <a:noFill/>
          </a:ln>
          <a:effectLst/>
        </c:spPr>
      </c:pivotFmt>
      <c:pivotFmt>
        <c:idx val="199"/>
        <c:spPr>
          <a:solidFill>
            <a:srgbClr val="00B050"/>
          </a:solidFill>
          <a:ln>
            <a:noFill/>
          </a:ln>
          <a:effectLst/>
        </c:spPr>
      </c:pivotFmt>
      <c:pivotFmt>
        <c:idx val="200"/>
        <c:spPr>
          <a:solidFill>
            <a:srgbClr val="00B050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D700"/>
          </a:solidFill>
          <a:ln>
            <a:noFill/>
          </a:ln>
          <a:effectLst/>
        </c:spPr>
      </c:pivotFmt>
      <c:pivotFmt>
        <c:idx val="203"/>
        <c:spPr>
          <a:solidFill>
            <a:srgbClr val="FFD700"/>
          </a:solidFill>
          <a:ln>
            <a:noFill/>
          </a:ln>
          <a:effectLst/>
        </c:spPr>
      </c:pivotFmt>
      <c:pivotFmt>
        <c:idx val="204"/>
        <c:spPr>
          <a:solidFill>
            <a:srgbClr val="FFD700"/>
          </a:solidFill>
          <a:ln>
            <a:noFill/>
          </a:ln>
          <a:effectLst/>
        </c:spPr>
      </c:pivotFmt>
      <c:pivotFmt>
        <c:idx val="205"/>
        <c:spPr>
          <a:solidFill>
            <a:srgbClr val="00B050"/>
          </a:solidFill>
          <a:ln>
            <a:noFill/>
          </a:ln>
          <a:effectLst/>
        </c:spPr>
      </c:pivotFmt>
      <c:pivotFmt>
        <c:idx val="206"/>
        <c:spPr>
          <a:solidFill>
            <a:srgbClr val="00B050"/>
          </a:solidFill>
          <a:ln>
            <a:noFill/>
          </a:ln>
          <a:effectLst/>
        </c:spPr>
      </c:pivotFmt>
      <c:pivotFmt>
        <c:idx val="207"/>
        <c:spPr>
          <a:solidFill>
            <a:srgbClr val="00B050"/>
          </a:solidFill>
          <a:ln>
            <a:noFill/>
          </a:ln>
          <a:effectLst/>
        </c:spPr>
      </c:pivotFmt>
      <c:pivotFmt>
        <c:idx val="208"/>
        <c:spPr>
          <a:solidFill>
            <a:srgbClr val="00B050"/>
          </a:solidFill>
          <a:ln>
            <a:noFill/>
          </a:ln>
          <a:effectLst/>
        </c:spPr>
      </c:pivotFmt>
      <c:pivotFmt>
        <c:idx val="209"/>
        <c:spPr>
          <a:solidFill>
            <a:srgbClr val="00B050"/>
          </a:solidFill>
          <a:ln>
            <a:noFill/>
          </a:ln>
          <a:effectLst/>
        </c:spP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rgbClr val="FFD700"/>
          </a:solidFill>
          <a:ln>
            <a:noFill/>
          </a:ln>
          <a:effectLst/>
        </c:spPr>
      </c:pivotFmt>
      <c:pivotFmt>
        <c:idx val="212"/>
        <c:spPr>
          <a:solidFill>
            <a:srgbClr val="FFD700"/>
          </a:solidFill>
          <a:ln>
            <a:noFill/>
          </a:ln>
          <a:effectLst/>
        </c:spPr>
      </c:pivotFmt>
      <c:pivotFmt>
        <c:idx val="213"/>
        <c:spPr>
          <a:solidFill>
            <a:srgbClr val="FFD700"/>
          </a:solidFill>
          <a:ln>
            <a:noFill/>
          </a:ln>
          <a:effectLst/>
        </c:spPr>
      </c:pivotFmt>
      <c:pivotFmt>
        <c:idx val="214"/>
        <c:spPr>
          <a:solidFill>
            <a:srgbClr val="00B050"/>
          </a:solidFill>
          <a:ln>
            <a:noFill/>
          </a:ln>
          <a:effectLst/>
        </c:spPr>
      </c:pivotFmt>
      <c:pivotFmt>
        <c:idx val="215"/>
        <c:spPr>
          <a:solidFill>
            <a:srgbClr val="00B050"/>
          </a:solidFill>
          <a:ln>
            <a:noFill/>
          </a:ln>
          <a:effectLst/>
        </c:spPr>
      </c:pivotFmt>
      <c:pivotFmt>
        <c:idx val="216"/>
        <c:spPr>
          <a:solidFill>
            <a:srgbClr val="00B050"/>
          </a:solidFill>
          <a:ln>
            <a:noFill/>
          </a:ln>
          <a:effectLst/>
        </c:spPr>
      </c:pivotFmt>
      <c:pivotFmt>
        <c:idx val="217"/>
        <c:spPr>
          <a:solidFill>
            <a:srgbClr val="00B050"/>
          </a:solidFill>
          <a:ln>
            <a:noFill/>
          </a:ln>
          <a:effectLst/>
        </c:spPr>
      </c:pivotFmt>
      <c:pivotFmt>
        <c:idx val="218"/>
        <c:spPr>
          <a:solidFill>
            <a:srgbClr val="00B050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FFD700"/>
          </a:solidFill>
          <a:ln>
            <a:noFill/>
          </a:ln>
          <a:effectLst/>
        </c:spPr>
      </c:pivotFmt>
      <c:pivotFmt>
        <c:idx val="221"/>
        <c:spPr>
          <a:solidFill>
            <a:srgbClr val="FFD700"/>
          </a:solidFill>
          <a:ln>
            <a:noFill/>
          </a:ln>
          <a:effectLst/>
        </c:spPr>
      </c:pivotFmt>
      <c:pivotFmt>
        <c:idx val="222"/>
        <c:spPr>
          <a:solidFill>
            <a:srgbClr val="FFD700"/>
          </a:solidFill>
          <a:ln>
            <a:noFill/>
          </a:ln>
          <a:effectLst/>
        </c:spPr>
      </c:pivotFmt>
      <c:pivotFmt>
        <c:idx val="223"/>
        <c:spPr>
          <a:solidFill>
            <a:srgbClr val="00B050"/>
          </a:solidFill>
          <a:ln>
            <a:noFill/>
          </a:ln>
          <a:effectLst/>
        </c:spPr>
      </c:pivotFmt>
      <c:pivotFmt>
        <c:idx val="224"/>
        <c:spPr>
          <a:solidFill>
            <a:srgbClr val="00B050"/>
          </a:solidFill>
          <a:ln>
            <a:noFill/>
          </a:ln>
          <a:effectLst/>
        </c:spPr>
      </c:pivotFmt>
      <c:pivotFmt>
        <c:idx val="225"/>
        <c:spPr>
          <a:solidFill>
            <a:srgbClr val="00B050"/>
          </a:solidFill>
          <a:ln>
            <a:noFill/>
          </a:ln>
          <a:effectLst/>
        </c:spPr>
      </c:pivotFmt>
      <c:pivotFmt>
        <c:idx val="226"/>
        <c:spPr>
          <a:solidFill>
            <a:srgbClr val="00B050"/>
          </a:solidFill>
          <a:ln>
            <a:noFill/>
          </a:ln>
          <a:effectLst/>
        </c:spPr>
      </c:pivotFmt>
      <c:pivotFmt>
        <c:idx val="227"/>
        <c:spPr>
          <a:solidFill>
            <a:srgbClr val="00B050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FFD700"/>
          </a:solidFill>
          <a:ln>
            <a:noFill/>
          </a:ln>
          <a:effectLst/>
        </c:spPr>
      </c:pivotFmt>
      <c:pivotFmt>
        <c:idx val="230"/>
        <c:spPr>
          <a:solidFill>
            <a:srgbClr val="FFD700"/>
          </a:solidFill>
          <a:ln>
            <a:noFill/>
          </a:ln>
          <a:effectLst/>
        </c:spPr>
      </c:pivotFmt>
      <c:pivotFmt>
        <c:idx val="231"/>
        <c:spPr>
          <a:solidFill>
            <a:srgbClr val="FFD700"/>
          </a:solidFill>
          <a:ln>
            <a:noFill/>
          </a:ln>
          <a:effectLst/>
        </c:spPr>
      </c:pivotFmt>
      <c:pivotFmt>
        <c:idx val="232"/>
        <c:spPr>
          <a:solidFill>
            <a:srgbClr val="00B050"/>
          </a:solidFill>
          <a:ln>
            <a:noFill/>
          </a:ln>
          <a:effectLst/>
        </c:spPr>
      </c:pivotFmt>
      <c:pivotFmt>
        <c:idx val="233"/>
        <c:spPr>
          <a:solidFill>
            <a:srgbClr val="00B050"/>
          </a:solidFill>
          <a:ln>
            <a:noFill/>
          </a:ln>
          <a:effectLst/>
        </c:spPr>
      </c:pivotFmt>
      <c:pivotFmt>
        <c:idx val="234"/>
        <c:spPr>
          <a:solidFill>
            <a:srgbClr val="00B050"/>
          </a:solidFill>
          <a:ln>
            <a:noFill/>
          </a:ln>
          <a:effectLst/>
        </c:spPr>
      </c:pivotFmt>
      <c:pivotFmt>
        <c:idx val="235"/>
        <c:spPr>
          <a:solidFill>
            <a:srgbClr val="00B050"/>
          </a:solidFill>
          <a:ln>
            <a:noFill/>
          </a:ln>
          <a:effectLst/>
        </c:spPr>
      </c:pivotFmt>
      <c:pivotFmt>
        <c:idx val="236"/>
        <c:spPr>
          <a:solidFill>
            <a:srgbClr val="00B050"/>
          </a:solidFill>
          <a:ln>
            <a:noFill/>
          </a:ln>
          <a:effectLst/>
        </c:spP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FFD700"/>
          </a:solidFill>
          <a:ln>
            <a:noFill/>
          </a:ln>
          <a:effectLst/>
        </c:spPr>
      </c:pivotFmt>
      <c:pivotFmt>
        <c:idx val="239"/>
        <c:spPr>
          <a:solidFill>
            <a:srgbClr val="FFD700"/>
          </a:solidFill>
          <a:ln>
            <a:noFill/>
          </a:ln>
          <a:effectLst/>
        </c:spPr>
      </c:pivotFmt>
      <c:pivotFmt>
        <c:idx val="240"/>
        <c:spPr>
          <a:solidFill>
            <a:srgbClr val="FFD700"/>
          </a:solidFill>
          <a:ln>
            <a:noFill/>
          </a:ln>
          <a:effectLst/>
        </c:spPr>
      </c:pivotFmt>
      <c:pivotFmt>
        <c:idx val="241"/>
        <c:spPr>
          <a:solidFill>
            <a:srgbClr val="00B050"/>
          </a:solidFill>
          <a:ln>
            <a:noFill/>
          </a:ln>
          <a:effectLst/>
        </c:spPr>
      </c:pivotFmt>
      <c:pivotFmt>
        <c:idx val="242"/>
        <c:spPr>
          <a:solidFill>
            <a:srgbClr val="00B050"/>
          </a:solidFill>
          <a:ln>
            <a:noFill/>
          </a:ln>
          <a:effectLst/>
        </c:spPr>
      </c:pivotFmt>
      <c:pivotFmt>
        <c:idx val="243"/>
        <c:spPr>
          <a:solidFill>
            <a:srgbClr val="00B050"/>
          </a:solidFill>
          <a:ln>
            <a:noFill/>
          </a:ln>
          <a:effectLst/>
        </c:spPr>
      </c:pivotFmt>
      <c:pivotFmt>
        <c:idx val="244"/>
        <c:spPr>
          <a:solidFill>
            <a:srgbClr val="00B050"/>
          </a:solidFill>
          <a:ln>
            <a:noFill/>
          </a:ln>
          <a:effectLst/>
        </c:spPr>
      </c:pivotFmt>
      <c:pivotFmt>
        <c:idx val="245"/>
        <c:spPr>
          <a:solidFill>
            <a:srgbClr val="00B050"/>
          </a:solidFill>
          <a:ln>
            <a:noFill/>
          </a:ln>
          <a:effectLst/>
        </c:spP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FFD700"/>
          </a:solidFill>
          <a:ln>
            <a:noFill/>
          </a:ln>
          <a:effectLst/>
        </c:spPr>
      </c:pivotFmt>
      <c:pivotFmt>
        <c:idx val="248"/>
        <c:spPr>
          <a:solidFill>
            <a:srgbClr val="FFD700"/>
          </a:solidFill>
          <a:ln>
            <a:noFill/>
          </a:ln>
          <a:effectLst/>
        </c:spPr>
      </c:pivotFmt>
      <c:pivotFmt>
        <c:idx val="249"/>
        <c:spPr>
          <a:solidFill>
            <a:srgbClr val="FFD700"/>
          </a:solidFill>
          <a:ln>
            <a:noFill/>
          </a:ln>
          <a:effectLst/>
        </c:spPr>
      </c:pivotFmt>
      <c:pivotFmt>
        <c:idx val="250"/>
        <c:spPr>
          <a:solidFill>
            <a:srgbClr val="00B050"/>
          </a:solidFill>
          <a:ln>
            <a:noFill/>
          </a:ln>
          <a:effectLst/>
        </c:spPr>
      </c:pivotFmt>
      <c:pivotFmt>
        <c:idx val="251"/>
        <c:spPr>
          <a:solidFill>
            <a:srgbClr val="00B050"/>
          </a:solidFill>
          <a:ln>
            <a:noFill/>
          </a:ln>
          <a:effectLst/>
        </c:spPr>
      </c:pivotFmt>
      <c:pivotFmt>
        <c:idx val="252"/>
        <c:spPr>
          <a:solidFill>
            <a:srgbClr val="00B050"/>
          </a:solidFill>
          <a:ln>
            <a:noFill/>
          </a:ln>
          <a:effectLst/>
        </c:spPr>
      </c:pivotFmt>
      <c:pivotFmt>
        <c:idx val="253"/>
        <c:spPr>
          <a:solidFill>
            <a:srgbClr val="00B050"/>
          </a:solidFill>
          <a:ln>
            <a:noFill/>
          </a:ln>
          <a:effectLst/>
        </c:spPr>
      </c:pivotFmt>
      <c:pivotFmt>
        <c:idx val="254"/>
        <c:spPr>
          <a:solidFill>
            <a:srgbClr val="00B050"/>
          </a:solidFill>
          <a:ln>
            <a:noFill/>
          </a:ln>
          <a:effectLst/>
        </c:spP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FFD700"/>
          </a:solidFill>
          <a:ln>
            <a:noFill/>
          </a:ln>
          <a:effectLst/>
        </c:spPr>
      </c:pivotFmt>
      <c:pivotFmt>
        <c:idx val="257"/>
        <c:spPr>
          <a:solidFill>
            <a:srgbClr val="FFD700"/>
          </a:solidFill>
          <a:ln>
            <a:noFill/>
          </a:ln>
          <a:effectLst/>
        </c:spPr>
      </c:pivotFmt>
      <c:pivotFmt>
        <c:idx val="258"/>
        <c:spPr>
          <a:solidFill>
            <a:srgbClr val="FFD700"/>
          </a:solidFill>
          <a:ln>
            <a:noFill/>
          </a:ln>
          <a:effectLst/>
        </c:spPr>
      </c:pivotFmt>
      <c:pivotFmt>
        <c:idx val="259"/>
        <c:spPr>
          <a:solidFill>
            <a:srgbClr val="00B050"/>
          </a:solidFill>
          <a:ln>
            <a:noFill/>
          </a:ln>
          <a:effectLst/>
        </c:spPr>
      </c:pivotFmt>
      <c:pivotFmt>
        <c:idx val="260"/>
        <c:spPr>
          <a:solidFill>
            <a:srgbClr val="00B050"/>
          </a:solidFill>
          <a:ln>
            <a:noFill/>
          </a:ln>
          <a:effectLst/>
        </c:spPr>
      </c:pivotFmt>
      <c:pivotFmt>
        <c:idx val="261"/>
        <c:spPr>
          <a:solidFill>
            <a:srgbClr val="00B050"/>
          </a:solidFill>
          <a:ln>
            <a:noFill/>
          </a:ln>
          <a:effectLst/>
        </c:spPr>
      </c:pivotFmt>
      <c:pivotFmt>
        <c:idx val="262"/>
        <c:spPr>
          <a:solidFill>
            <a:srgbClr val="00B050"/>
          </a:solidFill>
          <a:ln>
            <a:noFill/>
          </a:ln>
          <a:effectLst/>
        </c:spPr>
      </c:pivotFmt>
      <c:pivotFmt>
        <c:idx val="263"/>
        <c:spPr>
          <a:solidFill>
            <a:srgbClr val="00B050"/>
          </a:solidFill>
          <a:ln>
            <a:noFill/>
          </a:ln>
          <a:effectLst/>
        </c:spP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FFD700"/>
          </a:solidFill>
          <a:ln>
            <a:noFill/>
          </a:ln>
          <a:effectLst/>
        </c:spPr>
      </c:pivotFmt>
      <c:pivotFmt>
        <c:idx val="266"/>
        <c:spPr>
          <a:solidFill>
            <a:srgbClr val="FFD700"/>
          </a:solidFill>
          <a:ln>
            <a:noFill/>
          </a:ln>
          <a:effectLst/>
        </c:spPr>
      </c:pivotFmt>
      <c:pivotFmt>
        <c:idx val="267"/>
        <c:spPr>
          <a:solidFill>
            <a:srgbClr val="FFD700"/>
          </a:solidFill>
          <a:ln>
            <a:noFill/>
          </a:ln>
          <a:effectLst/>
        </c:spPr>
      </c:pivotFmt>
      <c:pivotFmt>
        <c:idx val="268"/>
        <c:spPr>
          <a:solidFill>
            <a:srgbClr val="00B050"/>
          </a:solidFill>
          <a:ln>
            <a:noFill/>
          </a:ln>
          <a:effectLst/>
        </c:spPr>
      </c:pivotFmt>
      <c:pivotFmt>
        <c:idx val="269"/>
        <c:spPr>
          <a:solidFill>
            <a:srgbClr val="00B050"/>
          </a:solidFill>
          <a:ln>
            <a:noFill/>
          </a:ln>
          <a:effectLst/>
        </c:spPr>
      </c:pivotFmt>
      <c:pivotFmt>
        <c:idx val="270"/>
        <c:spPr>
          <a:solidFill>
            <a:srgbClr val="00B050"/>
          </a:solidFill>
          <a:ln>
            <a:noFill/>
          </a:ln>
          <a:effectLst/>
        </c:spPr>
      </c:pivotFmt>
      <c:pivotFmt>
        <c:idx val="271"/>
        <c:spPr>
          <a:solidFill>
            <a:srgbClr val="00B050"/>
          </a:solidFill>
          <a:ln>
            <a:noFill/>
          </a:ln>
          <a:effectLst/>
        </c:spPr>
      </c:pivotFmt>
      <c:pivotFmt>
        <c:idx val="272"/>
        <c:spPr>
          <a:solidFill>
            <a:srgbClr val="00B050"/>
          </a:solidFill>
          <a:ln>
            <a:noFill/>
          </a:ln>
          <a:effectLst/>
        </c:spP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D700"/>
          </a:solidFill>
          <a:ln>
            <a:noFill/>
          </a:ln>
          <a:effectLst/>
        </c:spPr>
      </c:pivotFmt>
      <c:pivotFmt>
        <c:idx val="275"/>
        <c:spPr>
          <a:solidFill>
            <a:srgbClr val="FFD700"/>
          </a:solidFill>
          <a:ln>
            <a:noFill/>
          </a:ln>
          <a:effectLst/>
        </c:spPr>
      </c:pivotFmt>
      <c:pivotFmt>
        <c:idx val="276"/>
        <c:spPr>
          <a:solidFill>
            <a:srgbClr val="FFD700"/>
          </a:solidFill>
          <a:ln>
            <a:noFill/>
          </a:ln>
          <a:effectLst/>
        </c:spPr>
      </c:pivotFmt>
      <c:pivotFmt>
        <c:idx val="277"/>
        <c:spPr>
          <a:solidFill>
            <a:srgbClr val="00B050"/>
          </a:solidFill>
          <a:ln>
            <a:noFill/>
          </a:ln>
          <a:effectLst/>
        </c:spPr>
      </c:pivotFmt>
      <c:pivotFmt>
        <c:idx val="278"/>
        <c:spPr>
          <a:solidFill>
            <a:srgbClr val="00B050"/>
          </a:solidFill>
          <a:ln>
            <a:noFill/>
          </a:ln>
          <a:effectLst/>
        </c:spPr>
      </c:pivotFmt>
      <c:pivotFmt>
        <c:idx val="279"/>
        <c:spPr>
          <a:solidFill>
            <a:srgbClr val="00B050"/>
          </a:solidFill>
          <a:ln>
            <a:noFill/>
          </a:ln>
          <a:effectLst/>
        </c:spPr>
      </c:pivotFmt>
      <c:pivotFmt>
        <c:idx val="280"/>
        <c:spPr>
          <a:solidFill>
            <a:srgbClr val="00B050"/>
          </a:solidFill>
          <a:ln>
            <a:noFill/>
          </a:ln>
          <a:effectLst/>
        </c:spPr>
      </c:pivotFmt>
      <c:pivotFmt>
        <c:idx val="281"/>
        <c:spPr>
          <a:solidFill>
            <a:srgbClr val="00B050"/>
          </a:solidFill>
          <a:ln>
            <a:noFill/>
          </a:ln>
          <a:effectLst/>
        </c:spP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FFD700"/>
          </a:solidFill>
          <a:ln>
            <a:noFill/>
          </a:ln>
          <a:effectLst/>
        </c:spPr>
      </c:pivotFmt>
      <c:pivotFmt>
        <c:idx val="284"/>
        <c:spPr>
          <a:solidFill>
            <a:srgbClr val="FFD700"/>
          </a:solidFill>
          <a:ln>
            <a:noFill/>
          </a:ln>
          <a:effectLst/>
        </c:spPr>
      </c:pivotFmt>
      <c:pivotFmt>
        <c:idx val="285"/>
        <c:spPr>
          <a:solidFill>
            <a:srgbClr val="FFD700"/>
          </a:solidFill>
          <a:ln>
            <a:noFill/>
          </a:ln>
          <a:effectLst/>
        </c:spPr>
      </c:pivotFmt>
      <c:pivotFmt>
        <c:idx val="286"/>
        <c:spPr>
          <a:solidFill>
            <a:srgbClr val="00B050"/>
          </a:solidFill>
          <a:ln>
            <a:noFill/>
          </a:ln>
          <a:effectLst/>
        </c:spPr>
      </c:pivotFmt>
      <c:pivotFmt>
        <c:idx val="287"/>
        <c:spPr>
          <a:solidFill>
            <a:srgbClr val="00B050"/>
          </a:solidFill>
          <a:ln>
            <a:noFill/>
          </a:ln>
          <a:effectLst/>
        </c:spPr>
      </c:pivotFmt>
      <c:pivotFmt>
        <c:idx val="288"/>
        <c:spPr>
          <a:solidFill>
            <a:srgbClr val="00B050"/>
          </a:solidFill>
          <a:ln>
            <a:noFill/>
          </a:ln>
          <a:effectLst/>
        </c:spPr>
      </c:pivotFmt>
      <c:pivotFmt>
        <c:idx val="289"/>
        <c:spPr>
          <a:solidFill>
            <a:srgbClr val="00B050"/>
          </a:solidFill>
          <a:ln>
            <a:noFill/>
          </a:ln>
          <a:effectLst/>
        </c:spPr>
      </c:pivotFmt>
      <c:pivotFmt>
        <c:idx val="290"/>
        <c:spPr>
          <a:solidFill>
            <a:srgbClr val="00B050"/>
          </a:solidFill>
          <a:ln>
            <a:noFill/>
          </a:ln>
          <a:effectLst/>
        </c:spP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D700"/>
          </a:solidFill>
          <a:ln>
            <a:noFill/>
          </a:ln>
          <a:effectLst/>
        </c:spPr>
      </c:pivotFmt>
      <c:pivotFmt>
        <c:idx val="293"/>
        <c:spPr>
          <a:solidFill>
            <a:srgbClr val="FFD700"/>
          </a:solidFill>
          <a:ln>
            <a:noFill/>
          </a:ln>
          <a:effectLst/>
        </c:spPr>
      </c:pivotFmt>
      <c:pivotFmt>
        <c:idx val="294"/>
        <c:spPr>
          <a:solidFill>
            <a:srgbClr val="FFD700"/>
          </a:solidFill>
          <a:ln>
            <a:noFill/>
          </a:ln>
          <a:effectLst/>
        </c:spPr>
      </c:pivotFmt>
      <c:pivotFmt>
        <c:idx val="295"/>
        <c:spPr>
          <a:solidFill>
            <a:srgbClr val="00B050"/>
          </a:solidFill>
          <a:ln>
            <a:noFill/>
          </a:ln>
          <a:effectLst/>
        </c:spPr>
      </c:pivotFmt>
      <c:pivotFmt>
        <c:idx val="296"/>
        <c:spPr>
          <a:solidFill>
            <a:srgbClr val="00B050"/>
          </a:solidFill>
          <a:ln>
            <a:noFill/>
          </a:ln>
          <a:effectLst/>
        </c:spPr>
      </c:pivotFmt>
      <c:pivotFmt>
        <c:idx val="297"/>
        <c:spPr>
          <a:solidFill>
            <a:srgbClr val="00B050"/>
          </a:solidFill>
          <a:ln>
            <a:noFill/>
          </a:ln>
          <a:effectLst/>
        </c:spPr>
      </c:pivotFmt>
      <c:pivotFmt>
        <c:idx val="298"/>
        <c:spPr>
          <a:solidFill>
            <a:srgbClr val="00B050"/>
          </a:solidFill>
          <a:ln>
            <a:noFill/>
          </a:ln>
          <a:effectLst/>
        </c:spPr>
      </c:pivotFmt>
      <c:pivotFmt>
        <c:idx val="299"/>
        <c:spPr>
          <a:solidFill>
            <a:srgbClr val="00B050"/>
          </a:solidFill>
          <a:ln>
            <a:noFill/>
          </a:ln>
          <a:effectLst/>
        </c:spP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rgbClr val="FFD700"/>
          </a:solidFill>
          <a:ln>
            <a:noFill/>
          </a:ln>
          <a:effectLst/>
        </c:spPr>
      </c:pivotFmt>
      <c:pivotFmt>
        <c:idx val="302"/>
        <c:spPr>
          <a:solidFill>
            <a:srgbClr val="FFD700"/>
          </a:solidFill>
          <a:ln>
            <a:noFill/>
          </a:ln>
          <a:effectLst/>
        </c:spPr>
      </c:pivotFmt>
      <c:pivotFmt>
        <c:idx val="303"/>
        <c:spPr>
          <a:solidFill>
            <a:srgbClr val="FFD700"/>
          </a:solidFill>
          <a:ln>
            <a:noFill/>
          </a:ln>
          <a:effectLst/>
        </c:spPr>
      </c:pivotFmt>
      <c:pivotFmt>
        <c:idx val="304"/>
        <c:spPr>
          <a:solidFill>
            <a:srgbClr val="00B050"/>
          </a:solidFill>
          <a:ln>
            <a:noFill/>
          </a:ln>
          <a:effectLst/>
        </c:spPr>
      </c:pivotFmt>
      <c:pivotFmt>
        <c:idx val="305"/>
        <c:spPr>
          <a:solidFill>
            <a:srgbClr val="00B050"/>
          </a:solidFill>
          <a:ln>
            <a:noFill/>
          </a:ln>
          <a:effectLst/>
        </c:spPr>
      </c:pivotFmt>
      <c:pivotFmt>
        <c:idx val="306"/>
        <c:spPr>
          <a:solidFill>
            <a:srgbClr val="00B050"/>
          </a:solidFill>
          <a:ln>
            <a:noFill/>
          </a:ln>
          <a:effectLst/>
        </c:spPr>
      </c:pivotFmt>
      <c:pivotFmt>
        <c:idx val="307"/>
        <c:spPr>
          <a:solidFill>
            <a:srgbClr val="00B050"/>
          </a:solidFill>
          <a:ln>
            <a:noFill/>
          </a:ln>
          <a:effectLst/>
        </c:spPr>
      </c:pivotFmt>
      <c:pivotFmt>
        <c:idx val="308"/>
        <c:spPr>
          <a:solidFill>
            <a:srgbClr val="00B050"/>
          </a:solidFill>
          <a:ln>
            <a:noFill/>
          </a:ln>
          <a:effectLst/>
        </c:spP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rgbClr val="FFD700"/>
          </a:solidFill>
          <a:ln>
            <a:noFill/>
          </a:ln>
          <a:effectLst/>
        </c:spPr>
      </c:pivotFmt>
      <c:pivotFmt>
        <c:idx val="311"/>
        <c:spPr>
          <a:solidFill>
            <a:srgbClr val="FFD700"/>
          </a:solidFill>
          <a:ln>
            <a:noFill/>
          </a:ln>
          <a:effectLst/>
        </c:spPr>
      </c:pivotFmt>
      <c:pivotFmt>
        <c:idx val="312"/>
        <c:spPr>
          <a:solidFill>
            <a:srgbClr val="FFD700"/>
          </a:solidFill>
          <a:ln>
            <a:noFill/>
          </a:ln>
          <a:effectLst/>
        </c:spPr>
      </c:pivotFmt>
      <c:pivotFmt>
        <c:idx val="313"/>
        <c:spPr>
          <a:solidFill>
            <a:srgbClr val="00B050"/>
          </a:solidFill>
          <a:ln>
            <a:noFill/>
          </a:ln>
          <a:effectLst/>
        </c:spPr>
      </c:pivotFmt>
      <c:pivotFmt>
        <c:idx val="314"/>
        <c:spPr>
          <a:solidFill>
            <a:srgbClr val="00B050"/>
          </a:solidFill>
          <a:ln>
            <a:noFill/>
          </a:ln>
          <a:effectLst/>
        </c:spPr>
      </c:pivotFmt>
      <c:pivotFmt>
        <c:idx val="315"/>
        <c:spPr>
          <a:solidFill>
            <a:srgbClr val="00B050"/>
          </a:solidFill>
          <a:ln>
            <a:noFill/>
          </a:ln>
          <a:effectLst/>
        </c:spPr>
      </c:pivotFmt>
      <c:pivotFmt>
        <c:idx val="316"/>
        <c:spPr>
          <a:solidFill>
            <a:srgbClr val="00B050"/>
          </a:solidFill>
          <a:ln>
            <a:noFill/>
          </a:ln>
          <a:effectLst/>
        </c:spPr>
      </c:pivotFmt>
      <c:pivotFmt>
        <c:idx val="317"/>
        <c:spPr>
          <a:solidFill>
            <a:srgbClr val="00B050"/>
          </a:solidFill>
          <a:ln>
            <a:noFill/>
          </a:ln>
          <a:effectLst/>
        </c:spP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rgbClr val="FFD700"/>
          </a:solidFill>
          <a:ln>
            <a:noFill/>
          </a:ln>
          <a:effectLst/>
        </c:spPr>
      </c:pivotFmt>
      <c:pivotFmt>
        <c:idx val="320"/>
        <c:spPr>
          <a:solidFill>
            <a:srgbClr val="FFD700"/>
          </a:solidFill>
          <a:ln>
            <a:noFill/>
          </a:ln>
          <a:effectLst/>
        </c:spPr>
      </c:pivotFmt>
      <c:pivotFmt>
        <c:idx val="321"/>
        <c:spPr>
          <a:solidFill>
            <a:srgbClr val="FFD700"/>
          </a:solidFill>
          <a:ln>
            <a:noFill/>
          </a:ln>
          <a:effectLst/>
        </c:spPr>
      </c:pivotFmt>
      <c:pivotFmt>
        <c:idx val="322"/>
        <c:spPr>
          <a:solidFill>
            <a:srgbClr val="00B050"/>
          </a:solidFill>
          <a:ln>
            <a:noFill/>
          </a:ln>
          <a:effectLst/>
        </c:spPr>
      </c:pivotFmt>
      <c:pivotFmt>
        <c:idx val="323"/>
        <c:spPr>
          <a:solidFill>
            <a:srgbClr val="00B050"/>
          </a:solidFill>
          <a:ln>
            <a:noFill/>
          </a:ln>
          <a:effectLst/>
        </c:spPr>
      </c:pivotFmt>
      <c:pivotFmt>
        <c:idx val="324"/>
        <c:spPr>
          <a:solidFill>
            <a:srgbClr val="00B050"/>
          </a:solidFill>
          <a:ln>
            <a:noFill/>
          </a:ln>
          <a:effectLst/>
        </c:spPr>
      </c:pivotFmt>
      <c:pivotFmt>
        <c:idx val="325"/>
        <c:spPr>
          <a:solidFill>
            <a:srgbClr val="00B050"/>
          </a:solidFill>
          <a:ln>
            <a:noFill/>
          </a:ln>
          <a:effectLst/>
        </c:spPr>
      </c:pivotFmt>
      <c:pivotFmt>
        <c:idx val="326"/>
        <c:spPr>
          <a:solidFill>
            <a:srgbClr val="00B050"/>
          </a:solidFill>
          <a:ln>
            <a:noFill/>
          </a:ln>
          <a:effectLst/>
        </c:spP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rgbClr val="FFD700"/>
          </a:solidFill>
          <a:ln>
            <a:noFill/>
          </a:ln>
          <a:effectLst/>
        </c:spPr>
      </c:pivotFmt>
      <c:pivotFmt>
        <c:idx val="329"/>
        <c:spPr>
          <a:solidFill>
            <a:srgbClr val="FFD700"/>
          </a:solidFill>
          <a:ln>
            <a:noFill/>
          </a:ln>
          <a:effectLst/>
        </c:spPr>
      </c:pivotFmt>
      <c:pivotFmt>
        <c:idx val="330"/>
        <c:spPr>
          <a:solidFill>
            <a:srgbClr val="FFD700"/>
          </a:solidFill>
          <a:ln>
            <a:noFill/>
          </a:ln>
          <a:effectLst/>
        </c:spPr>
      </c:pivotFmt>
      <c:pivotFmt>
        <c:idx val="331"/>
        <c:spPr>
          <a:solidFill>
            <a:srgbClr val="00B050"/>
          </a:solidFill>
          <a:ln>
            <a:noFill/>
          </a:ln>
          <a:effectLst/>
        </c:spPr>
      </c:pivotFmt>
      <c:pivotFmt>
        <c:idx val="332"/>
        <c:spPr>
          <a:solidFill>
            <a:srgbClr val="00B050"/>
          </a:solidFill>
          <a:ln>
            <a:noFill/>
          </a:ln>
          <a:effectLst/>
        </c:spPr>
      </c:pivotFmt>
      <c:pivotFmt>
        <c:idx val="333"/>
        <c:spPr>
          <a:solidFill>
            <a:srgbClr val="00B050"/>
          </a:solidFill>
          <a:ln>
            <a:noFill/>
          </a:ln>
          <a:effectLst/>
        </c:spPr>
      </c:pivotFmt>
      <c:pivotFmt>
        <c:idx val="334"/>
        <c:spPr>
          <a:solidFill>
            <a:srgbClr val="00B050"/>
          </a:solidFill>
          <a:ln>
            <a:noFill/>
          </a:ln>
          <a:effectLst/>
        </c:spPr>
      </c:pivotFmt>
      <c:pivotFmt>
        <c:idx val="335"/>
        <c:spPr>
          <a:solidFill>
            <a:srgbClr val="00B050"/>
          </a:solidFill>
          <a:ln>
            <a:noFill/>
          </a:ln>
          <a:effectLst/>
        </c:spP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rgbClr val="FFD700"/>
          </a:solidFill>
          <a:ln>
            <a:noFill/>
          </a:ln>
          <a:effectLst/>
        </c:spPr>
      </c:pivotFmt>
      <c:pivotFmt>
        <c:idx val="338"/>
        <c:spPr>
          <a:solidFill>
            <a:srgbClr val="FFD700"/>
          </a:solidFill>
          <a:ln>
            <a:noFill/>
          </a:ln>
          <a:effectLst/>
        </c:spPr>
      </c:pivotFmt>
      <c:pivotFmt>
        <c:idx val="339"/>
        <c:spPr>
          <a:solidFill>
            <a:srgbClr val="FFD700"/>
          </a:solidFill>
          <a:ln>
            <a:noFill/>
          </a:ln>
          <a:effectLst/>
        </c:spPr>
      </c:pivotFmt>
      <c:pivotFmt>
        <c:idx val="340"/>
        <c:spPr>
          <a:solidFill>
            <a:srgbClr val="FFD700"/>
          </a:solidFill>
          <a:ln>
            <a:noFill/>
          </a:ln>
          <a:effectLst/>
        </c:spPr>
      </c:pivotFmt>
      <c:pivotFmt>
        <c:idx val="341"/>
        <c:spPr>
          <a:solidFill>
            <a:srgbClr val="FFD700"/>
          </a:solidFill>
          <a:ln>
            <a:noFill/>
          </a:ln>
          <a:effectLst/>
        </c:spPr>
      </c:pivotFmt>
      <c:pivotFmt>
        <c:idx val="342"/>
        <c:spPr>
          <a:solidFill>
            <a:srgbClr val="00B050"/>
          </a:solidFill>
          <a:ln>
            <a:noFill/>
          </a:ln>
          <a:effectLst/>
        </c:spPr>
      </c:pivotFmt>
      <c:pivotFmt>
        <c:idx val="343"/>
        <c:spPr>
          <a:solidFill>
            <a:srgbClr val="00B050"/>
          </a:solidFill>
          <a:ln>
            <a:noFill/>
          </a:ln>
          <a:effectLst/>
        </c:spPr>
      </c:pivotFmt>
      <c:pivotFmt>
        <c:idx val="344"/>
        <c:spPr>
          <a:solidFill>
            <a:srgbClr val="00B050"/>
          </a:solidFill>
          <a:ln>
            <a:noFill/>
          </a:ln>
          <a:effectLst/>
        </c:spPr>
      </c:pivotFmt>
      <c:pivotFmt>
        <c:idx val="345"/>
        <c:spPr>
          <a:solidFill>
            <a:srgbClr val="00B050"/>
          </a:solidFill>
          <a:ln>
            <a:noFill/>
          </a:ln>
          <a:effectLst/>
        </c:spPr>
      </c:pivotFmt>
      <c:pivotFmt>
        <c:idx val="346"/>
        <c:spPr>
          <a:solidFill>
            <a:srgbClr val="00B050"/>
          </a:solidFill>
          <a:ln>
            <a:noFill/>
          </a:ln>
          <a:effectLst/>
        </c:spPr>
      </c:pivotFmt>
      <c:pivotFmt>
        <c:idx val="347"/>
        <c:spPr>
          <a:solidFill>
            <a:srgbClr val="00B050"/>
          </a:solidFill>
          <a:ln>
            <a:noFill/>
          </a:ln>
          <a:effectLst/>
        </c:spPr>
      </c:pivotFmt>
      <c:pivotFmt>
        <c:idx val="348"/>
        <c:spPr>
          <a:solidFill>
            <a:srgbClr val="00B050"/>
          </a:solidFill>
          <a:ln>
            <a:noFill/>
          </a:ln>
          <a:effectLst/>
        </c:spP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rgbClr val="FFD700"/>
          </a:solidFill>
          <a:ln>
            <a:noFill/>
          </a:ln>
          <a:effectLst/>
        </c:spPr>
      </c:pivotFmt>
      <c:pivotFmt>
        <c:idx val="351"/>
        <c:spPr>
          <a:solidFill>
            <a:srgbClr val="FFD700"/>
          </a:solidFill>
          <a:ln>
            <a:noFill/>
          </a:ln>
          <a:effectLst/>
        </c:spPr>
      </c:pivotFmt>
      <c:pivotFmt>
        <c:idx val="352"/>
        <c:spPr>
          <a:solidFill>
            <a:srgbClr val="FFD700"/>
          </a:solidFill>
          <a:ln>
            <a:noFill/>
          </a:ln>
          <a:effectLst/>
        </c:spPr>
      </c:pivotFmt>
      <c:pivotFmt>
        <c:idx val="353"/>
        <c:spPr>
          <a:solidFill>
            <a:srgbClr val="FFD700"/>
          </a:solidFill>
          <a:ln>
            <a:noFill/>
          </a:ln>
          <a:effectLst/>
        </c:spPr>
      </c:pivotFmt>
      <c:pivotFmt>
        <c:idx val="354"/>
        <c:spPr>
          <a:solidFill>
            <a:srgbClr val="FFD700"/>
          </a:solidFill>
          <a:ln>
            <a:noFill/>
          </a:ln>
          <a:effectLst/>
        </c:spPr>
      </c:pivotFmt>
      <c:pivotFmt>
        <c:idx val="355"/>
        <c:spPr>
          <a:solidFill>
            <a:srgbClr val="00B050"/>
          </a:solidFill>
          <a:ln>
            <a:noFill/>
          </a:ln>
          <a:effectLst/>
        </c:spPr>
      </c:pivotFmt>
      <c:pivotFmt>
        <c:idx val="356"/>
        <c:spPr>
          <a:solidFill>
            <a:srgbClr val="00B050"/>
          </a:solidFill>
          <a:ln>
            <a:noFill/>
          </a:ln>
          <a:effectLst/>
        </c:spPr>
      </c:pivotFmt>
      <c:pivotFmt>
        <c:idx val="357"/>
        <c:spPr>
          <a:solidFill>
            <a:srgbClr val="00B050"/>
          </a:solidFill>
          <a:ln>
            <a:noFill/>
          </a:ln>
          <a:effectLst/>
        </c:spPr>
      </c:pivotFmt>
      <c:pivotFmt>
        <c:idx val="358"/>
        <c:spPr>
          <a:solidFill>
            <a:srgbClr val="00B050"/>
          </a:solidFill>
          <a:ln>
            <a:noFill/>
          </a:ln>
          <a:effectLst/>
        </c:spPr>
      </c:pivotFmt>
      <c:pivotFmt>
        <c:idx val="359"/>
        <c:spPr>
          <a:solidFill>
            <a:srgbClr val="00B050"/>
          </a:solidFill>
          <a:ln>
            <a:noFill/>
          </a:ln>
          <a:effectLst/>
        </c:spPr>
      </c:pivotFmt>
      <c:pivotFmt>
        <c:idx val="360"/>
        <c:spPr>
          <a:solidFill>
            <a:srgbClr val="00B050"/>
          </a:solidFill>
          <a:ln>
            <a:noFill/>
          </a:ln>
          <a:effectLst/>
        </c:spPr>
      </c:pivotFmt>
      <c:pivotFmt>
        <c:idx val="361"/>
        <c:spPr>
          <a:solidFill>
            <a:srgbClr val="00B050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rgbClr val="FFD700"/>
          </a:solidFill>
          <a:ln>
            <a:noFill/>
          </a:ln>
          <a:effectLst/>
        </c:spPr>
      </c:pivotFmt>
      <c:pivotFmt>
        <c:idx val="364"/>
        <c:spPr>
          <a:solidFill>
            <a:srgbClr val="FFD700"/>
          </a:solidFill>
          <a:ln>
            <a:noFill/>
          </a:ln>
          <a:effectLst/>
        </c:spPr>
      </c:pivotFmt>
      <c:pivotFmt>
        <c:idx val="365"/>
        <c:spPr>
          <a:solidFill>
            <a:srgbClr val="FFD700"/>
          </a:solidFill>
          <a:ln>
            <a:noFill/>
          </a:ln>
          <a:effectLst/>
        </c:spPr>
      </c:pivotFmt>
      <c:pivotFmt>
        <c:idx val="366"/>
        <c:spPr>
          <a:solidFill>
            <a:srgbClr val="FFD700"/>
          </a:solidFill>
          <a:ln>
            <a:noFill/>
          </a:ln>
          <a:effectLst/>
        </c:spPr>
      </c:pivotFmt>
      <c:pivotFmt>
        <c:idx val="367"/>
        <c:spPr>
          <a:solidFill>
            <a:srgbClr val="FFD700"/>
          </a:solidFill>
          <a:ln>
            <a:noFill/>
          </a:ln>
          <a:effectLst/>
        </c:spPr>
      </c:pivotFmt>
      <c:pivotFmt>
        <c:idx val="368"/>
        <c:spPr>
          <a:solidFill>
            <a:srgbClr val="00B050"/>
          </a:solidFill>
          <a:ln>
            <a:noFill/>
          </a:ln>
          <a:effectLst/>
        </c:spPr>
      </c:pivotFmt>
      <c:pivotFmt>
        <c:idx val="369"/>
        <c:spPr>
          <a:solidFill>
            <a:srgbClr val="00B050"/>
          </a:solidFill>
          <a:ln>
            <a:noFill/>
          </a:ln>
          <a:effectLst/>
        </c:spPr>
      </c:pivotFmt>
      <c:pivotFmt>
        <c:idx val="370"/>
        <c:spPr>
          <a:solidFill>
            <a:srgbClr val="00B050"/>
          </a:solidFill>
          <a:ln>
            <a:noFill/>
          </a:ln>
          <a:effectLst/>
        </c:spPr>
      </c:pivotFmt>
      <c:pivotFmt>
        <c:idx val="371"/>
        <c:spPr>
          <a:solidFill>
            <a:srgbClr val="00B050"/>
          </a:solidFill>
          <a:ln>
            <a:noFill/>
          </a:ln>
          <a:effectLst/>
        </c:spPr>
      </c:pivotFmt>
      <c:pivotFmt>
        <c:idx val="372"/>
        <c:spPr>
          <a:solidFill>
            <a:srgbClr val="00B050"/>
          </a:solidFill>
          <a:ln>
            <a:noFill/>
          </a:ln>
          <a:effectLst/>
        </c:spPr>
      </c:pivotFmt>
      <c:pivotFmt>
        <c:idx val="373"/>
        <c:spPr>
          <a:solidFill>
            <a:srgbClr val="00B050"/>
          </a:solidFill>
          <a:ln>
            <a:noFill/>
          </a:ln>
          <a:effectLst/>
        </c:spPr>
      </c:pivotFmt>
      <c:pivotFmt>
        <c:idx val="374"/>
        <c:spPr>
          <a:solidFill>
            <a:srgbClr val="00B050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rgbClr val="FFD700"/>
          </a:solidFill>
          <a:ln>
            <a:noFill/>
          </a:ln>
          <a:effectLst/>
        </c:spPr>
      </c:pivotFmt>
      <c:pivotFmt>
        <c:idx val="377"/>
        <c:spPr>
          <a:solidFill>
            <a:srgbClr val="FFD700"/>
          </a:solidFill>
          <a:ln>
            <a:noFill/>
          </a:ln>
          <a:effectLst/>
        </c:spPr>
      </c:pivotFmt>
      <c:pivotFmt>
        <c:idx val="378"/>
        <c:spPr>
          <a:solidFill>
            <a:srgbClr val="FFD700"/>
          </a:solidFill>
          <a:ln>
            <a:noFill/>
          </a:ln>
          <a:effectLst/>
        </c:spPr>
      </c:pivotFmt>
      <c:pivotFmt>
        <c:idx val="379"/>
        <c:spPr>
          <a:solidFill>
            <a:srgbClr val="FFD700"/>
          </a:solidFill>
          <a:ln>
            <a:noFill/>
          </a:ln>
          <a:effectLst/>
        </c:spPr>
      </c:pivotFmt>
      <c:pivotFmt>
        <c:idx val="380"/>
        <c:spPr>
          <a:solidFill>
            <a:srgbClr val="FFD700"/>
          </a:solidFill>
          <a:ln>
            <a:noFill/>
          </a:ln>
          <a:effectLst/>
        </c:spPr>
      </c:pivotFmt>
      <c:pivotFmt>
        <c:idx val="381"/>
        <c:spPr>
          <a:solidFill>
            <a:srgbClr val="00B050"/>
          </a:solidFill>
          <a:ln>
            <a:noFill/>
          </a:ln>
          <a:effectLst/>
        </c:spPr>
      </c:pivotFmt>
      <c:pivotFmt>
        <c:idx val="382"/>
        <c:spPr>
          <a:solidFill>
            <a:srgbClr val="00B050"/>
          </a:solidFill>
          <a:ln>
            <a:noFill/>
          </a:ln>
          <a:effectLst/>
        </c:spPr>
      </c:pivotFmt>
      <c:pivotFmt>
        <c:idx val="383"/>
        <c:spPr>
          <a:solidFill>
            <a:srgbClr val="00B050"/>
          </a:solidFill>
          <a:ln>
            <a:noFill/>
          </a:ln>
          <a:effectLst/>
        </c:spPr>
      </c:pivotFmt>
      <c:pivotFmt>
        <c:idx val="384"/>
        <c:spPr>
          <a:solidFill>
            <a:srgbClr val="00B050"/>
          </a:solidFill>
          <a:ln>
            <a:noFill/>
          </a:ln>
          <a:effectLst/>
        </c:spPr>
      </c:pivotFmt>
      <c:pivotFmt>
        <c:idx val="385"/>
        <c:spPr>
          <a:solidFill>
            <a:srgbClr val="00B050"/>
          </a:solidFill>
          <a:ln>
            <a:noFill/>
          </a:ln>
          <a:effectLst/>
        </c:spPr>
      </c:pivotFmt>
      <c:pivotFmt>
        <c:idx val="386"/>
        <c:spPr>
          <a:solidFill>
            <a:srgbClr val="00B050"/>
          </a:solidFill>
          <a:ln>
            <a:noFill/>
          </a:ln>
          <a:effectLst/>
        </c:spPr>
      </c:pivotFmt>
      <c:pivotFmt>
        <c:idx val="387"/>
        <c:spPr>
          <a:solidFill>
            <a:srgbClr val="00B050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rgbClr val="FFD700"/>
          </a:solidFill>
          <a:ln>
            <a:noFill/>
          </a:ln>
          <a:effectLst/>
        </c:spPr>
      </c:pivotFmt>
      <c:pivotFmt>
        <c:idx val="390"/>
        <c:spPr>
          <a:solidFill>
            <a:srgbClr val="FFD700"/>
          </a:solidFill>
          <a:ln>
            <a:noFill/>
          </a:ln>
          <a:effectLst/>
        </c:spPr>
      </c:pivotFmt>
      <c:pivotFmt>
        <c:idx val="391"/>
        <c:spPr>
          <a:solidFill>
            <a:srgbClr val="FFD700"/>
          </a:solidFill>
          <a:ln>
            <a:noFill/>
          </a:ln>
          <a:effectLst/>
        </c:spPr>
      </c:pivotFmt>
      <c:pivotFmt>
        <c:idx val="392"/>
        <c:spPr>
          <a:solidFill>
            <a:srgbClr val="FFD700"/>
          </a:solidFill>
          <a:ln>
            <a:noFill/>
          </a:ln>
          <a:effectLst/>
        </c:spPr>
      </c:pivotFmt>
      <c:pivotFmt>
        <c:idx val="393"/>
        <c:spPr>
          <a:solidFill>
            <a:srgbClr val="FFD700"/>
          </a:solidFill>
          <a:ln>
            <a:noFill/>
          </a:ln>
          <a:effectLst/>
        </c:spPr>
      </c:pivotFmt>
      <c:pivotFmt>
        <c:idx val="394"/>
        <c:spPr>
          <a:solidFill>
            <a:srgbClr val="00B050"/>
          </a:solidFill>
          <a:ln>
            <a:noFill/>
          </a:ln>
          <a:effectLst/>
        </c:spPr>
      </c:pivotFmt>
      <c:pivotFmt>
        <c:idx val="395"/>
        <c:spPr>
          <a:solidFill>
            <a:srgbClr val="00B050"/>
          </a:solidFill>
          <a:ln>
            <a:noFill/>
          </a:ln>
          <a:effectLst/>
        </c:spPr>
      </c:pivotFmt>
      <c:pivotFmt>
        <c:idx val="396"/>
        <c:spPr>
          <a:solidFill>
            <a:srgbClr val="00B050"/>
          </a:solidFill>
          <a:ln>
            <a:noFill/>
          </a:ln>
          <a:effectLst/>
        </c:spPr>
      </c:pivotFmt>
      <c:pivotFmt>
        <c:idx val="397"/>
        <c:spPr>
          <a:solidFill>
            <a:srgbClr val="00B050"/>
          </a:solidFill>
          <a:ln>
            <a:noFill/>
          </a:ln>
          <a:effectLst/>
        </c:spPr>
      </c:pivotFmt>
      <c:pivotFmt>
        <c:idx val="398"/>
        <c:spPr>
          <a:solidFill>
            <a:srgbClr val="00B050"/>
          </a:solidFill>
          <a:ln>
            <a:noFill/>
          </a:ln>
          <a:effectLst/>
        </c:spPr>
      </c:pivotFmt>
      <c:pivotFmt>
        <c:idx val="399"/>
        <c:spPr>
          <a:solidFill>
            <a:srgbClr val="00B050"/>
          </a:solidFill>
          <a:ln>
            <a:noFill/>
          </a:ln>
          <a:effectLst/>
        </c:spPr>
      </c:pivotFmt>
      <c:pivotFmt>
        <c:idx val="400"/>
        <c:spPr>
          <a:solidFill>
            <a:srgbClr val="00B050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rgbClr val="FFD700"/>
          </a:solidFill>
          <a:ln>
            <a:noFill/>
          </a:ln>
          <a:effectLst/>
        </c:spPr>
      </c:pivotFmt>
      <c:pivotFmt>
        <c:idx val="403"/>
        <c:spPr>
          <a:solidFill>
            <a:srgbClr val="FFD700"/>
          </a:solidFill>
          <a:ln>
            <a:noFill/>
          </a:ln>
          <a:effectLst/>
        </c:spPr>
      </c:pivotFmt>
      <c:pivotFmt>
        <c:idx val="404"/>
        <c:spPr>
          <a:solidFill>
            <a:srgbClr val="FFD700"/>
          </a:solidFill>
          <a:ln>
            <a:noFill/>
          </a:ln>
          <a:effectLst/>
        </c:spPr>
      </c:pivotFmt>
      <c:pivotFmt>
        <c:idx val="405"/>
        <c:spPr>
          <a:solidFill>
            <a:srgbClr val="FFD700"/>
          </a:solidFill>
          <a:ln>
            <a:noFill/>
          </a:ln>
          <a:effectLst/>
        </c:spPr>
      </c:pivotFmt>
      <c:pivotFmt>
        <c:idx val="406"/>
        <c:spPr>
          <a:solidFill>
            <a:srgbClr val="FFD700"/>
          </a:solidFill>
          <a:ln>
            <a:noFill/>
          </a:ln>
          <a:effectLst/>
        </c:spPr>
      </c:pivotFmt>
      <c:pivotFmt>
        <c:idx val="407"/>
        <c:spPr>
          <a:solidFill>
            <a:srgbClr val="00B050"/>
          </a:solidFill>
          <a:ln>
            <a:noFill/>
          </a:ln>
          <a:effectLst/>
        </c:spPr>
      </c:pivotFmt>
      <c:pivotFmt>
        <c:idx val="408"/>
        <c:spPr>
          <a:solidFill>
            <a:srgbClr val="00B050"/>
          </a:solidFill>
          <a:ln>
            <a:noFill/>
          </a:ln>
          <a:effectLst/>
        </c:spPr>
      </c:pivotFmt>
      <c:pivotFmt>
        <c:idx val="409"/>
        <c:spPr>
          <a:solidFill>
            <a:srgbClr val="00B050"/>
          </a:solidFill>
          <a:ln>
            <a:noFill/>
          </a:ln>
          <a:effectLst/>
        </c:spPr>
      </c:pivotFmt>
      <c:pivotFmt>
        <c:idx val="410"/>
        <c:spPr>
          <a:solidFill>
            <a:srgbClr val="00B050"/>
          </a:solidFill>
          <a:ln>
            <a:noFill/>
          </a:ln>
          <a:effectLst/>
        </c:spPr>
      </c:pivotFmt>
      <c:pivotFmt>
        <c:idx val="411"/>
        <c:spPr>
          <a:solidFill>
            <a:srgbClr val="00B050"/>
          </a:solidFill>
          <a:ln>
            <a:noFill/>
          </a:ln>
          <a:effectLst/>
        </c:spPr>
      </c:pivotFmt>
      <c:pivotFmt>
        <c:idx val="412"/>
        <c:spPr>
          <a:solidFill>
            <a:srgbClr val="00B050"/>
          </a:solidFill>
          <a:ln>
            <a:noFill/>
          </a:ln>
          <a:effectLst/>
        </c:spPr>
      </c:pivotFmt>
      <c:pivotFmt>
        <c:idx val="413"/>
        <c:spPr>
          <a:solidFill>
            <a:srgbClr val="00B050"/>
          </a:solidFill>
          <a:ln>
            <a:noFill/>
          </a:ln>
          <a:effectLst/>
        </c:spPr>
      </c:pivotFmt>
      <c:pivotFmt>
        <c:idx val="414"/>
        <c:spPr>
          <a:solidFill>
            <a:srgbClr val="00B050"/>
          </a:solidFill>
          <a:ln>
            <a:noFill/>
          </a:ln>
          <a:effectLst/>
        </c:spP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FFD700"/>
          </a:solidFill>
          <a:ln>
            <a:noFill/>
          </a:ln>
          <a:effectLst/>
        </c:spPr>
      </c:pivotFmt>
      <c:pivotFmt>
        <c:idx val="417"/>
        <c:spPr>
          <a:solidFill>
            <a:srgbClr val="FFD700"/>
          </a:solidFill>
          <a:ln>
            <a:noFill/>
          </a:ln>
          <a:effectLst/>
        </c:spPr>
      </c:pivotFmt>
      <c:pivotFmt>
        <c:idx val="418"/>
        <c:spPr>
          <a:solidFill>
            <a:srgbClr val="FFD700"/>
          </a:solidFill>
          <a:ln>
            <a:noFill/>
          </a:ln>
          <a:effectLst/>
        </c:spPr>
      </c:pivotFmt>
      <c:pivotFmt>
        <c:idx val="419"/>
        <c:spPr>
          <a:solidFill>
            <a:srgbClr val="FFD700"/>
          </a:solidFill>
          <a:ln>
            <a:noFill/>
          </a:ln>
          <a:effectLst/>
        </c:spPr>
      </c:pivotFmt>
      <c:pivotFmt>
        <c:idx val="420"/>
        <c:spPr>
          <a:solidFill>
            <a:srgbClr val="FFD700"/>
          </a:solidFill>
          <a:ln>
            <a:noFill/>
          </a:ln>
          <a:effectLst/>
        </c:spPr>
      </c:pivotFmt>
      <c:pivotFmt>
        <c:idx val="421"/>
        <c:spPr>
          <a:solidFill>
            <a:srgbClr val="00B050"/>
          </a:solidFill>
          <a:ln>
            <a:noFill/>
          </a:ln>
          <a:effectLst/>
        </c:spPr>
      </c:pivotFmt>
      <c:pivotFmt>
        <c:idx val="422"/>
        <c:spPr>
          <a:solidFill>
            <a:srgbClr val="00B050"/>
          </a:solidFill>
          <a:ln>
            <a:noFill/>
          </a:ln>
          <a:effectLst/>
        </c:spPr>
      </c:pivotFmt>
      <c:pivotFmt>
        <c:idx val="423"/>
        <c:spPr>
          <a:solidFill>
            <a:srgbClr val="00B050"/>
          </a:solidFill>
          <a:ln>
            <a:noFill/>
          </a:ln>
          <a:effectLst/>
        </c:spPr>
      </c:pivotFmt>
      <c:pivotFmt>
        <c:idx val="424"/>
        <c:spPr>
          <a:solidFill>
            <a:srgbClr val="00B050"/>
          </a:solidFill>
          <a:ln>
            <a:noFill/>
          </a:ln>
          <a:effectLst/>
        </c:spPr>
      </c:pivotFmt>
      <c:pivotFmt>
        <c:idx val="425"/>
        <c:spPr>
          <a:solidFill>
            <a:srgbClr val="00B050"/>
          </a:solidFill>
          <a:ln>
            <a:noFill/>
          </a:ln>
          <a:effectLst/>
        </c:spPr>
      </c:pivotFmt>
      <c:pivotFmt>
        <c:idx val="426"/>
        <c:spPr>
          <a:solidFill>
            <a:srgbClr val="00B050"/>
          </a:solidFill>
          <a:ln>
            <a:noFill/>
          </a:ln>
          <a:effectLst/>
        </c:spPr>
      </c:pivotFmt>
      <c:pivotFmt>
        <c:idx val="427"/>
        <c:spPr>
          <a:solidFill>
            <a:srgbClr val="00B050"/>
          </a:solidFill>
          <a:ln>
            <a:noFill/>
          </a:ln>
          <a:effectLst/>
        </c:spPr>
      </c:pivotFmt>
      <c:pivotFmt>
        <c:idx val="428"/>
        <c:spPr>
          <a:solidFill>
            <a:srgbClr val="00B050"/>
          </a:solidFill>
          <a:ln>
            <a:noFill/>
          </a:ln>
          <a:effectLst/>
        </c:spP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D700"/>
          </a:solidFill>
          <a:ln>
            <a:noFill/>
          </a:ln>
          <a:effectLst/>
        </c:spPr>
      </c:pivotFmt>
      <c:pivotFmt>
        <c:idx val="431"/>
        <c:spPr>
          <a:solidFill>
            <a:srgbClr val="FFD700"/>
          </a:solidFill>
          <a:ln>
            <a:noFill/>
          </a:ln>
          <a:effectLst/>
        </c:spPr>
      </c:pivotFmt>
      <c:pivotFmt>
        <c:idx val="432"/>
        <c:spPr>
          <a:solidFill>
            <a:srgbClr val="FFD700"/>
          </a:solidFill>
          <a:ln>
            <a:noFill/>
          </a:ln>
          <a:effectLst/>
        </c:spPr>
      </c:pivotFmt>
      <c:pivotFmt>
        <c:idx val="433"/>
        <c:spPr>
          <a:solidFill>
            <a:srgbClr val="FFD700"/>
          </a:solidFill>
          <a:ln>
            <a:noFill/>
          </a:ln>
          <a:effectLst/>
        </c:spPr>
      </c:pivotFmt>
      <c:pivotFmt>
        <c:idx val="434"/>
        <c:spPr>
          <a:solidFill>
            <a:srgbClr val="FFD700"/>
          </a:solidFill>
          <a:ln>
            <a:noFill/>
          </a:ln>
          <a:effectLst/>
        </c:spPr>
      </c:pivotFmt>
      <c:pivotFmt>
        <c:idx val="435"/>
        <c:spPr>
          <a:solidFill>
            <a:srgbClr val="00B050"/>
          </a:solidFill>
          <a:ln>
            <a:noFill/>
          </a:ln>
          <a:effectLst/>
        </c:spPr>
      </c:pivotFmt>
      <c:pivotFmt>
        <c:idx val="436"/>
        <c:spPr>
          <a:solidFill>
            <a:srgbClr val="00B050"/>
          </a:solidFill>
          <a:ln>
            <a:noFill/>
          </a:ln>
          <a:effectLst/>
        </c:spPr>
      </c:pivotFmt>
      <c:pivotFmt>
        <c:idx val="437"/>
        <c:spPr>
          <a:solidFill>
            <a:srgbClr val="00B050"/>
          </a:solidFill>
          <a:ln>
            <a:noFill/>
          </a:ln>
          <a:effectLst/>
        </c:spPr>
      </c:pivotFmt>
      <c:pivotFmt>
        <c:idx val="438"/>
        <c:spPr>
          <a:solidFill>
            <a:srgbClr val="00B050"/>
          </a:solidFill>
          <a:ln>
            <a:noFill/>
          </a:ln>
          <a:effectLst/>
        </c:spPr>
      </c:pivotFmt>
      <c:pivotFmt>
        <c:idx val="439"/>
        <c:spPr>
          <a:solidFill>
            <a:srgbClr val="00B050"/>
          </a:solidFill>
          <a:ln>
            <a:noFill/>
          </a:ln>
          <a:effectLst/>
        </c:spPr>
      </c:pivotFmt>
      <c:pivotFmt>
        <c:idx val="440"/>
        <c:spPr>
          <a:solidFill>
            <a:srgbClr val="00B050"/>
          </a:solidFill>
          <a:ln>
            <a:noFill/>
          </a:ln>
          <a:effectLst/>
        </c:spPr>
      </c:pivotFmt>
      <c:pivotFmt>
        <c:idx val="441"/>
        <c:spPr>
          <a:solidFill>
            <a:srgbClr val="00B050"/>
          </a:solidFill>
          <a:ln>
            <a:noFill/>
          </a:ln>
          <a:effectLst/>
        </c:spP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FFD700"/>
          </a:solidFill>
          <a:ln>
            <a:noFill/>
          </a:ln>
          <a:effectLst/>
        </c:spPr>
      </c:pivotFmt>
      <c:pivotFmt>
        <c:idx val="444"/>
        <c:spPr>
          <a:solidFill>
            <a:srgbClr val="FFD700"/>
          </a:solidFill>
          <a:ln>
            <a:noFill/>
          </a:ln>
          <a:effectLst/>
        </c:spPr>
      </c:pivotFmt>
      <c:pivotFmt>
        <c:idx val="445"/>
        <c:spPr>
          <a:solidFill>
            <a:srgbClr val="FFD700"/>
          </a:solidFill>
          <a:ln>
            <a:noFill/>
          </a:ln>
          <a:effectLst/>
        </c:spPr>
      </c:pivotFmt>
      <c:pivotFmt>
        <c:idx val="446"/>
        <c:spPr>
          <a:solidFill>
            <a:srgbClr val="FFD700"/>
          </a:solidFill>
          <a:ln>
            <a:noFill/>
          </a:ln>
          <a:effectLst/>
        </c:spPr>
      </c:pivotFmt>
      <c:pivotFmt>
        <c:idx val="447"/>
        <c:spPr>
          <a:solidFill>
            <a:srgbClr val="FFD700"/>
          </a:solidFill>
          <a:ln>
            <a:noFill/>
          </a:ln>
          <a:effectLst/>
        </c:spPr>
      </c:pivotFmt>
      <c:pivotFmt>
        <c:idx val="448"/>
        <c:spPr>
          <a:solidFill>
            <a:srgbClr val="00B050"/>
          </a:solidFill>
          <a:ln>
            <a:noFill/>
          </a:ln>
          <a:effectLst/>
        </c:spPr>
      </c:pivotFmt>
      <c:pivotFmt>
        <c:idx val="449"/>
        <c:spPr>
          <a:solidFill>
            <a:srgbClr val="00B050"/>
          </a:solidFill>
          <a:ln>
            <a:noFill/>
          </a:ln>
          <a:effectLst/>
        </c:spPr>
      </c:pivotFmt>
      <c:pivotFmt>
        <c:idx val="450"/>
        <c:spPr>
          <a:solidFill>
            <a:srgbClr val="00B050"/>
          </a:solidFill>
          <a:ln>
            <a:noFill/>
          </a:ln>
          <a:effectLst/>
        </c:spPr>
      </c:pivotFmt>
      <c:pivotFmt>
        <c:idx val="451"/>
        <c:spPr>
          <a:solidFill>
            <a:srgbClr val="00B050"/>
          </a:solidFill>
          <a:ln>
            <a:noFill/>
          </a:ln>
          <a:effectLst/>
        </c:spPr>
      </c:pivotFmt>
      <c:pivotFmt>
        <c:idx val="452"/>
        <c:spPr>
          <a:solidFill>
            <a:srgbClr val="00B050"/>
          </a:solidFill>
          <a:ln>
            <a:noFill/>
          </a:ln>
          <a:effectLst/>
        </c:spPr>
      </c:pivotFmt>
      <c:pivotFmt>
        <c:idx val="453"/>
        <c:spPr>
          <a:solidFill>
            <a:srgbClr val="00B050"/>
          </a:solidFill>
          <a:ln>
            <a:noFill/>
          </a:ln>
          <a:effectLst/>
        </c:spPr>
      </c:pivotFmt>
      <c:pivotFmt>
        <c:idx val="454"/>
        <c:spPr>
          <a:solidFill>
            <a:srgbClr val="00B050"/>
          </a:solidFill>
          <a:ln>
            <a:noFill/>
          </a:ln>
          <a:effectLst/>
        </c:spP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rgbClr val="FFD700"/>
          </a:solidFill>
          <a:ln>
            <a:noFill/>
          </a:ln>
          <a:effectLst/>
        </c:spPr>
      </c:pivotFmt>
      <c:pivotFmt>
        <c:idx val="457"/>
        <c:spPr>
          <a:solidFill>
            <a:srgbClr val="FFD700"/>
          </a:solidFill>
          <a:ln>
            <a:noFill/>
          </a:ln>
          <a:effectLst/>
        </c:spPr>
      </c:pivotFmt>
      <c:pivotFmt>
        <c:idx val="458"/>
        <c:spPr>
          <a:solidFill>
            <a:srgbClr val="FFD700"/>
          </a:solidFill>
          <a:ln>
            <a:noFill/>
          </a:ln>
          <a:effectLst/>
        </c:spPr>
      </c:pivotFmt>
      <c:pivotFmt>
        <c:idx val="459"/>
        <c:spPr>
          <a:solidFill>
            <a:srgbClr val="FFD700"/>
          </a:solidFill>
          <a:ln>
            <a:noFill/>
          </a:ln>
          <a:effectLst/>
        </c:spPr>
      </c:pivotFmt>
      <c:pivotFmt>
        <c:idx val="460"/>
        <c:spPr>
          <a:solidFill>
            <a:srgbClr val="FFD700"/>
          </a:solidFill>
          <a:ln>
            <a:noFill/>
          </a:ln>
          <a:effectLst/>
        </c:spPr>
      </c:pivotFmt>
      <c:pivotFmt>
        <c:idx val="461"/>
        <c:spPr>
          <a:solidFill>
            <a:srgbClr val="00B050"/>
          </a:solidFill>
          <a:ln>
            <a:noFill/>
          </a:ln>
          <a:effectLst/>
        </c:spPr>
      </c:pivotFmt>
      <c:pivotFmt>
        <c:idx val="462"/>
        <c:spPr>
          <a:solidFill>
            <a:srgbClr val="00B050"/>
          </a:solidFill>
          <a:ln>
            <a:noFill/>
          </a:ln>
          <a:effectLst/>
        </c:spPr>
      </c:pivotFmt>
      <c:pivotFmt>
        <c:idx val="463"/>
        <c:spPr>
          <a:solidFill>
            <a:srgbClr val="00B050"/>
          </a:solidFill>
          <a:ln>
            <a:noFill/>
          </a:ln>
          <a:effectLst/>
        </c:spPr>
      </c:pivotFmt>
      <c:pivotFmt>
        <c:idx val="464"/>
        <c:spPr>
          <a:solidFill>
            <a:srgbClr val="00B050"/>
          </a:solidFill>
          <a:ln>
            <a:noFill/>
          </a:ln>
          <a:effectLst/>
        </c:spPr>
      </c:pivotFmt>
      <c:pivotFmt>
        <c:idx val="465"/>
        <c:spPr>
          <a:solidFill>
            <a:srgbClr val="00B050"/>
          </a:solidFill>
          <a:ln>
            <a:noFill/>
          </a:ln>
          <a:effectLst/>
        </c:spPr>
      </c:pivotFmt>
      <c:pivotFmt>
        <c:idx val="466"/>
        <c:spPr>
          <a:solidFill>
            <a:srgbClr val="00B050"/>
          </a:solidFill>
          <a:ln>
            <a:noFill/>
          </a:ln>
          <a:effectLst/>
        </c:spPr>
      </c:pivotFmt>
      <c:pivotFmt>
        <c:idx val="467"/>
        <c:spPr>
          <a:solidFill>
            <a:srgbClr val="00B050"/>
          </a:solidFill>
          <a:ln>
            <a:noFill/>
          </a:ln>
          <a:effectLst/>
        </c:spP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rgbClr val="FFD700"/>
          </a:solidFill>
          <a:ln>
            <a:noFill/>
          </a:ln>
          <a:effectLst/>
        </c:spPr>
      </c:pivotFmt>
      <c:pivotFmt>
        <c:idx val="470"/>
        <c:spPr>
          <a:solidFill>
            <a:srgbClr val="FFD700"/>
          </a:solidFill>
          <a:ln>
            <a:noFill/>
          </a:ln>
          <a:effectLst/>
        </c:spPr>
      </c:pivotFmt>
      <c:pivotFmt>
        <c:idx val="471"/>
        <c:spPr>
          <a:solidFill>
            <a:srgbClr val="FFD700"/>
          </a:solidFill>
          <a:ln>
            <a:noFill/>
          </a:ln>
          <a:effectLst/>
        </c:spPr>
      </c:pivotFmt>
      <c:pivotFmt>
        <c:idx val="472"/>
        <c:spPr>
          <a:solidFill>
            <a:srgbClr val="FFD700"/>
          </a:solidFill>
          <a:ln>
            <a:noFill/>
          </a:ln>
          <a:effectLst/>
        </c:spPr>
      </c:pivotFmt>
      <c:pivotFmt>
        <c:idx val="473"/>
        <c:spPr>
          <a:solidFill>
            <a:srgbClr val="FFD700"/>
          </a:solidFill>
          <a:ln>
            <a:noFill/>
          </a:ln>
          <a:effectLst/>
        </c:spPr>
      </c:pivotFmt>
      <c:pivotFmt>
        <c:idx val="474"/>
        <c:spPr>
          <a:solidFill>
            <a:srgbClr val="00B050"/>
          </a:solidFill>
          <a:ln>
            <a:noFill/>
          </a:ln>
          <a:effectLst/>
        </c:spPr>
      </c:pivotFmt>
      <c:pivotFmt>
        <c:idx val="475"/>
        <c:spPr>
          <a:solidFill>
            <a:srgbClr val="00B050"/>
          </a:solidFill>
          <a:ln>
            <a:noFill/>
          </a:ln>
          <a:effectLst/>
        </c:spPr>
      </c:pivotFmt>
      <c:pivotFmt>
        <c:idx val="476"/>
        <c:spPr>
          <a:solidFill>
            <a:srgbClr val="00B050"/>
          </a:solidFill>
          <a:ln>
            <a:noFill/>
          </a:ln>
          <a:effectLst/>
        </c:spPr>
      </c:pivotFmt>
      <c:pivotFmt>
        <c:idx val="477"/>
        <c:spPr>
          <a:solidFill>
            <a:srgbClr val="00B050"/>
          </a:solidFill>
          <a:ln>
            <a:noFill/>
          </a:ln>
          <a:effectLst/>
        </c:spPr>
      </c:pivotFmt>
      <c:pivotFmt>
        <c:idx val="478"/>
        <c:spPr>
          <a:solidFill>
            <a:srgbClr val="00B050"/>
          </a:solidFill>
          <a:ln>
            <a:noFill/>
          </a:ln>
          <a:effectLst/>
        </c:spPr>
      </c:pivotFmt>
      <c:pivotFmt>
        <c:idx val="479"/>
        <c:spPr>
          <a:solidFill>
            <a:srgbClr val="00B050"/>
          </a:solidFill>
          <a:ln>
            <a:noFill/>
          </a:ln>
          <a:effectLst/>
        </c:spPr>
      </c:pivotFmt>
      <c:pivotFmt>
        <c:idx val="480"/>
        <c:spPr>
          <a:solidFill>
            <a:srgbClr val="00B050"/>
          </a:solidFill>
          <a:ln>
            <a:noFill/>
          </a:ln>
          <a:effectLst/>
        </c:spPr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rgbClr val="FFD700"/>
          </a:solidFill>
          <a:ln>
            <a:noFill/>
          </a:ln>
          <a:effectLst/>
        </c:spPr>
      </c:pivotFmt>
      <c:pivotFmt>
        <c:idx val="483"/>
        <c:spPr>
          <a:solidFill>
            <a:srgbClr val="FFD700"/>
          </a:solidFill>
          <a:ln>
            <a:noFill/>
          </a:ln>
          <a:effectLst/>
        </c:spPr>
      </c:pivotFmt>
      <c:pivotFmt>
        <c:idx val="484"/>
        <c:spPr>
          <a:solidFill>
            <a:srgbClr val="FFD700"/>
          </a:solidFill>
          <a:ln>
            <a:noFill/>
          </a:ln>
          <a:effectLst/>
        </c:spPr>
      </c:pivotFmt>
      <c:pivotFmt>
        <c:idx val="485"/>
        <c:spPr>
          <a:solidFill>
            <a:srgbClr val="FFD700"/>
          </a:solidFill>
          <a:ln>
            <a:noFill/>
          </a:ln>
          <a:effectLst/>
        </c:spPr>
      </c:pivotFmt>
      <c:pivotFmt>
        <c:idx val="486"/>
        <c:spPr>
          <a:solidFill>
            <a:srgbClr val="FFD700"/>
          </a:solidFill>
          <a:ln>
            <a:noFill/>
          </a:ln>
          <a:effectLst/>
        </c:spPr>
      </c:pivotFmt>
      <c:pivotFmt>
        <c:idx val="487"/>
        <c:spPr>
          <a:solidFill>
            <a:srgbClr val="00B050"/>
          </a:solidFill>
          <a:ln>
            <a:noFill/>
          </a:ln>
          <a:effectLst/>
        </c:spPr>
      </c:pivotFmt>
      <c:pivotFmt>
        <c:idx val="488"/>
        <c:spPr>
          <a:solidFill>
            <a:srgbClr val="00B050"/>
          </a:solidFill>
          <a:ln>
            <a:noFill/>
          </a:ln>
          <a:effectLst/>
        </c:spPr>
      </c:pivotFmt>
      <c:pivotFmt>
        <c:idx val="489"/>
        <c:spPr>
          <a:solidFill>
            <a:srgbClr val="00B050"/>
          </a:solidFill>
          <a:ln>
            <a:noFill/>
          </a:ln>
          <a:effectLst/>
        </c:spPr>
      </c:pivotFmt>
      <c:pivotFmt>
        <c:idx val="490"/>
        <c:spPr>
          <a:solidFill>
            <a:srgbClr val="00B050"/>
          </a:solidFill>
          <a:ln>
            <a:noFill/>
          </a:ln>
          <a:effectLst/>
        </c:spPr>
      </c:pivotFmt>
      <c:pivotFmt>
        <c:idx val="491"/>
        <c:spPr>
          <a:solidFill>
            <a:srgbClr val="00B050"/>
          </a:solidFill>
          <a:ln>
            <a:noFill/>
          </a:ln>
          <a:effectLst/>
        </c:spPr>
      </c:pivotFmt>
      <c:pivotFmt>
        <c:idx val="492"/>
        <c:spPr>
          <a:solidFill>
            <a:srgbClr val="00B050"/>
          </a:solidFill>
          <a:ln>
            <a:noFill/>
          </a:ln>
          <a:effectLst/>
        </c:spPr>
      </c:pivotFmt>
      <c:pivotFmt>
        <c:idx val="493"/>
        <c:spPr>
          <a:solidFill>
            <a:srgbClr val="00B050"/>
          </a:solidFill>
          <a:ln>
            <a:noFill/>
          </a:ln>
          <a:effectLst/>
        </c:spPr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D700"/>
          </a:solidFill>
          <a:ln>
            <a:noFill/>
          </a:ln>
          <a:effectLst/>
        </c:spPr>
      </c:pivotFmt>
      <c:pivotFmt>
        <c:idx val="496"/>
        <c:spPr>
          <a:solidFill>
            <a:srgbClr val="FFD700"/>
          </a:solidFill>
          <a:ln>
            <a:noFill/>
          </a:ln>
          <a:effectLst/>
        </c:spPr>
      </c:pivotFmt>
      <c:pivotFmt>
        <c:idx val="497"/>
        <c:spPr>
          <a:solidFill>
            <a:srgbClr val="00B050"/>
          </a:solidFill>
          <a:ln>
            <a:noFill/>
          </a:ln>
          <a:effectLst/>
        </c:spPr>
      </c:pivotFmt>
      <c:pivotFmt>
        <c:idx val="498"/>
        <c:spPr>
          <a:solidFill>
            <a:srgbClr val="00B050"/>
          </a:solidFill>
          <a:ln>
            <a:noFill/>
          </a:ln>
          <a:effectLst/>
        </c:spPr>
      </c:pivotFmt>
      <c:pivotFmt>
        <c:idx val="499"/>
        <c:spPr>
          <a:solidFill>
            <a:srgbClr val="00B050"/>
          </a:solidFill>
          <a:ln>
            <a:noFill/>
          </a:ln>
          <a:effectLst/>
        </c:spPr>
      </c:pivotFmt>
      <c:pivotFmt>
        <c:idx val="500"/>
        <c:spPr>
          <a:solidFill>
            <a:srgbClr val="00B050"/>
          </a:solidFill>
          <a:ln>
            <a:noFill/>
          </a:ln>
          <a:effectLst/>
        </c:spPr>
      </c:pivotFmt>
      <c:pivotFmt>
        <c:idx val="501"/>
        <c:spPr>
          <a:solidFill>
            <a:srgbClr val="FFD700"/>
          </a:solidFill>
          <a:ln>
            <a:noFill/>
          </a:ln>
          <a:effectLst/>
        </c:spPr>
      </c:pivotFmt>
      <c:pivotFmt>
        <c:idx val="502"/>
        <c:spPr>
          <a:solidFill>
            <a:srgbClr val="FFD700"/>
          </a:solidFill>
          <a:ln>
            <a:noFill/>
          </a:ln>
          <a:effectLst/>
        </c:spPr>
      </c:pivotFmt>
      <c:pivotFmt>
        <c:idx val="503"/>
        <c:spPr>
          <a:solidFill>
            <a:srgbClr val="FFD700"/>
          </a:solidFill>
          <a:ln>
            <a:noFill/>
          </a:ln>
          <a:effectLst/>
        </c:spPr>
      </c:pivotFmt>
      <c:pivotFmt>
        <c:idx val="504"/>
        <c:spPr>
          <a:solidFill>
            <a:srgbClr val="00B050"/>
          </a:solidFill>
          <a:ln>
            <a:noFill/>
          </a:ln>
          <a:effectLst/>
        </c:spPr>
      </c:pivotFmt>
      <c:pivotFmt>
        <c:idx val="505"/>
        <c:spPr>
          <a:solidFill>
            <a:srgbClr val="00B050"/>
          </a:solidFill>
          <a:ln>
            <a:noFill/>
          </a:ln>
          <a:effectLst/>
        </c:spPr>
      </c:pivotFmt>
      <c:pivotFmt>
        <c:idx val="506"/>
        <c:spPr>
          <a:solidFill>
            <a:srgbClr val="00B050"/>
          </a:solidFill>
          <a:ln>
            <a:noFill/>
          </a:ln>
          <a:effectLst/>
        </c:spPr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D700"/>
          </a:solidFill>
          <a:ln>
            <a:noFill/>
          </a:ln>
          <a:effectLst/>
        </c:spPr>
      </c:pivotFmt>
      <c:pivotFmt>
        <c:idx val="510"/>
        <c:spPr>
          <a:solidFill>
            <a:srgbClr val="FFD700"/>
          </a:solidFill>
          <a:ln>
            <a:noFill/>
          </a:ln>
          <a:effectLst/>
        </c:spPr>
      </c:pivotFmt>
      <c:pivotFmt>
        <c:idx val="511"/>
        <c:spPr>
          <a:solidFill>
            <a:srgbClr val="FFD700"/>
          </a:solidFill>
          <a:ln>
            <a:noFill/>
          </a:ln>
          <a:effectLst/>
        </c:spPr>
      </c:pivotFmt>
      <c:pivotFmt>
        <c:idx val="512"/>
        <c:spPr>
          <a:solidFill>
            <a:srgbClr val="FFD700"/>
          </a:solidFill>
          <a:ln>
            <a:noFill/>
          </a:ln>
          <a:effectLst/>
        </c:spPr>
      </c:pivotFmt>
      <c:pivotFmt>
        <c:idx val="513"/>
        <c:spPr>
          <a:solidFill>
            <a:srgbClr val="FFD700"/>
          </a:solidFill>
          <a:ln>
            <a:noFill/>
          </a:ln>
          <a:effectLst/>
        </c:spPr>
      </c:pivotFmt>
      <c:pivotFmt>
        <c:idx val="514"/>
        <c:spPr>
          <a:solidFill>
            <a:srgbClr val="00B050"/>
          </a:solidFill>
          <a:ln>
            <a:noFill/>
          </a:ln>
          <a:effectLst/>
        </c:spPr>
      </c:pivotFmt>
      <c:pivotFmt>
        <c:idx val="515"/>
        <c:spPr>
          <a:solidFill>
            <a:srgbClr val="00B050"/>
          </a:solidFill>
          <a:ln>
            <a:noFill/>
          </a:ln>
          <a:effectLst/>
        </c:spPr>
      </c:pivotFmt>
      <c:pivotFmt>
        <c:idx val="516"/>
        <c:spPr>
          <a:solidFill>
            <a:srgbClr val="00B050"/>
          </a:solidFill>
          <a:ln>
            <a:noFill/>
          </a:ln>
          <a:effectLst/>
        </c:spPr>
      </c:pivotFmt>
      <c:pivotFmt>
        <c:idx val="517"/>
        <c:spPr>
          <a:solidFill>
            <a:srgbClr val="00B050"/>
          </a:solidFill>
          <a:ln>
            <a:noFill/>
          </a:ln>
          <a:effectLst/>
        </c:spPr>
      </c:pivotFmt>
      <c:pivotFmt>
        <c:idx val="518"/>
        <c:spPr>
          <a:solidFill>
            <a:srgbClr val="00B050"/>
          </a:solidFill>
          <a:ln>
            <a:noFill/>
          </a:ln>
          <a:effectLst/>
        </c:spPr>
      </c:pivotFmt>
      <c:pivotFmt>
        <c:idx val="519"/>
        <c:spPr>
          <a:solidFill>
            <a:srgbClr val="00B050"/>
          </a:solidFill>
          <a:ln>
            <a:noFill/>
          </a:ln>
          <a:effectLst/>
        </c:spPr>
      </c:pivotFmt>
      <c:pivotFmt>
        <c:idx val="520"/>
        <c:spPr>
          <a:solidFill>
            <a:srgbClr val="00B050"/>
          </a:solidFill>
          <a:ln>
            <a:noFill/>
          </a:ln>
          <a:effectLst/>
        </c:spPr>
      </c:pivotFmt>
      <c:pivotFmt>
        <c:idx val="521"/>
        <c:spPr>
          <a:solidFill>
            <a:srgbClr val="FFD700"/>
          </a:solidFill>
          <a:ln>
            <a:noFill/>
          </a:ln>
          <a:effectLst/>
        </c:spPr>
      </c:pivotFmt>
      <c:pivotFmt>
        <c:idx val="522"/>
        <c:spPr>
          <a:solidFill>
            <a:srgbClr val="FFD700"/>
          </a:solidFill>
          <a:ln>
            <a:noFill/>
          </a:ln>
          <a:effectLst/>
        </c:spPr>
      </c:pivotFmt>
      <c:pivotFmt>
        <c:idx val="523"/>
        <c:spPr>
          <a:solidFill>
            <a:srgbClr val="FFD700"/>
          </a:solidFill>
          <a:ln>
            <a:noFill/>
          </a:ln>
          <a:effectLst/>
        </c:spPr>
      </c:pivotFmt>
      <c:pivotFmt>
        <c:idx val="524"/>
        <c:spPr>
          <a:solidFill>
            <a:srgbClr val="FFD700"/>
          </a:solidFill>
          <a:ln>
            <a:noFill/>
          </a:ln>
          <a:effectLst/>
        </c:spPr>
      </c:pivotFmt>
      <c:pivotFmt>
        <c:idx val="525"/>
        <c:spPr>
          <a:solidFill>
            <a:srgbClr val="FFD700"/>
          </a:solidFill>
          <a:ln>
            <a:noFill/>
          </a:ln>
          <a:effectLst/>
        </c:spPr>
      </c:pivotFmt>
      <c:pivotFmt>
        <c:idx val="526"/>
        <c:spPr>
          <a:solidFill>
            <a:srgbClr val="00B050"/>
          </a:solidFill>
          <a:ln>
            <a:noFill/>
          </a:ln>
          <a:effectLst/>
        </c:spPr>
      </c:pivotFmt>
      <c:pivotFmt>
        <c:idx val="527"/>
        <c:spPr>
          <a:solidFill>
            <a:srgbClr val="00B050"/>
          </a:solidFill>
          <a:ln>
            <a:noFill/>
          </a:ln>
          <a:effectLst/>
        </c:spPr>
      </c:pivotFmt>
      <c:pivotFmt>
        <c:idx val="528"/>
        <c:spPr>
          <a:solidFill>
            <a:srgbClr val="00B050"/>
          </a:solidFill>
          <a:ln>
            <a:noFill/>
          </a:ln>
          <a:effectLst/>
        </c:spPr>
      </c:pivotFmt>
      <c:pivotFmt>
        <c:idx val="529"/>
        <c:spPr>
          <a:solidFill>
            <a:srgbClr val="00B050"/>
          </a:solidFill>
          <a:ln>
            <a:noFill/>
          </a:ln>
          <a:effectLst/>
        </c:spPr>
      </c:pivotFmt>
      <c:pivotFmt>
        <c:idx val="530"/>
        <c:spPr>
          <a:solidFill>
            <a:srgbClr val="00B050"/>
          </a:solidFill>
          <a:ln>
            <a:noFill/>
          </a:ln>
          <a:effectLst/>
        </c:spPr>
      </c:pivotFmt>
      <c:pivotFmt>
        <c:idx val="531"/>
        <c:spPr>
          <a:solidFill>
            <a:srgbClr val="00B050"/>
          </a:solidFill>
          <a:ln>
            <a:noFill/>
          </a:ln>
          <a:effectLst/>
        </c:spPr>
      </c:pivotFmt>
      <c:pivotFmt>
        <c:idx val="532"/>
        <c:spPr>
          <a:solidFill>
            <a:srgbClr val="00B050"/>
          </a:solidFill>
          <a:ln>
            <a:noFill/>
          </a:ln>
          <a:effectLst/>
        </c:spPr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FFD700"/>
          </a:solidFill>
          <a:ln>
            <a:noFill/>
          </a:ln>
          <a:effectLst/>
        </c:spPr>
      </c:pivotFmt>
      <c:pivotFmt>
        <c:idx val="535"/>
        <c:spPr>
          <a:solidFill>
            <a:srgbClr val="FFD700"/>
          </a:solidFill>
          <a:ln>
            <a:noFill/>
          </a:ln>
          <a:effectLst/>
        </c:spPr>
      </c:pivotFmt>
      <c:pivotFmt>
        <c:idx val="536"/>
        <c:spPr>
          <a:solidFill>
            <a:srgbClr val="FFD700"/>
          </a:solidFill>
          <a:ln>
            <a:noFill/>
          </a:ln>
          <a:effectLst/>
        </c:spPr>
      </c:pivotFmt>
      <c:pivotFmt>
        <c:idx val="537"/>
        <c:spPr>
          <a:solidFill>
            <a:srgbClr val="FFD700"/>
          </a:solidFill>
          <a:ln>
            <a:noFill/>
          </a:ln>
          <a:effectLst/>
        </c:spPr>
      </c:pivotFmt>
      <c:pivotFmt>
        <c:idx val="538"/>
        <c:spPr>
          <a:solidFill>
            <a:srgbClr val="FFD700"/>
          </a:solidFill>
          <a:ln>
            <a:noFill/>
          </a:ln>
          <a:effectLst/>
        </c:spPr>
      </c:pivotFmt>
      <c:pivotFmt>
        <c:idx val="539"/>
        <c:spPr>
          <a:solidFill>
            <a:srgbClr val="00B050"/>
          </a:solidFill>
          <a:ln>
            <a:noFill/>
          </a:ln>
          <a:effectLst/>
        </c:spPr>
      </c:pivotFmt>
      <c:pivotFmt>
        <c:idx val="540"/>
        <c:spPr>
          <a:solidFill>
            <a:srgbClr val="00B050"/>
          </a:solidFill>
          <a:ln>
            <a:noFill/>
          </a:ln>
          <a:effectLst/>
        </c:spPr>
      </c:pivotFmt>
      <c:pivotFmt>
        <c:idx val="541"/>
        <c:spPr>
          <a:solidFill>
            <a:srgbClr val="00B050"/>
          </a:solidFill>
          <a:ln>
            <a:noFill/>
          </a:ln>
          <a:effectLst/>
        </c:spPr>
      </c:pivotFmt>
      <c:pivotFmt>
        <c:idx val="542"/>
        <c:spPr>
          <a:solidFill>
            <a:srgbClr val="00B050"/>
          </a:solidFill>
          <a:ln>
            <a:noFill/>
          </a:ln>
          <a:effectLst/>
        </c:spPr>
      </c:pivotFmt>
      <c:pivotFmt>
        <c:idx val="543"/>
        <c:spPr>
          <a:solidFill>
            <a:srgbClr val="00B050"/>
          </a:solidFill>
          <a:ln>
            <a:noFill/>
          </a:ln>
          <a:effectLst/>
        </c:spPr>
      </c:pivotFmt>
      <c:pivotFmt>
        <c:idx val="544"/>
        <c:spPr>
          <a:solidFill>
            <a:srgbClr val="00B050"/>
          </a:solidFill>
          <a:ln>
            <a:noFill/>
          </a:ln>
          <a:effectLst/>
        </c:spPr>
      </c:pivotFmt>
      <c:pivotFmt>
        <c:idx val="545"/>
        <c:spPr>
          <a:solidFill>
            <a:srgbClr val="00B050"/>
          </a:solidFill>
          <a:ln>
            <a:noFill/>
          </a:ln>
          <a:effectLst/>
        </c:spPr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rgbClr val="FFD700"/>
          </a:solidFill>
          <a:ln>
            <a:noFill/>
          </a:ln>
          <a:effectLst/>
        </c:spPr>
      </c:pivotFmt>
      <c:pivotFmt>
        <c:idx val="548"/>
        <c:spPr>
          <a:solidFill>
            <a:srgbClr val="FFD700"/>
          </a:solidFill>
          <a:ln>
            <a:noFill/>
          </a:ln>
          <a:effectLst/>
        </c:spPr>
      </c:pivotFmt>
      <c:pivotFmt>
        <c:idx val="549"/>
        <c:spPr>
          <a:solidFill>
            <a:srgbClr val="FFD700"/>
          </a:solidFill>
          <a:ln>
            <a:noFill/>
          </a:ln>
          <a:effectLst/>
        </c:spPr>
      </c:pivotFmt>
      <c:pivotFmt>
        <c:idx val="550"/>
        <c:spPr>
          <a:solidFill>
            <a:srgbClr val="FFD700"/>
          </a:solidFill>
          <a:ln>
            <a:noFill/>
          </a:ln>
          <a:effectLst/>
        </c:spPr>
      </c:pivotFmt>
      <c:pivotFmt>
        <c:idx val="551"/>
        <c:spPr>
          <a:solidFill>
            <a:srgbClr val="FFD700"/>
          </a:solidFill>
          <a:ln>
            <a:noFill/>
          </a:ln>
          <a:effectLst/>
        </c:spPr>
      </c:pivotFmt>
      <c:pivotFmt>
        <c:idx val="552"/>
        <c:spPr>
          <a:solidFill>
            <a:srgbClr val="00B050"/>
          </a:solidFill>
          <a:ln>
            <a:noFill/>
          </a:ln>
          <a:effectLst/>
        </c:spPr>
      </c:pivotFmt>
      <c:pivotFmt>
        <c:idx val="553"/>
        <c:spPr>
          <a:solidFill>
            <a:srgbClr val="00B050"/>
          </a:solidFill>
          <a:ln>
            <a:noFill/>
          </a:ln>
          <a:effectLst/>
        </c:spPr>
      </c:pivotFmt>
      <c:pivotFmt>
        <c:idx val="554"/>
        <c:spPr>
          <a:solidFill>
            <a:srgbClr val="00B050"/>
          </a:solidFill>
          <a:ln>
            <a:noFill/>
          </a:ln>
          <a:effectLst/>
        </c:spPr>
      </c:pivotFmt>
      <c:pivotFmt>
        <c:idx val="555"/>
        <c:spPr>
          <a:solidFill>
            <a:srgbClr val="00B050"/>
          </a:solidFill>
          <a:ln>
            <a:noFill/>
          </a:ln>
          <a:effectLst/>
        </c:spPr>
      </c:pivotFmt>
      <c:pivotFmt>
        <c:idx val="556"/>
        <c:spPr>
          <a:solidFill>
            <a:srgbClr val="00B050"/>
          </a:solidFill>
          <a:ln>
            <a:noFill/>
          </a:ln>
          <a:effectLst/>
        </c:spPr>
      </c:pivotFmt>
      <c:pivotFmt>
        <c:idx val="557"/>
        <c:spPr>
          <a:solidFill>
            <a:srgbClr val="00B050"/>
          </a:solidFill>
          <a:ln>
            <a:noFill/>
          </a:ln>
          <a:effectLst/>
        </c:spPr>
      </c:pivotFmt>
      <c:pivotFmt>
        <c:idx val="558"/>
        <c:spPr>
          <a:solidFill>
            <a:srgbClr val="00B050"/>
          </a:solidFill>
          <a:ln>
            <a:noFill/>
          </a:ln>
          <a:effectLst/>
        </c:spPr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rgbClr val="FFD700"/>
          </a:solidFill>
          <a:ln>
            <a:noFill/>
          </a:ln>
          <a:effectLst/>
        </c:spPr>
      </c:pivotFmt>
      <c:pivotFmt>
        <c:idx val="561"/>
        <c:spPr>
          <a:solidFill>
            <a:srgbClr val="FFD700"/>
          </a:solidFill>
          <a:ln>
            <a:noFill/>
          </a:ln>
          <a:effectLst/>
        </c:spPr>
      </c:pivotFmt>
      <c:pivotFmt>
        <c:idx val="562"/>
        <c:spPr>
          <a:solidFill>
            <a:srgbClr val="FFD700"/>
          </a:solidFill>
          <a:ln>
            <a:noFill/>
          </a:ln>
          <a:effectLst/>
        </c:spPr>
      </c:pivotFmt>
      <c:pivotFmt>
        <c:idx val="563"/>
        <c:spPr>
          <a:solidFill>
            <a:srgbClr val="FFD700"/>
          </a:solidFill>
          <a:ln>
            <a:noFill/>
          </a:ln>
          <a:effectLst/>
        </c:spPr>
      </c:pivotFmt>
      <c:pivotFmt>
        <c:idx val="564"/>
        <c:spPr>
          <a:solidFill>
            <a:srgbClr val="FFD700"/>
          </a:solidFill>
          <a:ln>
            <a:noFill/>
          </a:ln>
          <a:effectLst/>
        </c:spPr>
      </c:pivotFmt>
      <c:pivotFmt>
        <c:idx val="565"/>
        <c:spPr>
          <a:solidFill>
            <a:srgbClr val="00B050"/>
          </a:solidFill>
          <a:ln>
            <a:noFill/>
          </a:ln>
          <a:effectLst/>
        </c:spPr>
      </c:pivotFmt>
      <c:pivotFmt>
        <c:idx val="566"/>
        <c:spPr>
          <a:solidFill>
            <a:srgbClr val="00B050"/>
          </a:solidFill>
          <a:ln>
            <a:noFill/>
          </a:ln>
          <a:effectLst/>
        </c:spPr>
      </c:pivotFmt>
      <c:pivotFmt>
        <c:idx val="567"/>
        <c:spPr>
          <a:solidFill>
            <a:srgbClr val="00B050"/>
          </a:solidFill>
          <a:ln>
            <a:noFill/>
          </a:ln>
          <a:effectLst/>
        </c:spPr>
      </c:pivotFmt>
      <c:pivotFmt>
        <c:idx val="568"/>
        <c:spPr>
          <a:solidFill>
            <a:srgbClr val="00B050"/>
          </a:solidFill>
          <a:ln>
            <a:noFill/>
          </a:ln>
          <a:effectLst/>
        </c:spPr>
      </c:pivotFmt>
      <c:pivotFmt>
        <c:idx val="569"/>
        <c:spPr>
          <a:solidFill>
            <a:srgbClr val="00B050"/>
          </a:solidFill>
          <a:ln>
            <a:noFill/>
          </a:ln>
          <a:effectLst/>
        </c:spPr>
      </c:pivotFmt>
      <c:pivotFmt>
        <c:idx val="570"/>
        <c:spPr>
          <a:solidFill>
            <a:srgbClr val="00B050"/>
          </a:solidFill>
          <a:ln>
            <a:noFill/>
          </a:ln>
          <a:effectLst/>
        </c:spPr>
      </c:pivotFmt>
      <c:pivotFmt>
        <c:idx val="571"/>
        <c:spPr>
          <a:solidFill>
            <a:srgbClr val="00B050"/>
          </a:solidFill>
          <a:ln>
            <a:noFill/>
          </a:ln>
          <a:effectLst/>
        </c:spPr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FFD700"/>
          </a:solidFill>
          <a:ln>
            <a:noFill/>
          </a:ln>
          <a:effectLst/>
        </c:spPr>
      </c:pivotFmt>
      <c:pivotFmt>
        <c:idx val="574"/>
        <c:spPr>
          <a:solidFill>
            <a:srgbClr val="FFD700"/>
          </a:solidFill>
          <a:ln>
            <a:noFill/>
          </a:ln>
          <a:effectLst/>
        </c:spPr>
      </c:pivotFmt>
      <c:pivotFmt>
        <c:idx val="575"/>
        <c:spPr>
          <a:solidFill>
            <a:srgbClr val="FFD700"/>
          </a:solidFill>
          <a:ln>
            <a:noFill/>
          </a:ln>
          <a:effectLst/>
        </c:spPr>
      </c:pivotFmt>
      <c:pivotFmt>
        <c:idx val="576"/>
        <c:spPr>
          <a:solidFill>
            <a:srgbClr val="FFD700"/>
          </a:solidFill>
          <a:ln>
            <a:noFill/>
          </a:ln>
          <a:effectLst/>
        </c:spPr>
      </c:pivotFmt>
      <c:pivotFmt>
        <c:idx val="577"/>
        <c:spPr>
          <a:solidFill>
            <a:srgbClr val="FFD700"/>
          </a:solidFill>
          <a:ln>
            <a:noFill/>
          </a:ln>
          <a:effectLst/>
        </c:spPr>
      </c:pivotFmt>
      <c:pivotFmt>
        <c:idx val="578"/>
        <c:spPr>
          <a:solidFill>
            <a:srgbClr val="00B050"/>
          </a:solidFill>
          <a:ln>
            <a:noFill/>
          </a:ln>
          <a:effectLst/>
        </c:spPr>
      </c:pivotFmt>
      <c:pivotFmt>
        <c:idx val="579"/>
        <c:spPr>
          <a:solidFill>
            <a:srgbClr val="00B050"/>
          </a:solidFill>
          <a:ln>
            <a:noFill/>
          </a:ln>
          <a:effectLst/>
        </c:spPr>
      </c:pivotFmt>
      <c:pivotFmt>
        <c:idx val="580"/>
        <c:spPr>
          <a:solidFill>
            <a:srgbClr val="00B050"/>
          </a:solidFill>
          <a:ln>
            <a:noFill/>
          </a:ln>
          <a:effectLst/>
        </c:spPr>
      </c:pivotFmt>
      <c:pivotFmt>
        <c:idx val="581"/>
        <c:spPr>
          <a:solidFill>
            <a:srgbClr val="00B050"/>
          </a:solidFill>
          <a:ln>
            <a:noFill/>
          </a:ln>
          <a:effectLst/>
        </c:spPr>
      </c:pivotFmt>
      <c:pivotFmt>
        <c:idx val="582"/>
        <c:spPr>
          <a:solidFill>
            <a:srgbClr val="00B050"/>
          </a:solidFill>
          <a:ln>
            <a:noFill/>
          </a:ln>
          <a:effectLst/>
        </c:spPr>
      </c:pivotFmt>
      <c:pivotFmt>
        <c:idx val="583"/>
        <c:spPr>
          <a:solidFill>
            <a:srgbClr val="00B050"/>
          </a:solidFill>
          <a:ln>
            <a:noFill/>
          </a:ln>
          <a:effectLst/>
        </c:spPr>
      </c:pivotFmt>
      <c:pivotFmt>
        <c:idx val="584"/>
        <c:spPr>
          <a:solidFill>
            <a:srgbClr val="00B050"/>
          </a:solidFill>
          <a:ln>
            <a:noFill/>
          </a:ln>
          <a:effectLst/>
        </c:spPr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D700"/>
          </a:solidFill>
          <a:ln>
            <a:noFill/>
          </a:ln>
          <a:effectLst/>
        </c:spPr>
      </c:pivotFmt>
      <c:pivotFmt>
        <c:idx val="587"/>
        <c:spPr>
          <a:solidFill>
            <a:srgbClr val="FFD700"/>
          </a:solidFill>
          <a:ln>
            <a:noFill/>
          </a:ln>
          <a:effectLst/>
        </c:spPr>
      </c:pivotFmt>
      <c:pivotFmt>
        <c:idx val="588"/>
        <c:spPr>
          <a:solidFill>
            <a:srgbClr val="FFD700"/>
          </a:solidFill>
          <a:ln>
            <a:noFill/>
          </a:ln>
          <a:effectLst/>
        </c:spPr>
      </c:pivotFmt>
      <c:pivotFmt>
        <c:idx val="589"/>
        <c:spPr>
          <a:solidFill>
            <a:srgbClr val="FFD700"/>
          </a:solidFill>
          <a:ln>
            <a:noFill/>
          </a:ln>
          <a:effectLst/>
        </c:spPr>
      </c:pivotFmt>
      <c:pivotFmt>
        <c:idx val="590"/>
        <c:spPr>
          <a:solidFill>
            <a:srgbClr val="FFD700"/>
          </a:solidFill>
          <a:ln>
            <a:noFill/>
          </a:ln>
          <a:effectLst/>
        </c:spPr>
      </c:pivotFmt>
      <c:pivotFmt>
        <c:idx val="591"/>
        <c:spPr>
          <a:solidFill>
            <a:srgbClr val="00B050"/>
          </a:solidFill>
          <a:ln>
            <a:noFill/>
          </a:ln>
          <a:effectLst/>
        </c:spPr>
      </c:pivotFmt>
      <c:pivotFmt>
        <c:idx val="592"/>
        <c:spPr>
          <a:solidFill>
            <a:srgbClr val="00B050"/>
          </a:solidFill>
          <a:ln>
            <a:noFill/>
          </a:ln>
          <a:effectLst/>
        </c:spPr>
      </c:pivotFmt>
      <c:pivotFmt>
        <c:idx val="593"/>
        <c:spPr>
          <a:solidFill>
            <a:srgbClr val="00B050"/>
          </a:solidFill>
          <a:ln>
            <a:noFill/>
          </a:ln>
          <a:effectLst/>
        </c:spPr>
      </c:pivotFmt>
      <c:pivotFmt>
        <c:idx val="594"/>
        <c:spPr>
          <a:solidFill>
            <a:srgbClr val="00B050"/>
          </a:solidFill>
          <a:ln>
            <a:noFill/>
          </a:ln>
          <a:effectLst/>
        </c:spPr>
      </c:pivotFmt>
      <c:pivotFmt>
        <c:idx val="595"/>
        <c:spPr>
          <a:solidFill>
            <a:srgbClr val="00B050"/>
          </a:solidFill>
          <a:ln>
            <a:noFill/>
          </a:ln>
          <a:effectLst/>
        </c:spPr>
      </c:pivotFmt>
      <c:pivotFmt>
        <c:idx val="596"/>
        <c:spPr>
          <a:solidFill>
            <a:srgbClr val="00B050"/>
          </a:solidFill>
          <a:ln>
            <a:noFill/>
          </a:ln>
          <a:effectLst/>
        </c:spPr>
      </c:pivotFmt>
      <c:pivotFmt>
        <c:idx val="597"/>
        <c:spPr>
          <a:solidFill>
            <a:srgbClr val="00B050"/>
          </a:solidFill>
          <a:ln>
            <a:noFill/>
          </a:ln>
          <a:effectLst/>
        </c:spPr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rgbClr val="FFD700"/>
          </a:solidFill>
          <a:ln>
            <a:noFill/>
          </a:ln>
          <a:effectLst/>
        </c:spPr>
      </c:pivotFmt>
      <c:pivotFmt>
        <c:idx val="600"/>
        <c:spPr>
          <a:solidFill>
            <a:srgbClr val="FFD700"/>
          </a:solidFill>
          <a:ln>
            <a:noFill/>
          </a:ln>
          <a:effectLst/>
        </c:spPr>
      </c:pivotFmt>
      <c:pivotFmt>
        <c:idx val="601"/>
        <c:spPr>
          <a:solidFill>
            <a:srgbClr val="FFD700"/>
          </a:solidFill>
          <a:ln>
            <a:noFill/>
          </a:ln>
          <a:effectLst/>
        </c:spPr>
      </c:pivotFmt>
      <c:pivotFmt>
        <c:idx val="602"/>
        <c:spPr>
          <a:solidFill>
            <a:srgbClr val="FFD700"/>
          </a:solidFill>
          <a:ln>
            <a:noFill/>
          </a:ln>
          <a:effectLst/>
        </c:spPr>
      </c:pivotFmt>
      <c:pivotFmt>
        <c:idx val="603"/>
        <c:spPr>
          <a:solidFill>
            <a:srgbClr val="FFD700"/>
          </a:solidFill>
          <a:ln>
            <a:noFill/>
          </a:ln>
          <a:effectLst/>
        </c:spPr>
      </c:pivotFmt>
      <c:pivotFmt>
        <c:idx val="604"/>
        <c:spPr>
          <a:solidFill>
            <a:srgbClr val="00B050"/>
          </a:solidFill>
          <a:ln>
            <a:noFill/>
          </a:ln>
          <a:effectLst/>
        </c:spPr>
      </c:pivotFmt>
      <c:pivotFmt>
        <c:idx val="605"/>
        <c:spPr>
          <a:solidFill>
            <a:srgbClr val="00B050"/>
          </a:solidFill>
          <a:ln>
            <a:noFill/>
          </a:ln>
          <a:effectLst/>
        </c:spPr>
      </c:pivotFmt>
      <c:pivotFmt>
        <c:idx val="606"/>
        <c:spPr>
          <a:solidFill>
            <a:srgbClr val="00B050"/>
          </a:solidFill>
          <a:ln>
            <a:noFill/>
          </a:ln>
          <a:effectLst/>
        </c:spPr>
      </c:pivotFmt>
      <c:pivotFmt>
        <c:idx val="607"/>
        <c:spPr>
          <a:solidFill>
            <a:srgbClr val="00B050"/>
          </a:solidFill>
          <a:ln>
            <a:noFill/>
          </a:ln>
          <a:effectLst/>
        </c:spPr>
      </c:pivotFmt>
      <c:pivotFmt>
        <c:idx val="608"/>
        <c:spPr>
          <a:solidFill>
            <a:srgbClr val="00B050"/>
          </a:solidFill>
          <a:ln>
            <a:noFill/>
          </a:ln>
          <a:effectLst/>
        </c:spPr>
      </c:pivotFmt>
      <c:pivotFmt>
        <c:idx val="609"/>
        <c:spPr>
          <a:solidFill>
            <a:srgbClr val="00B050"/>
          </a:solidFill>
          <a:ln>
            <a:noFill/>
          </a:ln>
          <a:effectLst/>
        </c:spPr>
      </c:pivotFmt>
      <c:pivotFmt>
        <c:idx val="610"/>
        <c:spPr>
          <a:solidFill>
            <a:srgbClr val="00B050"/>
          </a:solidFill>
          <a:ln>
            <a:noFill/>
          </a:ln>
          <a:effectLst/>
        </c:spPr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rgbClr val="FFD700"/>
          </a:solidFill>
          <a:ln>
            <a:noFill/>
          </a:ln>
          <a:effectLst/>
        </c:spPr>
      </c:pivotFmt>
      <c:pivotFmt>
        <c:idx val="613"/>
        <c:spPr>
          <a:solidFill>
            <a:srgbClr val="FFD700"/>
          </a:solidFill>
          <a:ln>
            <a:noFill/>
          </a:ln>
          <a:effectLst/>
        </c:spPr>
      </c:pivotFmt>
      <c:pivotFmt>
        <c:idx val="614"/>
        <c:spPr>
          <a:solidFill>
            <a:srgbClr val="FFD700"/>
          </a:solidFill>
          <a:ln>
            <a:noFill/>
          </a:ln>
          <a:effectLst/>
        </c:spPr>
      </c:pivotFmt>
      <c:pivotFmt>
        <c:idx val="615"/>
        <c:spPr>
          <a:solidFill>
            <a:srgbClr val="FFD700"/>
          </a:solidFill>
          <a:ln>
            <a:noFill/>
          </a:ln>
          <a:effectLst/>
        </c:spPr>
      </c:pivotFmt>
      <c:pivotFmt>
        <c:idx val="616"/>
        <c:spPr>
          <a:solidFill>
            <a:srgbClr val="FFD700"/>
          </a:solidFill>
          <a:ln>
            <a:noFill/>
          </a:ln>
          <a:effectLst/>
        </c:spPr>
      </c:pivotFmt>
      <c:pivotFmt>
        <c:idx val="617"/>
        <c:spPr>
          <a:solidFill>
            <a:srgbClr val="00B050"/>
          </a:solidFill>
          <a:ln>
            <a:noFill/>
          </a:ln>
          <a:effectLst/>
        </c:spPr>
      </c:pivotFmt>
      <c:pivotFmt>
        <c:idx val="618"/>
        <c:spPr>
          <a:solidFill>
            <a:srgbClr val="00B050"/>
          </a:solidFill>
          <a:ln>
            <a:noFill/>
          </a:ln>
          <a:effectLst/>
        </c:spPr>
      </c:pivotFmt>
      <c:pivotFmt>
        <c:idx val="619"/>
        <c:spPr>
          <a:solidFill>
            <a:srgbClr val="00B050"/>
          </a:solidFill>
          <a:ln>
            <a:noFill/>
          </a:ln>
          <a:effectLst/>
        </c:spPr>
      </c:pivotFmt>
      <c:pivotFmt>
        <c:idx val="620"/>
        <c:spPr>
          <a:solidFill>
            <a:srgbClr val="00B050"/>
          </a:solidFill>
          <a:ln>
            <a:noFill/>
          </a:ln>
          <a:effectLst/>
        </c:spPr>
      </c:pivotFmt>
      <c:pivotFmt>
        <c:idx val="621"/>
        <c:spPr>
          <a:solidFill>
            <a:srgbClr val="00B050"/>
          </a:solidFill>
          <a:ln>
            <a:noFill/>
          </a:ln>
          <a:effectLst/>
        </c:spPr>
      </c:pivotFmt>
      <c:pivotFmt>
        <c:idx val="622"/>
        <c:spPr>
          <a:solidFill>
            <a:srgbClr val="00B050"/>
          </a:solidFill>
          <a:ln>
            <a:noFill/>
          </a:ln>
          <a:effectLst/>
        </c:spPr>
      </c:pivotFmt>
      <c:pivotFmt>
        <c:idx val="623"/>
        <c:spPr>
          <a:solidFill>
            <a:srgbClr val="00B050"/>
          </a:solidFill>
          <a:ln>
            <a:noFill/>
          </a:ln>
          <a:effectLst/>
        </c:spPr>
      </c:pivotFmt>
      <c:pivotFmt>
        <c:idx val="624"/>
        <c:spPr>
          <a:solidFill>
            <a:srgbClr val="00B050"/>
          </a:solidFill>
          <a:ln>
            <a:noFill/>
          </a:ln>
          <a:effectLst/>
        </c:spPr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FFD700"/>
          </a:solidFill>
          <a:ln>
            <a:noFill/>
          </a:ln>
          <a:effectLst/>
        </c:spPr>
      </c:pivotFmt>
      <c:pivotFmt>
        <c:idx val="627"/>
        <c:spPr>
          <a:solidFill>
            <a:srgbClr val="FFD700"/>
          </a:solidFill>
          <a:ln>
            <a:noFill/>
          </a:ln>
          <a:effectLst/>
        </c:spPr>
      </c:pivotFmt>
      <c:pivotFmt>
        <c:idx val="628"/>
        <c:spPr>
          <a:solidFill>
            <a:srgbClr val="FFD700"/>
          </a:solidFill>
          <a:ln>
            <a:noFill/>
          </a:ln>
          <a:effectLst/>
        </c:spPr>
      </c:pivotFmt>
      <c:pivotFmt>
        <c:idx val="629"/>
        <c:spPr>
          <a:solidFill>
            <a:srgbClr val="FFD700"/>
          </a:solidFill>
          <a:ln>
            <a:noFill/>
          </a:ln>
          <a:effectLst/>
        </c:spPr>
      </c:pivotFmt>
      <c:pivotFmt>
        <c:idx val="630"/>
        <c:spPr>
          <a:solidFill>
            <a:srgbClr val="FFD700"/>
          </a:solidFill>
          <a:ln>
            <a:noFill/>
          </a:ln>
          <a:effectLst/>
        </c:spPr>
      </c:pivotFmt>
      <c:pivotFmt>
        <c:idx val="631"/>
        <c:spPr>
          <a:solidFill>
            <a:srgbClr val="00B050"/>
          </a:solidFill>
          <a:ln>
            <a:noFill/>
          </a:ln>
          <a:effectLst/>
        </c:spPr>
      </c:pivotFmt>
      <c:pivotFmt>
        <c:idx val="632"/>
        <c:spPr>
          <a:solidFill>
            <a:srgbClr val="00B050"/>
          </a:solidFill>
          <a:ln>
            <a:noFill/>
          </a:ln>
          <a:effectLst/>
        </c:spPr>
      </c:pivotFmt>
      <c:pivotFmt>
        <c:idx val="633"/>
        <c:spPr>
          <a:solidFill>
            <a:srgbClr val="00B050"/>
          </a:solidFill>
          <a:ln>
            <a:noFill/>
          </a:ln>
          <a:effectLst/>
        </c:spPr>
      </c:pivotFmt>
      <c:pivotFmt>
        <c:idx val="634"/>
        <c:spPr>
          <a:solidFill>
            <a:srgbClr val="00B050"/>
          </a:solidFill>
          <a:ln>
            <a:noFill/>
          </a:ln>
          <a:effectLst/>
        </c:spPr>
      </c:pivotFmt>
      <c:pivotFmt>
        <c:idx val="635"/>
        <c:spPr>
          <a:solidFill>
            <a:srgbClr val="00B050"/>
          </a:solidFill>
          <a:ln>
            <a:noFill/>
          </a:ln>
          <a:effectLst/>
        </c:spPr>
      </c:pivotFmt>
      <c:pivotFmt>
        <c:idx val="636"/>
        <c:spPr>
          <a:solidFill>
            <a:srgbClr val="00B050"/>
          </a:solidFill>
          <a:ln>
            <a:noFill/>
          </a:ln>
          <a:effectLst/>
        </c:spPr>
      </c:pivotFmt>
      <c:pivotFmt>
        <c:idx val="637"/>
        <c:spPr>
          <a:solidFill>
            <a:srgbClr val="00B050"/>
          </a:solidFill>
          <a:ln>
            <a:noFill/>
          </a:ln>
          <a:effectLst/>
        </c:spPr>
      </c:pivotFmt>
      <c:pivotFmt>
        <c:idx val="638"/>
        <c:spPr>
          <a:solidFill>
            <a:srgbClr val="00B050"/>
          </a:solidFill>
          <a:ln>
            <a:noFill/>
          </a:ln>
          <a:effectLst/>
        </c:spPr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D700"/>
          </a:solidFill>
          <a:ln>
            <a:noFill/>
          </a:ln>
          <a:effectLst/>
        </c:spPr>
      </c:pivotFmt>
      <c:pivotFmt>
        <c:idx val="641"/>
        <c:spPr>
          <a:solidFill>
            <a:srgbClr val="FFD700"/>
          </a:solidFill>
          <a:ln>
            <a:noFill/>
          </a:ln>
          <a:effectLst/>
        </c:spPr>
      </c:pivotFmt>
      <c:pivotFmt>
        <c:idx val="642"/>
        <c:spPr>
          <a:solidFill>
            <a:srgbClr val="FFD700"/>
          </a:solidFill>
          <a:ln>
            <a:noFill/>
          </a:ln>
          <a:effectLst/>
        </c:spPr>
      </c:pivotFmt>
      <c:pivotFmt>
        <c:idx val="643"/>
        <c:spPr>
          <a:solidFill>
            <a:srgbClr val="FFD700"/>
          </a:solidFill>
          <a:ln>
            <a:noFill/>
          </a:ln>
          <a:effectLst/>
        </c:spPr>
      </c:pivotFmt>
      <c:pivotFmt>
        <c:idx val="644"/>
        <c:spPr>
          <a:solidFill>
            <a:srgbClr val="FFD700"/>
          </a:solidFill>
          <a:ln>
            <a:noFill/>
          </a:ln>
          <a:effectLst/>
        </c:spPr>
      </c:pivotFmt>
      <c:pivotFmt>
        <c:idx val="645"/>
        <c:spPr>
          <a:solidFill>
            <a:srgbClr val="00B050"/>
          </a:solidFill>
          <a:ln>
            <a:noFill/>
          </a:ln>
          <a:effectLst/>
        </c:spPr>
      </c:pivotFmt>
      <c:pivotFmt>
        <c:idx val="646"/>
        <c:spPr>
          <a:solidFill>
            <a:srgbClr val="00B050"/>
          </a:solidFill>
          <a:ln>
            <a:noFill/>
          </a:ln>
          <a:effectLst/>
        </c:spPr>
      </c:pivotFmt>
      <c:pivotFmt>
        <c:idx val="647"/>
        <c:spPr>
          <a:solidFill>
            <a:srgbClr val="00B050"/>
          </a:solidFill>
          <a:ln>
            <a:noFill/>
          </a:ln>
          <a:effectLst/>
        </c:spPr>
      </c:pivotFmt>
      <c:pivotFmt>
        <c:idx val="648"/>
        <c:spPr>
          <a:solidFill>
            <a:srgbClr val="00B050"/>
          </a:solidFill>
          <a:ln>
            <a:noFill/>
          </a:ln>
          <a:effectLst/>
        </c:spPr>
      </c:pivotFmt>
      <c:pivotFmt>
        <c:idx val="649"/>
        <c:spPr>
          <a:solidFill>
            <a:srgbClr val="00B050"/>
          </a:solidFill>
          <a:ln>
            <a:noFill/>
          </a:ln>
          <a:effectLst/>
        </c:spPr>
      </c:pivotFmt>
      <c:pivotFmt>
        <c:idx val="650"/>
        <c:spPr>
          <a:solidFill>
            <a:srgbClr val="00B050"/>
          </a:solidFill>
          <a:ln>
            <a:noFill/>
          </a:ln>
          <a:effectLst/>
        </c:spPr>
      </c:pivotFmt>
      <c:pivotFmt>
        <c:idx val="651"/>
        <c:spPr>
          <a:solidFill>
            <a:srgbClr val="00B050"/>
          </a:solidFill>
          <a:ln>
            <a:noFill/>
          </a:ln>
          <a:effectLst/>
        </c:spPr>
      </c:pivotFmt>
      <c:pivotFmt>
        <c:idx val="652"/>
        <c:spPr>
          <a:solidFill>
            <a:srgbClr val="00B050"/>
          </a:solidFill>
          <a:ln>
            <a:noFill/>
          </a:ln>
          <a:effectLst/>
        </c:spPr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rgbClr val="FFD700"/>
          </a:solidFill>
          <a:ln>
            <a:noFill/>
          </a:ln>
          <a:effectLst/>
        </c:spPr>
      </c:pivotFmt>
      <c:pivotFmt>
        <c:idx val="655"/>
        <c:spPr>
          <a:solidFill>
            <a:srgbClr val="FFD700"/>
          </a:solidFill>
          <a:ln>
            <a:noFill/>
          </a:ln>
          <a:effectLst/>
        </c:spPr>
      </c:pivotFmt>
      <c:pivotFmt>
        <c:idx val="656"/>
        <c:spPr>
          <a:solidFill>
            <a:srgbClr val="FFD700"/>
          </a:solidFill>
          <a:ln>
            <a:noFill/>
          </a:ln>
          <a:effectLst/>
        </c:spPr>
      </c:pivotFmt>
      <c:pivotFmt>
        <c:idx val="657"/>
        <c:spPr>
          <a:solidFill>
            <a:srgbClr val="FFD700"/>
          </a:solidFill>
          <a:ln>
            <a:noFill/>
          </a:ln>
          <a:effectLst/>
        </c:spPr>
      </c:pivotFmt>
      <c:pivotFmt>
        <c:idx val="658"/>
        <c:spPr>
          <a:solidFill>
            <a:srgbClr val="FFD700"/>
          </a:solidFill>
          <a:ln>
            <a:noFill/>
          </a:ln>
          <a:effectLst/>
        </c:spPr>
      </c:pivotFmt>
      <c:pivotFmt>
        <c:idx val="659"/>
        <c:spPr>
          <a:solidFill>
            <a:srgbClr val="00B050"/>
          </a:solidFill>
          <a:ln>
            <a:noFill/>
          </a:ln>
          <a:effectLst/>
        </c:spPr>
      </c:pivotFmt>
      <c:pivotFmt>
        <c:idx val="660"/>
        <c:spPr>
          <a:solidFill>
            <a:srgbClr val="00B050"/>
          </a:solidFill>
          <a:ln>
            <a:noFill/>
          </a:ln>
          <a:effectLst/>
        </c:spPr>
      </c:pivotFmt>
      <c:pivotFmt>
        <c:idx val="661"/>
        <c:spPr>
          <a:solidFill>
            <a:srgbClr val="00B050"/>
          </a:solidFill>
          <a:ln>
            <a:noFill/>
          </a:ln>
          <a:effectLst/>
        </c:spPr>
      </c:pivotFmt>
      <c:pivotFmt>
        <c:idx val="662"/>
        <c:spPr>
          <a:solidFill>
            <a:srgbClr val="00B050"/>
          </a:solidFill>
          <a:ln>
            <a:noFill/>
          </a:ln>
          <a:effectLst/>
        </c:spPr>
      </c:pivotFmt>
      <c:pivotFmt>
        <c:idx val="663"/>
        <c:spPr>
          <a:solidFill>
            <a:srgbClr val="00B050"/>
          </a:solidFill>
          <a:ln>
            <a:noFill/>
          </a:ln>
          <a:effectLst/>
        </c:spPr>
      </c:pivotFmt>
      <c:pivotFmt>
        <c:idx val="664"/>
        <c:spPr>
          <a:solidFill>
            <a:srgbClr val="00B050"/>
          </a:solidFill>
          <a:ln>
            <a:noFill/>
          </a:ln>
          <a:effectLst/>
        </c:spPr>
      </c:pivotFmt>
      <c:pivotFmt>
        <c:idx val="665"/>
        <c:spPr>
          <a:solidFill>
            <a:srgbClr val="00B050"/>
          </a:solidFill>
          <a:ln>
            <a:noFill/>
          </a:ln>
          <a:effectLst/>
        </c:spPr>
      </c:pivotFmt>
      <c:pivotFmt>
        <c:idx val="666"/>
        <c:spPr>
          <a:solidFill>
            <a:srgbClr val="00B050"/>
          </a:solidFill>
          <a:ln>
            <a:noFill/>
          </a:ln>
          <a:effectLst/>
        </c:spPr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rgbClr val="FFD700"/>
          </a:solidFill>
          <a:ln>
            <a:noFill/>
          </a:ln>
          <a:effectLst/>
        </c:spPr>
      </c:pivotFmt>
      <c:pivotFmt>
        <c:idx val="669"/>
        <c:spPr>
          <a:solidFill>
            <a:srgbClr val="FFD700"/>
          </a:solidFill>
          <a:ln>
            <a:noFill/>
          </a:ln>
          <a:effectLst/>
        </c:spPr>
      </c:pivotFmt>
      <c:pivotFmt>
        <c:idx val="670"/>
        <c:spPr>
          <a:solidFill>
            <a:srgbClr val="FFD700"/>
          </a:solidFill>
          <a:ln>
            <a:noFill/>
          </a:ln>
          <a:effectLst/>
        </c:spPr>
      </c:pivotFmt>
      <c:pivotFmt>
        <c:idx val="671"/>
        <c:spPr>
          <a:solidFill>
            <a:srgbClr val="FFD700"/>
          </a:solidFill>
          <a:ln>
            <a:noFill/>
          </a:ln>
          <a:effectLst/>
        </c:spPr>
      </c:pivotFmt>
      <c:pivotFmt>
        <c:idx val="672"/>
        <c:spPr>
          <a:solidFill>
            <a:srgbClr val="FFD700"/>
          </a:solidFill>
          <a:ln>
            <a:noFill/>
          </a:ln>
          <a:effectLst/>
        </c:spPr>
      </c:pivotFmt>
      <c:pivotFmt>
        <c:idx val="673"/>
        <c:spPr>
          <a:solidFill>
            <a:srgbClr val="00B050"/>
          </a:solidFill>
          <a:ln>
            <a:noFill/>
          </a:ln>
          <a:effectLst/>
        </c:spPr>
      </c:pivotFmt>
      <c:pivotFmt>
        <c:idx val="674"/>
        <c:spPr>
          <a:solidFill>
            <a:srgbClr val="00B050"/>
          </a:solidFill>
          <a:ln>
            <a:noFill/>
          </a:ln>
          <a:effectLst/>
        </c:spPr>
      </c:pivotFmt>
      <c:pivotFmt>
        <c:idx val="675"/>
        <c:spPr>
          <a:solidFill>
            <a:srgbClr val="00B050"/>
          </a:solidFill>
          <a:ln>
            <a:noFill/>
          </a:ln>
          <a:effectLst/>
        </c:spPr>
      </c:pivotFmt>
      <c:pivotFmt>
        <c:idx val="676"/>
        <c:spPr>
          <a:solidFill>
            <a:srgbClr val="00B050"/>
          </a:solidFill>
          <a:ln>
            <a:noFill/>
          </a:ln>
          <a:effectLst/>
        </c:spPr>
      </c:pivotFmt>
      <c:pivotFmt>
        <c:idx val="677"/>
        <c:spPr>
          <a:solidFill>
            <a:srgbClr val="00B050"/>
          </a:solidFill>
          <a:ln>
            <a:noFill/>
          </a:ln>
          <a:effectLst/>
        </c:spPr>
      </c:pivotFmt>
      <c:pivotFmt>
        <c:idx val="678"/>
        <c:spPr>
          <a:solidFill>
            <a:srgbClr val="00B050"/>
          </a:solidFill>
          <a:ln>
            <a:noFill/>
          </a:ln>
          <a:effectLst/>
        </c:spPr>
      </c:pivotFmt>
      <c:pivotFmt>
        <c:idx val="679"/>
        <c:spPr>
          <a:solidFill>
            <a:srgbClr val="00B050"/>
          </a:solidFill>
          <a:ln>
            <a:noFill/>
          </a:ln>
          <a:effectLst/>
        </c:spPr>
      </c:pivotFmt>
      <c:pivotFmt>
        <c:idx val="680"/>
        <c:spPr>
          <a:solidFill>
            <a:srgbClr val="00B050"/>
          </a:solidFill>
          <a:ln>
            <a:noFill/>
          </a:ln>
          <a:effectLst/>
        </c:spPr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rgbClr val="FFD700"/>
          </a:solidFill>
          <a:ln>
            <a:noFill/>
          </a:ln>
          <a:effectLst/>
        </c:spPr>
      </c:pivotFmt>
      <c:pivotFmt>
        <c:idx val="683"/>
        <c:spPr>
          <a:solidFill>
            <a:srgbClr val="FFD700"/>
          </a:solidFill>
          <a:ln>
            <a:noFill/>
          </a:ln>
          <a:effectLst/>
        </c:spPr>
      </c:pivotFmt>
      <c:pivotFmt>
        <c:idx val="684"/>
        <c:spPr>
          <a:solidFill>
            <a:srgbClr val="FFD700"/>
          </a:solidFill>
          <a:ln>
            <a:noFill/>
          </a:ln>
          <a:effectLst/>
        </c:spPr>
      </c:pivotFmt>
      <c:pivotFmt>
        <c:idx val="685"/>
        <c:spPr>
          <a:solidFill>
            <a:srgbClr val="FFD700"/>
          </a:solidFill>
          <a:ln>
            <a:noFill/>
          </a:ln>
          <a:effectLst/>
        </c:spPr>
      </c:pivotFmt>
      <c:pivotFmt>
        <c:idx val="686"/>
        <c:spPr>
          <a:solidFill>
            <a:srgbClr val="FFD700"/>
          </a:solidFill>
          <a:ln>
            <a:noFill/>
          </a:ln>
          <a:effectLst/>
        </c:spPr>
      </c:pivotFmt>
      <c:pivotFmt>
        <c:idx val="687"/>
        <c:spPr>
          <a:solidFill>
            <a:srgbClr val="00B050"/>
          </a:solidFill>
          <a:ln>
            <a:noFill/>
          </a:ln>
          <a:effectLst/>
        </c:spPr>
      </c:pivotFmt>
      <c:pivotFmt>
        <c:idx val="688"/>
        <c:spPr>
          <a:solidFill>
            <a:srgbClr val="00B050"/>
          </a:solidFill>
          <a:ln>
            <a:noFill/>
          </a:ln>
          <a:effectLst/>
        </c:spPr>
      </c:pivotFmt>
      <c:pivotFmt>
        <c:idx val="689"/>
        <c:spPr>
          <a:solidFill>
            <a:srgbClr val="00B050"/>
          </a:solidFill>
          <a:ln>
            <a:noFill/>
          </a:ln>
          <a:effectLst/>
        </c:spPr>
      </c:pivotFmt>
      <c:pivotFmt>
        <c:idx val="690"/>
        <c:spPr>
          <a:solidFill>
            <a:srgbClr val="00B050"/>
          </a:solidFill>
          <a:ln>
            <a:noFill/>
          </a:ln>
          <a:effectLst/>
        </c:spPr>
      </c:pivotFmt>
      <c:pivotFmt>
        <c:idx val="691"/>
        <c:spPr>
          <a:solidFill>
            <a:srgbClr val="00B050"/>
          </a:solidFill>
          <a:ln>
            <a:noFill/>
          </a:ln>
          <a:effectLst/>
        </c:spPr>
      </c:pivotFmt>
      <c:pivotFmt>
        <c:idx val="692"/>
        <c:spPr>
          <a:solidFill>
            <a:srgbClr val="00B050"/>
          </a:solidFill>
          <a:ln>
            <a:noFill/>
          </a:ln>
          <a:effectLst/>
        </c:spPr>
      </c:pivotFmt>
      <c:pivotFmt>
        <c:idx val="693"/>
        <c:spPr>
          <a:solidFill>
            <a:srgbClr val="00B050"/>
          </a:solidFill>
          <a:ln>
            <a:noFill/>
          </a:ln>
          <a:effectLst/>
        </c:spPr>
      </c:pivotFmt>
      <c:pivotFmt>
        <c:idx val="694"/>
        <c:spPr>
          <a:solidFill>
            <a:srgbClr val="00B050"/>
          </a:solidFill>
          <a:ln>
            <a:noFill/>
          </a:ln>
          <a:effectLst/>
        </c:spPr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rgbClr val="FFD700"/>
          </a:solidFill>
          <a:ln>
            <a:noFill/>
          </a:ln>
          <a:effectLst/>
        </c:spPr>
      </c:pivotFmt>
      <c:pivotFmt>
        <c:idx val="697"/>
        <c:spPr>
          <a:solidFill>
            <a:srgbClr val="FFD700"/>
          </a:solidFill>
          <a:ln>
            <a:noFill/>
          </a:ln>
          <a:effectLst/>
        </c:spPr>
      </c:pivotFmt>
      <c:pivotFmt>
        <c:idx val="698"/>
        <c:spPr>
          <a:solidFill>
            <a:srgbClr val="FFD700"/>
          </a:solidFill>
          <a:ln>
            <a:noFill/>
          </a:ln>
          <a:effectLst/>
        </c:spPr>
      </c:pivotFmt>
      <c:pivotFmt>
        <c:idx val="699"/>
        <c:spPr>
          <a:solidFill>
            <a:srgbClr val="FFD700"/>
          </a:solidFill>
          <a:ln>
            <a:noFill/>
          </a:ln>
          <a:effectLst/>
        </c:spPr>
      </c:pivotFmt>
      <c:pivotFmt>
        <c:idx val="700"/>
        <c:spPr>
          <a:solidFill>
            <a:srgbClr val="FFD700"/>
          </a:solidFill>
          <a:ln>
            <a:noFill/>
          </a:ln>
          <a:effectLst/>
        </c:spPr>
      </c:pivotFmt>
      <c:pivotFmt>
        <c:idx val="701"/>
        <c:spPr>
          <a:solidFill>
            <a:srgbClr val="00B050"/>
          </a:solidFill>
          <a:ln>
            <a:noFill/>
          </a:ln>
          <a:effectLst/>
        </c:spPr>
      </c:pivotFmt>
      <c:pivotFmt>
        <c:idx val="702"/>
        <c:spPr>
          <a:solidFill>
            <a:srgbClr val="00B050"/>
          </a:solidFill>
          <a:ln>
            <a:noFill/>
          </a:ln>
          <a:effectLst/>
        </c:spPr>
      </c:pivotFmt>
      <c:pivotFmt>
        <c:idx val="703"/>
        <c:spPr>
          <a:solidFill>
            <a:srgbClr val="00B050"/>
          </a:solidFill>
          <a:ln>
            <a:noFill/>
          </a:ln>
          <a:effectLst/>
        </c:spPr>
      </c:pivotFmt>
      <c:pivotFmt>
        <c:idx val="704"/>
        <c:spPr>
          <a:solidFill>
            <a:srgbClr val="00B050"/>
          </a:solidFill>
          <a:ln>
            <a:noFill/>
          </a:ln>
          <a:effectLst/>
        </c:spPr>
      </c:pivotFmt>
      <c:pivotFmt>
        <c:idx val="705"/>
        <c:spPr>
          <a:solidFill>
            <a:srgbClr val="00B050"/>
          </a:solidFill>
          <a:ln>
            <a:noFill/>
          </a:ln>
          <a:effectLst/>
        </c:spPr>
      </c:pivotFmt>
      <c:pivotFmt>
        <c:idx val="706"/>
        <c:spPr>
          <a:solidFill>
            <a:srgbClr val="00B050"/>
          </a:solidFill>
          <a:ln>
            <a:noFill/>
          </a:ln>
          <a:effectLst/>
        </c:spPr>
      </c:pivotFmt>
      <c:pivotFmt>
        <c:idx val="707"/>
        <c:spPr>
          <a:solidFill>
            <a:srgbClr val="00B050"/>
          </a:solidFill>
          <a:ln>
            <a:noFill/>
          </a:ln>
          <a:effectLst/>
        </c:spPr>
      </c:pivotFmt>
      <c:pivotFmt>
        <c:idx val="708"/>
        <c:spPr>
          <a:solidFill>
            <a:srgbClr val="00B050"/>
          </a:solidFill>
          <a:ln>
            <a:noFill/>
          </a:ln>
          <a:effectLst/>
        </c:spPr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rgbClr val="FFD700"/>
          </a:solidFill>
          <a:ln>
            <a:noFill/>
          </a:ln>
          <a:effectLst/>
        </c:spPr>
      </c:pivotFmt>
      <c:pivotFmt>
        <c:idx val="711"/>
        <c:spPr>
          <a:solidFill>
            <a:srgbClr val="FFD700"/>
          </a:solidFill>
          <a:ln>
            <a:noFill/>
          </a:ln>
          <a:effectLst/>
        </c:spPr>
      </c:pivotFmt>
      <c:pivotFmt>
        <c:idx val="712"/>
        <c:spPr>
          <a:solidFill>
            <a:srgbClr val="FFD700"/>
          </a:solidFill>
          <a:ln>
            <a:noFill/>
          </a:ln>
          <a:effectLst/>
        </c:spPr>
      </c:pivotFmt>
      <c:pivotFmt>
        <c:idx val="713"/>
        <c:spPr>
          <a:solidFill>
            <a:srgbClr val="FFD700"/>
          </a:solidFill>
          <a:ln>
            <a:noFill/>
          </a:ln>
          <a:effectLst/>
        </c:spPr>
      </c:pivotFmt>
      <c:pivotFmt>
        <c:idx val="714"/>
        <c:spPr>
          <a:solidFill>
            <a:srgbClr val="FFD700"/>
          </a:solidFill>
          <a:ln>
            <a:noFill/>
          </a:ln>
          <a:effectLst/>
        </c:spPr>
      </c:pivotFmt>
      <c:pivotFmt>
        <c:idx val="715"/>
        <c:spPr>
          <a:solidFill>
            <a:srgbClr val="00B050"/>
          </a:solidFill>
          <a:ln>
            <a:noFill/>
          </a:ln>
          <a:effectLst/>
        </c:spPr>
      </c:pivotFmt>
      <c:pivotFmt>
        <c:idx val="716"/>
        <c:spPr>
          <a:solidFill>
            <a:srgbClr val="00B050"/>
          </a:solidFill>
          <a:ln>
            <a:noFill/>
          </a:ln>
          <a:effectLst/>
        </c:spPr>
      </c:pivotFmt>
      <c:pivotFmt>
        <c:idx val="717"/>
        <c:spPr>
          <a:solidFill>
            <a:srgbClr val="00B050"/>
          </a:solidFill>
          <a:ln>
            <a:noFill/>
          </a:ln>
          <a:effectLst/>
        </c:spPr>
      </c:pivotFmt>
      <c:pivotFmt>
        <c:idx val="718"/>
        <c:spPr>
          <a:solidFill>
            <a:srgbClr val="00B050"/>
          </a:solidFill>
          <a:ln>
            <a:noFill/>
          </a:ln>
          <a:effectLst/>
        </c:spPr>
      </c:pivotFmt>
      <c:pivotFmt>
        <c:idx val="719"/>
        <c:spPr>
          <a:solidFill>
            <a:srgbClr val="00B050"/>
          </a:solidFill>
          <a:ln>
            <a:noFill/>
          </a:ln>
          <a:effectLst/>
        </c:spPr>
      </c:pivotFmt>
      <c:pivotFmt>
        <c:idx val="720"/>
        <c:spPr>
          <a:solidFill>
            <a:srgbClr val="00B050"/>
          </a:solidFill>
          <a:ln>
            <a:noFill/>
          </a:ln>
          <a:effectLst/>
        </c:spPr>
      </c:pivotFmt>
      <c:pivotFmt>
        <c:idx val="721"/>
        <c:spPr>
          <a:solidFill>
            <a:srgbClr val="00B050"/>
          </a:solidFill>
          <a:ln>
            <a:noFill/>
          </a:ln>
          <a:effectLst/>
        </c:spPr>
      </c:pivotFmt>
      <c:pivotFmt>
        <c:idx val="722"/>
        <c:spPr>
          <a:solidFill>
            <a:srgbClr val="00B050"/>
          </a:solidFill>
          <a:ln>
            <a:noFill/>
          </a:ln>
          <a:effectLst/>
        </c:spPr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rgbClr val="FFD700"/>
          </a:solidFill>
          <a:ln>
            <a:noFill/>
          </a:ln>
          <a:effectLst/>
        </c:spPr>
      </c:pivotFmt>
      <c:pivotFmt>
        <c:idx val="725"/>
        <c:spPr>
          <a:solidFill>
            <a:srgbClr val="FFD700"/>
          </a:solidFill>
          <a:ln>
            <a:noFill/>
          </a:ln>
          <a:effectLst/>
        </c:spPr>
      </c:pivotFmt>
      <c:pivotFmt>
        <c:idx val="726"/>
        <c:spPr>
          <a:solidFill>
            <a:srgbClr val="FFD700"/>
          </a:solidFill>
          <a:ln>
            <a:noFill/>
          </a:ln>
          <a:effectLst/>
        </c:spPr>
      </c:pivotFmt>
      <c:pivotFmt>
        <c:idx val="727"/>
        <c:spPr>
          <a:solidFill>
            <a:srgbClr val="FFD700"/>
          </a:solidFill>
          <a:ln>
            <a:noFill/>
          </a:ln>
          <a:effectLst/>
        </c:spPr>
      </c:pivotFmt>
      <c:pivotFmt>
        <c:idx val="728"/>
        <c:spPr>
          <a:solidFill>
            <a:srgbClr val="FFD700"/>
          </a:solidFill>
          <a:ln>
            <a:noFill/>
          </a:ln>
          <a:effectLst/>
        </c:spPr>
      </c:pivotFmt>
      <c:pivotFmt>
        <c:idx val="729"/>
        <c:spPr>
          <a:solidFill>
            <a:srgbClr val="00B050"/>
          </a:solidFill>
          <a:ln>
            <a:noFill/>
          </a:ln>
          <a:effectLst/>
        </c:spPr>
      </c:pivotFmt>
      <c:pivotFmt>
        <c:idx val="730"/>
        <c:spPr>
          <a:solidFill>
            <a:srgbClr val="00B050"/>
          </a:solidFill>
          <a:ln>
            <a:noFill/>
          </a:ln>
          <a:effectLst/>
        </c:spPr>
      </c:pivotFmt>
      <c:pivotFmt>
        <c:idx val="731"/>
        <c:spPr>
          <a:solidFill>
            <a:srgbClr val="00B050"/>
          </a:solidFill>
          <a:ln>
            <a:noFill/>
          </a:ln>
          <a:effectLst/>
        </c:spPr>
      </c:pivotFmt>
      <c:pivotFmt>
        <c:idx val="732"/>
        <c:spPr>
          <a:solidFill>
            <a:srgbClr val="00B050"/>
          </a:solidFill>
          <a:ln>
            <a:noFill/>
          </a:ln>
          <a:effectLst/>
        </c:spPr>
      </c:pivotFmt>
      <c:pivotFmt>
        <c:idx val="733"/>
        <c:spPr>
          <a:solidFill>
            <a:srgbClr val="00B050"/>
          </a:solidFill>
          <a:ln>
            <a:noFill/>
          </a:ln>
          <a:effectLst/>
        </c:spPr>
      </c:pivotFmt>
      <c:pivotFmt>
        <c:idx val="734"/>
        <c:spPr>
          <a:solidFill>
            <a:srgbClr val="00B050"/>
          </a:solidFill>
          <a:ln>
            <a:noFill/>
          </a:ln>
          <a:effectLst/>
        </c:spPr>
      </c:pivotFmt>
      <c:pivotFmt>
        <c:idx val="735"/>
        <c:spPr>
          <a:solidFill>
            <a:srgbClr val="00B050"/>
          </a:solidFill>
          <a:ln>
            <a:noFill/>
          </a:ln>
          <a:effectLst/>
        </c:spPr>
      </c:pivotFmt>
      <c:pivotFmt>
        <c:idx val="736"/>
        <c:spPr>
          <a:solidFill>
            <a:srgbClr val="00B050"/>
          </a:solidFill>
          <a:ln>
            <a:noFill/>
          </a:ln>
          <a:effectLst/>
        </c:spPr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rgbClr val="FFD700"/>
          </a:solidFill>
          <a:ln>
            <a:noFill/>
          </a:ln>
          <a:effectLst/>
        </c:spPr>
      </c:pivotFmt>
      <c:pivotFmt>
        <c:idx val="739"/>
        <c:spPr>
          <a:solidFill>
            <a:srgbClr val="FFD700"/>
          </a:solidFill>
          <a:ln>
            <a:noFill/>
          </a:ln>
          <a:effectLst/>
        </c:spPr>
      </c:pivotFmt>
      <c:pivotFmt>
        <c:idx val="740"/>
        <c:spPr>
          <a:solidFill>
            <a:srgbClr val="FFD700"/>
          </a:solidFill>
          <a:ln>
            <a:noFill/>
          </a:ln>
          <a:effectLst/>
        </c:spPr>
      </c:pivotFmt>
      <c:pivotFmt>
        <c:idx val="741"/>
        <c:spPr>
          <a:solidFill>
            <a:srgbClr val="FFD700"/>
          </a:solidFill>
          <a:ln>
            <a:noFill/>
          </a:ln>
          <a:effectLst/>
        </c:spPr>
      </c:pivotFmt>
      <c:pivotFmt>
        <c:idx val="742"/>
        <c:spPr>
          <a:solidFill>
            <a:srgbClr val="FFD700"/>
          </a:solidFill>
          <a:ln>
            <a:noFill/>
          </a:ln>
          <a:effectLst/>
        </c:spPr>
      </c:pivotFmt>
      <c:pivotFmt>
        <c:idx val="743"/>
        <c:spPr>
          <a:solidFill>
            <a:srgbClr val="00B050"/>
          </a:solidFill>
          <a:ln>
            <a:noFill/>
          </a:ln>
          <a:effectLst/>
        </c:spPr>
      </c:pivotFmt>
      <c:pivotFmt>
        <c:idx val="744"/>
        <c:spPr>
          <a:solidFill>
            <a:srgbClr val="00B050"/>
          </a:solidFill>
          <a:ln>
            <a:noFill/>
          </a:ln>
          <a:effectLst/>
        </c:spPr>
      </c:pivotFmt>
      <c:pivotFmt>
        <c:idx val="745"/>
        <c:spPr>
          <a:solidFill>
            <a:srgbClr val="00B050"/>
          </a:solidFill>
          <a:ln>
            <a:noFill/>
          </a:ln>
          <a:effectLst/>
        </c:spPr>
      </c:pivotFmt>
      <c:pivotFmt>
        <c:idx val="746"/>
        <c:spPr>
          <a:solidFill>
            <a:srgbClr val="00B050"/>
          </a:solidFill>
          <a:ln>
            <a:noFill/>
          </a:ln>
          <a:effectLst/>
        </c:spPr>
      </c:pivotFmt>
      <c:pivotFmt>
        <c:idx val="747"/>
        <c:spPr>
          <a:solidFill>
            <a:srgbClr val="00B050"/>
          </a:solidFill>
          <a:ln>
            <a:noFill/>
          </a:ln>
          <a:effectLst/>
        </c:spPr>
      </c:pivotFmt>
      <c:pivotFmt>
        <c:idx val="748"/>
        <c:spPr>
          <a:solidFill>
            <a:srgbClr val="00B050"/>
          </a:solidFill>
          <a:ln>
            <a:noFill/>
          </a:ln>
          <a:effectLst/>
        </c:spPr>
      </c:pivotFmt>
      <c:pivotFmt>
        <c:idx val="749"/>
        <c:spPr>
          <a:solidFill>
            <a:srgbClr val="00B050"/>
          </a:solidFill>
          <a:ln>
            <a:noFill/>
          </a:ln>
          <a:effectLst/>
        </c:spPr>
      </c:pivotFmt>
      <c:pivotFmt>
        <c:idx val="750"/>
        <c:spPr>
          <a:solidFill>
            <a:srgbClr val="00B05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pivot!$L$6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64A0-437D-BDAC-576223756564}"/>
              </c:ext>
            </c:extLst>
          </c:dPt>
          <c:dPt>
            <c:idx val="1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64A0-437D-BDAC-576223756564}"/>
              </c:ext>
            </c:extLst>
          </c:dPt>
          <c:dPt>
            <c:idx val="2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64A0-437D-BDAC-576223756564}"/>
              </c:ext>
            </c:extLst>
          </c:dPt>
          <c:dPt>
            <c:idx val="3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64A0-437D-BDAC-576223756564}"/>
              </c:ext>
            </c:extLst>
          </c:dPt>
          <c:dPt>
            <c:idx val="4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64A0-437D-BDAC-576223756564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64A0-437D-BDAC-576223756564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64A0-437D-BDAC-576223756564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64A0-437D-BDAC-576223756564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64A0-437D-BDAC-576223756564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64A0-437D-BDAC-576223756564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64A0-437D-BDAC-576223756564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64A0-437D-BDAC-576223756564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64A0-437D-BDAC-5762237565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pivot!$K$7:$K$35</c:f>
              <c:multiLvlStrCache>
                <c:ptCount val="25"/>
                <c:lvl>
                  <c:pt idx="0">
                    <c:v>삼방-HD씨링</c:v>
                  </c:pt>
                  <c:pt idx="1">
                    <c:v>삼방</c:v>
                  </c:pt>
                  <c:pt idx="2">
                    <c:v>삼방-지퍼</c:v>
                  </c:pt>
                  <c:pt idx="3">
                    <c:v>삼방꼬리</c:v>
                  </c:pt>
                  <c:pt idx="4">
                    <c:v>삼방-2폭-HD씨링</c:v>
                  </c:pt>
                  <c:pt idx="5">
                    <c:v>삼방-HD씨링</c:v>
                  </c:pt>
                  <c:pt idx="6">
                    <c:v>삼방</c:v>
                  </c:pt>
                  <c:pt idx="7">
                    <c:v>삼방스탠드</c:v>
                  </c:pt>
                  <c:pt idx="8">
                    <c:v>삼방-지퍼</c:v>
                  </c:pt>
                  <c:pt idx="9">
                    <c:v>삼방꼬리</c:v>
                  </c:pt>
                  <c:pt idx="10">
                    <c:v>삼방꼬리-HD씨링</c:v>
                  </c:pt>
                  <c:pt idx="11">
                    <c:v>삼방스탠드-지퍼</c:v>
                  </c:pt>
                  <c:pt idx="12">
                    <c:v>삼방-2폭</c:v>
                  </c:pt>
                  <c:pt idx="13">
                    <c:v>삼방-HD씨링</c:v>
                  </c:pt>
                  <c:pt idx="14">
                    <c:v>삼방</c:v>
                  </c:pt>
                  <c:pt idx="15">
                    <c:v>삼방스탠드</c:v>
                  </c:pt>
                  <c:pt idx="16">
                    <c:v>삼방-지퍼</c:v>
                  </c:pt>
                  <c:pt idx="17">
                    <c:v>삼방꼬리</c:v>
                  </c:pt>
                  <c:pt idx="18">
                    <c:v>삼방꼬리-HD씨링</c:v>
                  </c:pt>
                  <c:pt idx="19">
                    <c:v>2단삼방-풀발이</c:v>
                  </c:pt>
                  <c:pt idx="20">
                    <c:v>삼방스탠드-지퍼</c:v>
                  </c:pt>
                  <c:pt idx="21">
                    <c:v>삼방-2폭</c:v>
                  </c:pt>
                  <c:pt idx="22">
                    <c:v>삼방-2폭-HD씨링</c:v>
                  </c:pt>
                  <c:pt idx="23">
                    <c:v>2단삼방-지퍼</c:v>
                  </c:pt>
                  <c:pt idx="24">
                    <c:v>2단삼방</c:v>
                  </c:pt>
                </c:lvl>
                <c:lvl>
                  <c:pt idx="0">
                    <c:v>모든팩</c:v>
                  </c:pt>
                  <c:pt idx="5">
                    <c:v>엠에스팩</c:v>
                  </c:pt>
                  <c:pt idx="13">
                    <c:v>진포장</c:v>
                  </c:pt>
                </c:lvl>
              </c:multiLvlStrCache>
            </c:multiLvlStrRef>
          </c:cat>
          <c:val>
            <c:numRef>
              <c:f>pivot!$L$7:$L$35</c:f>
              <c:numCache>
                <c:formatCode>#,##0</c:formatCode>
                <c:ptCount val="25"/>
                <c:pt idx="0">
                  <c:v>3464336.5</c:v>
                </c:pt>
                <c:pt idx="1">
                  <c:v>3775578</c:v>
                </c:pt>
                <c:pt idx="2">
                  <c:v>15984822</c:v>
                </c:pt>
                <c:pt idx="3">
                  <c:v>1404564.5</c:v>
                </c:pt>
                <c:pt idx="4">
                  <c:v>2160000</c:v>
                </c:pt>
                <c:pt idx="5">
                  <c:v>1307122.5</c:v>
                </c:pt>
                <c:pt idx="6">
                  <c:v>8588190.5</c:v>
                </c:pt>
                <c:pt idx="7">
                  <c:v>600000</c:v>
                </c:pt>
                <c:pt idx="8">
                  <c:v>6246839</c:v>
                </c:pt>
                <c:pt idx="9">
                  <c:v>1512838.5</c:v>
                </c:pt>
                <c:pt idx="10">
                  <c:v>1920961.5</c:v>
                </c:pt>
                <c:pt idx="11">
                  <c:v>9220381</c:v>
                </c:pt>
                <c:pt idx="12">
                  <c:v>331032</c:v>
                </c:pt>
                <c:pt idx="13">
                  <c:v>31611919</c:v>
                </c:pt>
                <c:pt idx="14">
                  <c:v>10620819</c:v>
                </c:pt>
                <c:pt idx="15">
                  <c:v>3599977.5</c:v>
                </c:pt>
                <c:pt idx="16">
                  <c:v>14409340</c:v>
                </c:pt>
                <c:pt idx="17">
                  <c:v>1766532.5</c:v>
                </c:pt>
                <c:pt idx="18">
                  <c:v>1078324.5</c:v>
                </c:pt>
                <c:pt idx="19">
                  <c:v>1199979</c:v>
                </c:pt>
                <c:pt idx="20">
                  <c:v>25700585.600000001</c:v>
                </c:pt>
                <c:pt idx="21">
                  <c:v>1580000</c:v>
                </c:pt>
                <c:pt idx="22">
                  <c:v>1440000</c:v>
                </c:pt>
                <c:pt idx="23">
                  <c:v>2400000</c:v>
                </c:pt>
                <c:pt idx="24">
                  <c:v>168000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64A0-437D-BDAC-576223756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9"/>
        <c:axId val="1257932079"/>
        <c:axId val="1257932559"/>
      </c:barChart>
      <c:catAx>
        <c:axId val="125793207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7932559"/>
        <c:crosses val="autoZero"/>
        <c:auto val="1"/>
        <c:lblAlgn val="ctr"/>
        <c:lblOffset val="100"/>
        <c:noMultiLvlLbl val="0"/>
      </c:catAx>
      <c:valAx>
        <c:axId val="1257932559"/>
        <c:scaling>
          <c:orientation val="minMax"/>
        </c:scaling>
        <c:delete val="1"/>
        <c:axPos val="t"/>
        <c:numFmt formatCode="#,##0" sourceLinked="1"/>
        <c:majorTickMark val="none"/>
        <c:minorTickMark val="none"/>
        <c:tickLblPos val="nextTo"/>
        <c:crossAx val="125793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0</xdr:rowOff>
    </xdr:from>
    <xdr:to>
      <xdr:col>10</xdr:col>
      <xdr:colOff>633505</xdr:colOff>
      <xdr:row>25</xdr:row>
      <xdr:rowOff>28762</xdr:rowOff>
    </xdr:to>
    <xdr:graphicFrame macro="">
      <xdr:nvGraphicFramePr>
        <xdr:cNvPr id="2" name="차트1">
          <a:extLst>
            <a:ext uri="{FF2B5EF4-FFF2-40B4-BE49-F238E27FC236}">
              <a16:creationId xmlns:a16="http://schemas.microsoft.com/office/drawing/2014/main" id="{149239D1-EA9D-403C-A6DF-2353110FF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19</xdr:col>
      <xdr:colOff>636494</xdr:colOff>
      <xdr:row>25</xdr:row>
      <xdr:rowOff>28762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B72FE46-B9AE-4FFD-8C31-B1250E64F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633505</xdr:colOff>
      <xdr:row>56</xdr:row>
      <xdr:rowOff>5790</xdr:rowOff>
    </xdr:to>
    <xdr:graphicFrame macro="">
      <xdr:nvGraphicFramePr>
        <xdr:cNvPr id="4" name="chart3">
          <a:extLst>
            <a:ext uri="{FF2B5EF4-FFF2-40B4-BE49-F238E27FC236}">
              <a16:creationId xmlns:a16="http://schemas.microsoft.com/office/drawing/2014/main" id="{619E87F7-1778-4F3E-910D-F6A881C48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50052</xdr:colOff>
      <xdr:row>26</xdr:row>
      <xdr:rowOff>0</xdr:rowOff>
    </xdr:from>
    <xdr:to>
      <xdr:col>20</xdr:col>
      <xdr:colOff>0</xdr:colOff>
      <xdr:row>56</xdr:row>
      <xdr:rowOff>4109</xdr:rowOff>
    </xdr:to>
    <xdr:graphicFrame macro="">
      <xdr:nvGraphicFramePr>
        <xdr:cNvPr id="5" name="chart4">
          <a:extLst>
            <a:ext uri="{FF2B5EF4-FFF2-40B4-BE49-F238E27FC236}">
              <a16:creationId xmlns:a16="http://schemas.microsoft.com/office/drawing/2014/main" id="{AE647A3B-ECE6-420B-8FB6-11BA82036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2</xdr:row>
          <xdr:rowOff>0</xdr:rowOff>
        </xdr:from>
        <xdr:to>
          <xdr:col>25</xdr:col>
          <xdr:colOff>161925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2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28216</xdr:rowOff>
    </xdr:from>
    <xdr:to>
      <xdr:col>17</xdr:col>
      <xdr:colOff>0</xdr:colOff>
      <xdr:row>41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B7806D2-1DBE-AEDC-63C5-A0D849F89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81775" y="6257566"/>
          <a:ext cx="6172200" cy="25721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37</xdr:row>
      <xdr:rowOff>0</xdr:rowOff>
    </xdr:from>
    <xdr:to>
      <xdr:col>11</xdr:col>
      <xdr:colOff>105114</xdr:colOff>
      <xdr:row>47</xdr:row>
      <xdr:rowOff>105086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7A2D9E6-214C-EA0D-66F9-436C5CCC1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8001000"/>
          <a:ext cx="2429214" cy="222916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37</xdr:row>
      <xdr:rowOff>0</xdr:rowOff>
    </xdr:from>
    <xdr:to>
      <xdr:col>15</xdr:col>
      <xdr:colOff>581372</xdr:colOff>
      <xdr:row>47</xdr:row>
      <xdr:rowOff>171770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3C8EF26-05FC-9F07-12CE-76140325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1825" y="8001000"/>
          <a:ext cx="2486372" cy="22958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636563</xdr:colOff>
      <xdr:row>53</xdr:row>
      <xdr:rowOff>157164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C78E660-C287-57F6-1C34-E2EF85D4D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4650" y="215900"/>
          <a:ext cx="11202963" cy="1138396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18</xdr:col>
      <xdr:colOff>404848</xdr:colOff>
      <xdr:row>101</xdr:row>
      <xdr:rowOff>14088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AAE8E51-0497-DEC1-7A80-6C63AC168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650" y="11874500"/>
          <a:ext cx="11631648" cy="994548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102</xdr:row>
      <xdr:rowOff>0</xdr:rowOff>
    </xdr:from>
    <xdr:to>
      <xdr:col>16</xdr:col>
      <xdr:colOff>592015</xdr:colOff>
      <xdr:row>155</xdr:row>
      <xdr:rowOff>65106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087C121-6ECE-FF89-7983-18980AFA3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650" y="22021800"/>
          <a:ext cx="10498015" cy="11507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156</xdr:row>
      <xdr:rowOff>0</xdr:rowOff>
    </xdr:from>
    <xdr:to>
      <xdr:col>18</xdr:col>
      <xdr:colOff>557270</xdr:colOff>
      <xdr:row>197</xdr:row>
      <xdr:rowOff>74271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C2FD516-A233-6620-2FBD-CDF617AF4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650" y="33680400"/>
          <a:ext cx="11784070" cy="89261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198</xdr:row>
      <xdr:rowOff>0</xdr:rowOff>
    </xdr:from>
    <xdr:to>
      <xdr:col>18</xdr:col>
      <xdr:colOff>471533</xdr:colOff>
      <xdr:row>240</xdr:row>
      <xdr:rowOff>125108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322AEF8-5E6F-A94E-A2FD-D89EC858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4650" y="42748200"/>
          <a:ext cx="11698333" cy="919290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241</xdr:row>
      <xdr:rowOff>0</xdr:rowOff>
    </xdr:from>
    <xdr:to>
      <xdr:col>14</xdr:col>
      <xdr:colOff>217128</xdr:colOff>
      <xdr:row>267</xdr:row>
      <xdr:rowOff>150029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89FCD2C-2A5D-2F11-DBDC-2CE4C13E4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4650" y="52031900"/>
          <a:ext cx="8802328" cy="5763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20</xdr:col>
          <xdr:colOff>0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2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단가 검증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09.589333796299" createdVersion="8" refreshedVersion="8" minRefreshableVersion="3" recordCount="261" xr:uid="{A1F2747A-97F8-4A41-A253-A86BF2AA68C8}">
  <cacheSource type="worksheet">
    <worksheetSource name="쿼리9"/>
  </cacheSource>
  <cacheFields count="13">
    <cacheField name="주문번호" numFmtId="0">
      <sharedItems/>
    </cacheField>
    <cacheField name="주문일자" numFmtId="0">
      <sharedItems/>
    </cacheField>
    <cacheField name="외주처명" numFmtId="0">
      <sharedItems count="3">
        <s v="진포장"/>
        <s v="엠에스팩"/>
        <s v="모든팩"/>
      </sharedItems>
    </cacheField>
    <cacheField name="공정코드" numFmtId="0">
      <sharedItems/>
    </cacheField>
    <cacheField name="공정납기일" numFmtId="0">
      <sharedItems/>
    </cacheField>
    <cacheField name="작업지시량" numFmtId="0">
      <sharedItems containsSemiMixedTypes="0" containsString="0" containsNumber="1" containsInteger="1" minValue="300" maxValue="1410000"/>
    </cacheField>
    <cacheField name="품목이름" numFmtId="0">
      <sharedItems/>
    </cacheField>
    <cacheField name="품목타입" numFmtId="0">
      <sharedItems/>
    </cacheField>
    <cacheField name="품목너비" numFmtId="0">
      <sharedItems containsSemiMixedTypes="0" containsString="0" containsNumber="1" containsInteger="1" minValue="60" maxValue="600"/>
    </cacheField>
    <cacheField name="제대타입" numFmtId="0">
      <sharedItems containsBlank="1" count="14">
        <s v="삼방-HD씨링"/>
        <s v="삼방"/>
        <s v="삼방-풀발이"/>
        <s v="삼방스탠드"/>
        <s v="삼방-지퍼"/>
        <s v="삼방꼬리"/>
        <s v="삼방꼬리-HD씨링"/>
        <s v="2단삼방-풀발이"/>
        <s v="삼방스탠드-지퍼"/>
        <s v="삼방-2폭"/>
        <s v="삼방-2폭-HD씨링"/>
        <m/>
        <s v="2단삼방-지퍼"/>
        <s v="2단삼방" u="1"/>
      </sharedItems>
    </cacheField>
    <cacheField name="단가key" numFmtId="0">
      <sharedItems/>
    </cacheField>
    <cacheField name="unit_price" numFmtId="0">
      <sharedItems containsSemiMixedTypes="0" containsString="0" containsNumber="1" minValue="0" maxValue="32" count="34">
        <n v="5.5"/>
        <n v="0"/>
        <n v="17.5"/>
        <n v="8"/>
        <n v="25"/>
        <n v="7.5"/>
        <n v="9.5"/>
        <n v="20"/>
        <n v="14.5"/>
        <n v="23"/>
        <n v="12"/>
        <n v="6"/>
        <n v="13.2"/>
        <n v="27"/>
        <n v="16.5"/>
        <n v="5"/>
        <n v="28"/>
        <n v="14"/>
        <n v="25.2"/>
        <n v="9"/>
        <n v="25.5"/>
        <n v="8.5"/>
        <n v="7"/>
        <n v="22"/>
        <n v="4"/>
        <n v="4.5"/>
        <n v="10.5"/>
        <n v="15"/>
        <n v="21"/>
        <n v="16"/>
        <n v="32"/>
        <n v="29"/>
        <n v="18.5"/>
        <n v="10"/>
      </sharedItems>
    </cacheField>
    <cacheField name="estimate_price" numFmtId="0">
      <sharedItems containsString="0" containsBlank="1" containsNumber="1" minValue="1500" maxValue="775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09.610536574073" createdVersion="8" refreshedVersion="8" minRefreshableVersion="3" recordCount="212" xr:uid="{92CDA97A-9326-4D25-9D7D-23A97145CA28}">
  <cacheSource type="worksheet">
    <worksheetSource ref="A1:F213" sheet="10월_표준단가_업체단가_비교"/>
  </cacheSource>
  <cacheFields count="6">
    <cacheField name="주문번호" numFmtId="0">
      <sharedItems/>
    </cacheField>
    <cacheField name="제대타입" numFmtId="0">
      <sharedItems/>
    </cacheField>
    <cacheField name="표준단가" numFmtId="0">
      <sharedItems containsSemiMixedTypes="0" containsString="0" containsNumber="1" minValue="4" maxValue="39"/>
    </cacheField>
    <cacheField name="업체단가" numFmtId="0">
      <sharedItems containsSemiMixedTypes="0" containsString="0" containsNumber="1" minValue="4" maxValue="34"/>
    </cacheField>
    <cacheField name="일치여부" numFmtId="0">
      <sharedItems count="2">
        <s v="X"/>
        <s v="O"/>
      </sharedItems>
    </cacheField>
    <cacheField name="단가차이" numFmtId="0">
      <sharedItems containsSemiMixedTypes="0" containsString="0" containsNumber="1" minValue="-7.7999999999999972" maxValue="4.7999999999999972" count="18">
        <n v="2"/>
        <n v="0"/>
        <n v="0.5"/>
        <n v="1.5"/>
        <n v="0.19999999999999929"/>
        <n v="2.5"/>
        <n v="4"/>
        <n v="-2"/>
        <n v="4.1999999999999993"/>
        <n v="4.7999999999999972"/>
        <n v="-7.7999999999999972"/>
        <n v="-1"/>
        <n v="-6.3999999999999986"/>
        <n v="1"/>
        <n v="0.20000000000000284"/>
        <n v="3"/>
        <n v="3.1999999999999993"/>
        <n v="0.6999999999999992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09.610536921296" createdVersion="8" refreshedVersion="8" minRefreshableVersion="3" recordCount="212" xr:uid="{68FBC0DF-CA85-410E-8532-27311E89D814}">
  <cacheSource type="worksheet">
    <worksheetSource ref="A1:N213" sheet="10월마감내역서기반_제대"/>
  </cacheSource>
  <cacheFields count="14">
    <cacheField name="주문번호" numFmtId="0">
      <sharedItems/>
    </cacheField>
    <cacheField name="외주처명" numFmtId="0">
      <sharedItems count="3">
        <s v="모든팩"/>
        <s v="엠에스팩"/>
        <s v="진포장"/>
      </sharedItems>
    </cacheField>
    <cacheField name="제대 타입" numFmtId="177">
      <sharedItems containsSemiMixedTypes="0" containsString="0" containsNumber="1" containsInteger="1" minValue="18" maxValue="92"/>
    </cacheField>
    <cacheField name="제대 종류" numFmtId="177">
      <sharedItems/>
    </cacheField>
    <cacheField name="품목이름" numFmtId="0">
      <sharedItems/>
    </cacheField>
    <cacheField name="제대종류+품목이름+품목너비" numFmtId="0">
      <sharedItems/>
    </cacheField>
    <cacheField name="품목너비" numFmtId="3">
      <sharedItems containsSemiMixedTypes="0" containsString="0" containsNumber="1" containsInteger="1" minValue="75" maxValue="500"/>
    </cacheField>
    <cacheField name="품목높이" numFmtId="3">
      <sharedItems containsSemiMixedTypes="0" containsString="0" containsNumber="1" containsInteger="1" minValue="110" maxValue="800"/>
    </cacheField>
    <cacheField name="업체_단가" numFmtId="179">
      <sharedItems containsSemiMixedTypes="0" containsString="0" containsNumber="1" minValue="4" maxValue="34"/>
    </cacheField>
    <cacheField name="작업지시량" numFmtId="3">
      <sharedItems containsSemiMixedTypes="0" containsString="0" containsNumber="1" containsInteger="1" minValue="2400" maxValue="480000"/>
    </cacheField>
    <cacheField name="작업지시량X업체_단가" numFmtId="3">
      <sharedItems containsSemiMixedTypes="0" containsString="0" containsNumber="1" minValue="24000" maxValue="5040000"/>
    </cacheField>
    <cacheField name="기존단가" numFmtId="3">
      <sharedItems containsSemiMixedTypes="0" containsString="0" containsNumber="1" minValue="4" maxValue="39"/>
    </cacheField>
    <cacheField name="작업지시량X추정단가" numFmtId="3">
      <sharedItems containsSemiMixedTypes="0" containsString="0" containsNumber="1" minValue="24000" maxValue="16800000"/>
    </cacheField>
    <cacheField name="업데이트단가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09.610536921296" createdVersion="8" refreshedVersion="8" minRefreshableVersion="3" recordCount="212" xr:uid="{F171A68B-BAAF-4E4E-B230-0BF4DD74B1F3}">
  <cacheSource type="worksheet">
    <worksheetSource ref="A1:B213" sheet="고유값_엑셀_SQL갯수비교"/>
  </cacheSource>
  <cacheFields count="2">
    <cacheField name="sql_주문번호" numFmtId="0">
      <sharedItems/>
    </cacheField>
    <cacheField name="엑셀_주문번호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09.61054814815" createdVersion="8" refreshedVersion="8" minRefreshableVersion="3" recordCount="212" xr:uid="{81AA9FE8-0682-4789-92A5-2F5328945039}">
  <cacheSource type="worksheet">
    <worksheetSource name="쿼리8"/>
  </cacheSource>
  <cacheFields count="13">
    <cacheField name="주문번호" numFmtId="0">
      <sharedItems/>
    </cacheField>
    <cacheField name="주문일자" numFmtId="0">
      <sharedItems/>
    </cacheField>
    <cacheField name="외주처명" numFmtId="0">
      <sharedItems count="3">
        <s v="모든팩"/>
        <s v="엠에스팩"/>
        <s v="진포장"/>
      </sharedItems>
    </cacheField>
    <cacheField name="공정코드" numFmtId="0">
      <sharedItems/>
    </cacheField>
    <cacheField name="공정납기일" numFmtId="0">
      <sharedItems/>
    </cacheField>
    <cacheField name="작업지시량" numFmtId="0">
      <sharedItems containsSemiMixedTypes="0" containsString="0" containsNumber="1" containsInteger="1" minValue="2400" maxValue="480000"/>
    </cacheField>
    <cacheField name="품목이름" numFmtId="0">
      <sharedItems/>
    </cacheField>
    <cacheField name="품목타입" numFmtId="0">
      <sharedItems/>
    </cacheField>
    <cacheField name="품목너비" numFmtId="0">
      <sharedItems containsSemiMixedTypes="0" containsString="0" containsNumber="1" containsInteger="1" minValue="75" maxValue="500"/>
    </cacheField>
    <cacheField name="제대타입" numFmtId="0">
      <sharedItems count="13">
        <s v="삼방"/>
        <s v="삼방꼬리"/>
        <s v="삼방-지퍼-2폭"/>
        <s v="삼방스탠드-지퍼"/>
        <s v="삼방-HD씨링"/>
        <s v="삼방-지퍼"/>
        <s v="삼방스탠드"/>
        <s v="2단삼방-풀발이"/>
        <s v="삼방-2폭"/>
        <s v="삼방-포켓지퍼"/>
        <s v="삼방-풀발이"/>
        <s v="삼방꼬리-HD씨링"/>
        <s v="삼방-2폭-HD씨링"/>
      </sharedItems>
    </cacheField>
    <cacheField name="단가key" numFmtId="0">
      <sharedItems/>
    </cacheField>
    <cacheField name="unit_price" numFmtId="0">
      <sharedItems containsSemiMixedTypes="0" containsString="0" containsNumber="1" minValue="4" maxValue="34"/>
    </cacheField>
    <cacheField name="estimate_price" numFmtId="0">
      <sharedItems containsSemiMixedTypes="0" containsString="0" containsNumber="1" minValue="24000" maxValue="50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09.611197685183" createdVersion="8" refreshedVersion="8" minRefreshableVersion="3" recordCount="261" xr:uid="{56F81A65-9C59-4419-B311-0688C0B1CA05}">
  <cacheSource type="worksheet">
    <worksheetSource name="쿼리13"/>
  </cacheSource>
  <cacheFields count="17">
    <cacheField name="주문번호" numFmtId="0">
      <sharedItems/>
    </cacheField>
    <cacheField name="주문일자" numFmtId="0">
      <sharedItems/>
    </cacheField>
    <cacheField name="외주처명" numFmtId="0">
      <sharedItems count="3">
        <s v="진포장"/>
        <s v="엠에스팩"/>
        <s v="모든팩"/>
      </sharedItems>
    </cacheField>
    <cacheField name="공정코드" numFmtId="0">
      <sharedItems/>
    </cacheField>
    <cacheField name="공정납기일" numFmtId="0">
      <sharedItems/>
    </cacheField>
    <cacheField name="작업지시량" numFmtId="0">
      <sharedItems containsSemiMixedTypes="0" containsString="0" containsNumber="1" containsInteger="1" minValue="300" maxValue="1410000"/>
    </cacheField>
    <cacheField name="품목이름" numFmtId="0">
      <sharedItems/>
    </cacheField>
    <cacheField name="품목타입" numFmtId="0">
      <sharedItems/>
    </cacheField>
    <cacheField name="품목너비" numFmtId="0">
      <sharedItems containsSemiMixedTypes="0" containsString="0" containsNumber="1" containsInteger="1" minValue="60" maxValue="600"/>
    </cacheField>
    <cacheField name="품목높이" numFmtId="0">
      <sharedItems containsSemiMixedTypes="0" containsString="0" containsNumber="1" containsInteger="1" minValue="85" maxValue="820"/>
    </cacheField>
    <cacheField name="제대타입" numFmtId="0">
      <sharedItems count="12">
        <s v="삼방-HD씨링"/>
        <s v="삼방"/>
        <s v="2단삼방-지퍼"/>
        <s v="삼방스탠드"/>
        <s v="삼방-지퍼"/>
        <s v="삼방꼬리"/>
        <s v="삼방꼬리-HD씨링"/>
        <s v="2단삼방-풀발이"/>
        <s v="삼방스탠드-지퍼"/>
        <s v="삼방-2폭"/>
        <s v="삼방-2폭-HD씨링"/>
        <s v="2단삼방"/>
      </sharedItems>
    </cacheField>
    <cacheField name="단가key" numFmtId="0">
      <sharedItems/>
    </cacheField>
    <cacheField name="단가수정key" numFmtId="0">
      <sharedItems/>
    </cacheField>
    <cacheField name="기본단가" numFmtId="0">
      <sharedItems containsSemiMixedTypes="0" containsString="0" containsNumber="1" containsInteger="1" minValue="5" maxValue="45"/>
    </cacheField>
    <cacheField name="최종단가" numFmtId="0">
      <sharedItems containsSemiMixedTypes="0" containsString="0" containsNumber="1" minValue="4" maxValue="45"/>
    </cacheField>
    <cacheField name="unit_price" numFmtId="0">
      <sharedItems containsSemiMixedTypes="0" containsString="0" containsNumber="1" minValue="4" maxValue="45"/>
    </cacheField>
    <cacheField name="estimate_price" numFmtId="0">
      <sharedItems containsSemiMixedTypes="0" containsString="0" containsNumber="1" minValue="1500" maxValue="775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s v="20240910-900006"/>
    <s v="20240910"/>
    <x v="0"/>
    <s v="05"/>
    <s v="20241029"/>
    <n v="1410000"/>
    <s v="나이론70=무지"/>
    <s v="200x450=삼방"/>
    <n v="200"/>
    <x v="0"/>
    <s v="삼방-HD씨링-나이론70=무지-200"/>
    <x v="0"/>
    <n v="7755000"/>
  </r>
  <r>
    <s v="20240925-900013"/>
    <s v="20240925"/>
    <x v="0"/>
    <s v="05"/>
    <s v="20241113"/>
    <n v="805714"/>
    <s v="나이론70"/>
    <s v="350x450=삼방"/>
    <n v="350"/>
    <x v="0"/>
    <s v="삼방-HD씨링-나이론70-350"/>
    <x v="1"/>
    <m/>
  </r>
  <r>
    <s v="20241007-900005"/>
    <s v="20241007"/>
    <x v="0"/>
    <s v="05"/>
    <s v="20241030"/>
    <n v="450000"/>
    <s v="나이론70=무지"/>
    <s v="200x300=삼방"/>
    <n v="200"/>
    <x v="0"/>
    <s v="삼방-HD씨링-나이론70=무지-200"/>
    <x v="0"/>
    <n v="2475000"/>
  </r>
  <r>
    <s v="20241011-1000162500"/>
    <s v="20241010"/>
    <x v="1"/>
    <s v="05"/>
    <s v="20241030"/>
    <n v="17142"/>
    <s v="[염지 4-4]패나이론(고접착)140&lt;410&gt;"/>
    <s v="350mm*410mm=삼방"/>
    <n v="350"/>
    <x v="1"/>
    <s v="삼방-[염지 4-4]패나이론(고접착)140&lt;410&gt;-350"/>
    <x v="1"/>
    <m/>
  </r>
  <r>
    <s v="20241011-901005"/>
    <s v="20241011"/>
    <x v="1"/>
    <s v="05"/>
    <s v="20241029"/>
    <n v="68571"/>
    <s v="나이론60=무지"/>
    <s v="350x450=삼방"/>
    <n v="350"/>
    <x v="0"/>
    <s v="삼방-HD씨링-나이론60=무지-350"/>
    <x v="1"/>
    <m/>
  </r>
  <r>
    <s v="20241014-1000154528"/>
    <s v="20241014"/>
    <x v="0"/>
    <s v="05"/>
    <s v="20241106"/>
    <n v="30000"/>
    <s v="패증착85"/>
    <s v="400x500+40=삼방풀발이-핫멜트"/>
    <n v="400"/>
    <x v="2"/>
    <s v="삼방-풀발이-패증착85-400"/>
    <x v="1"/>
    <m/>
  </r>
  <r>
    <s v="20241014-1000163157"/>
    <s v="20241014"/>
    <x v="0"/>
    <s v="05"/>
    <s v="20241029"/>
    <n v="34285"/>
    <s v="나이론(유무광/유백/메탈로젠)130"/>
    <s v="175mm*260mm+45mm=삼방스탠드"/>
    <n v="175"/>
    <x v="3"/>
    <s v="삼방스탠드-나이론(유무광/유백/메탈로젠)130-175"/>
    <x v="2"/>
    <n v="599987.5"/>
  </r>
  <r>
    <s v="20241014-1000164958"/>
    <s v="20241014"/>
    <x v="2"/>
    <s v="05"/>
    <s v="20241028"/>
    <n v="40000"/>
    <s v="나이론105"/>
    <s v="300mm*420mm=삼방"/>
    <n v="300"/>
    <x v="1"/>
    <s v="삼방-나이론105-300"/>
    <x v="3"/>
    <n v="320000"/>
  </r>
  <r>
    <s v="20241014-900005"/>
    <s v="20241014"/>
    <x v="0"/>
    <s v="05"/>
    <s v="20241030"/>
    <n v="180000"/>
    <s v="나이론70=무지"/>
    <s v="200x300=삼방"/>
    <n v="200"/>
    <x v="0"/>
    <s v="삼방-HD씨링-나이론70=무지-200"/>
    <x v="0"/>
    <n v="990000"/>
  </r>
  <r>
    <s v="20241014-902003"/>
    <s v="20241014"/>
    <x v="2"/>
    <s v="05"/>
    <s v="20241028"/>
    <n v="96000"/>
    <s v="진지90"/>
    <s v="250x350=삼방-지퍼"/>
    <n v="250"/>
    <x v="4"/>
    <s v="삼방-지퍼-진지90-250"/>
    <x v="4"/>
    <n v="2400000"/>
  </r>
  <r>
    <s v="20241015-1000136586"/>
    <s v="20241015"/>
    <x v="1"/>
    <s v="05"/>
    <s v="20241029"/>
    <n v="72000"/>
    <s v="나이론60"/>
    <s v="250mm*450mm=삼방"/>
    <n v="250"/>
    <x v="1"/>
    <s v="삼방-나이론60-250"/>
    <x v="5"/>
    <n v="540000"/>
  </r>
  <r>
    <s v="20241015-1000136587"/>
    <s v="20241015"/>
    <x v="1"/>
    <s v="05"/>
    <s v="20241028"/>
    <n v="34285"/>
    <s v="나이론60"/>
    <s v="350mm*450mm=삼방"/>
    <n v="350"/>
    <x v="1"/>
    <s v="삼방-나이론60-350"/>
    <x v="6"/>
    <n v="325707.5"/>
  </r>
  <r>
    <s v="20241015-1000145684"/>
    <s v="20241015"/>
    <x v="1"/>
    <s v="05"/>
    <s v="20241028"/>
    <n v="10000"/>
    <s v="나이론60"/>
    <s v="600mm*340mm=삼방"/>
    <n v="600"/>
    <x v="1"/>
    <s v="삼방-나이론60-600"/>
    <x v="1"/>
    <m/>
  </r>
  <r>
    <s v="20241015-1000157849"/>
    <s v="20241015"/>
    <x v="0"/>
    <s v="05"/>
    <s v="20241028"/>
    <n v="7317"/>
    <s v="오씨피피(투명)80"/>
    <s v="450x820=삼방꼬리-바람구멍 1개(5mm)"/>
    <n v="450"/>
    <x v="5"/>
    <s v="삼방꼬리-오씨피피(투명)80-450"/>
    <x v="1"/>
    <m/>
  </r>
  <r>
    <s v="20241015-1000163860"/>
    <s v="20241015"/>
    <x v="0"/>
    <s v="05"/>
    <s v="20241028"/>
    <n v="30769"/>
    <s v="오씨피피(투명)80"/>
    <s v="195x260=삼방-지퍼(하단오픈)"/>
    <n v="195"/>
    <x v="4"/>
    <s v="삼방-지퍼-오씨피피(투명)80-195"/>
    <x v="7"/>
    <n v="615380"/>
  </r>
  <r>
    <s v="20241015-1000166861"/>
    <s v="20241015"/>
    <x v="2"/>
    <s v="05"/>
    <s v="20241028"/>
    <n v="9230"/>
    <s v="나이론60"/>
    <s v="380x650=삼방꼬리"/>
    <n v="380"/>
    <x v="5"/>
    <s v="삼방꼬리-나이론60-380"/>
    <x v="8"/>
    <n v="133835"/>
  </r>
  <r>
    <s v="20241015-1000167639"/>
    <s v="20241015"/>
    <x v="0"/>
    <s v="05"/>
    <s v="20241028"/>
    <n v="18461"/>
    <s v="나이론60"/>
    <s v="400x650=삼방꼬리"/>
    <n v="400"/>
    <x v="6"/>
    <s v="삼방꼬리-HD씨링-나이론60-400"/>
    <x v="8"/>
    <n v="267684.5"/>
  </r>
  <r>
    <s v="20241015-1116P0216"/>
    <s v="20241015"/>
    <x v="0"/>
    <s v="05"/>
    <s v="20241028"/>
    <n v="42857"/>
    <s v="나이론80=6도-곱닥해)고등어살(150g)-중량변경"/>
    <s v="140x320=삼방"/>
    <n v="140"/>
    <x v="1"/>
    <s v="삼방-나이론80=6도-곱닥해)고등어살(150g)-중량변경-140"/>
    <x v="1"/>
    <m/>
  </r>
  <r>
    <s v="20241015-1217P0015"/>
    <s v="20241015"/>
    <x v="1"/>
    <s v="05"/>
    <s v="20241028"/>
    <n v="33333"/>
    <s v="패트110"/>
    <s v="180x285=삼방-지퍼"/>
    <n v="180"/>
    <x v="4"/>
    <s v="삼방-지퍼-패트110-180"/>
    <x v="1"/>
    <m/>
  </r>
  <r>
    <s v="20241015-1218N0146"/>
    <s v="20241015"/>
    <x v="0"/>
    <s v="05"/>
    <s v="20241028"/>
    <n v="18461"/>
    <s v="나이론60"/>
    <s v="360x650=삼방꼬리"/>
    <n v="360"/>
    <x v="5"/>
    <s v="삼방꼬리-나이론60-360"/>
    <x v="8"/>
    <n v="267684.5"/>
  </r>
  <r>
    <s v="20241015-1418P0052"/>
    <s v="20241015"/>
    <x v="2"/>
    <s v="05"/>
    <s v="20241028"/>
    <n v="26086"/>
    <s v="오씨피피(유무광)80"/>
    <s v="230x300=삼방-지퍼(하단오픈)"/>
    <n v="230"/>
    <x v="4"/>
    <s v="삼방-지퍼-오씨피피(유무광)80-230"/>
    <x v="9"/>
    <n v="599978"/>
  </r>
  <r>
    <s v="20241015-1620P0020"/>
    <s v="20241015"/>
    <x v="0"/>
    <s v="05"/>
    <s v="20241028"/>
    <n v="42857"/>
    <s v="나이론80"/>
    <s v="140x330=삼방"/>
    <n v="140"/>
    <x v="1"/>
    <s v="삼방-나이론80-140"/>
    <x v="1"/>
    <m/>
  </r>
  <r>
    <s v="20241015-1620P0021"/>
    <s v="20241015"/>
    <x v="1"/>
    <s v="05"/>
    <s v="20241028"/>
    <n v="27272"/>
    <s v="나이론80"/>
    <s v="220x420=삼방"/>
    <n v="220"/>
    <x v="1"/>
    <s v="삼방-나이론80-220"/>
    <x v="1"/>
    <m/>
  </r>
  <r>
    <s v="20241015-900009"/>
    <s v="20241015"/>
    <x v="0"/>
    <s v="05"/>
    <s v="20241030"/>
    <n v="96000"/>
    <s v="나이론70"/>
    <s v="250x400=삼방"/>
    <n v="250"/>
    <x v="0"/>
    <s v="삼방-HD씨링-나이론70-250"/>
    <x v="5"/>
    <n v="720000"/>
  </r>
  <r>
    <s v="20241016-1000164013"/>
    <s v="20241016"/>
    <x v="1"/>
    <s v="05"/>
    <s v="20241029"/>
    <n v="21428"/>
    <s v="증착70"/>
    <s v="280x380=삼방"/>
    <n v="280"/>
    <x v="1"/>
    <s v="삼방-증착70-280"/>
    <x v="1"/>
    <m/>
  </r>
  <r>
    <s v="20241016-1000169201"/>
    <s v="20241016"/>
    <x v="0"/>
    <s v="05"/>
    <s v="20241029"/>
    <n v="12500"/>
    <s v="오씨피피80"/>
    <s v="210mm*480mm=삼방꼬리"/>
    <n v="210"/>
    <x v="5"/>
    <s v="삼방꼬리-오씨피피80-210"/>
    <x v="10"/>
    <n v="150000"/>
  </r>
  <r>
    <s v="20241016-1000169354"/>
    <s v="20241016"/>
    <x v="2"/>
    <s v="05"/>
    <s v="20241028"/>
    <n v="10000"/>
    <s v="나이론(청색)140"/>
    <s v="565mm*600mm=삼방꼬리"/>
    <n v="565"/>
    <x v="5"/>
    <s v="삼방꼬리-나이론(청색)140-565"/>
    <x v="1"/>
    <m/>
  </r>
  <r>
    <s v="20241016-13160150"/>
    <s v="20241016"/>
    <x v="1"/>
    <s v="05"/>
    <s v="20241028"/>
    <n v="25000"/>
    <s v="[구이 2-18]나이론(자동포장용)100"/>
    <s v="240x280=삼방"/>
    <n v="240"/>
    <x v="1"/>
    <s v="삼방-[구이 2-18]나이론(자동포장용)100-240"/>
    <x v="11"/>
    <n v="150000"/>
  </r>
  <r>
    <s v="20241016-1316N0004"/>
    <s v="20241016"/>
    <x v="2"/>
    <s v="05"/>
    <s v="20241028"/>
    <n v="31578"/>
    <s v="[구이 2-1]나이론(자동포장용)100"/>
    <s v="190x280=삼방"/>
    <n v="190"/>
    <x v="1"/>
    <s v="삼방-[구이 2-1]나이론(자동포장용)100-190"/>
    <x v="1"/>
    <m/>
  </r>
  <r>
    <s v="20241016-140628"/>
    <s v="20241016"/>
    <x v="0"/>
    <s v="05"/>
    <s v="20241030"/>
    <n v="9836"/>
    <s v="은박(대방)130"/>
    <s v="430x610=삼방꼬리"/>
    <n v="430"/>
    <x v="5"/>
    <s v="삼방꼬리-은박(대방)130-430"/>
    <x v="1"/>
    <m/>
  </r>
  <r>
    <s v="20241016-900012"/>
    <s v="20241016"/>
    <x v="2"/>
    <s v="05"/>
    <s v="20241105"/>
    <n v="187500"/>
    <s v="나이론70"/>
    <s v="320x400=삼방"/>
    <n v="320"/>
    <x v="0"/>
    <s v="삼방-HD씨링-나이론70-320"/>
    <x v="1"/>
    <m/>
  </r>
  <r>
    <s v="20241016-902005"/>
    <s v="20241016"/>
    <x v="2"/>
    <s v="05"/>
    <s v="20241029"/>
    <n v="184615"/>
    <s v="패트100"/>
    <s v="130x200=삼방-지퍼(지퍼오픈)"/>
    <n v="130"/>
    <x v="4"/>
    <s v="삼방-지퍼-패트100-130"/>
    <x v="12"/>
    <n v="2436918"/>
  </r>
  <r>
    <s v="20241017-1000147307"/>
    <s v="20241017"/>
    <x v="0"/>
    <s v="05"/>
    <s v="20241030"/>
    <n v="52173"/>
    <s v="전백후증70"/>
    <s v="230x270+40=2단삼방-2폭-풀발이-핫멜트-바람구멍1.2mm"/>
    <n v="230"/>
    <x v="7"/>
    <s v="2단삼방-풀발이-전백후증70-230"/>
    <x v="1"/>
    <m/>
  </r>
  <r>
    <s v="20241017-1000150069"/>
    <s v="20241017"/>
    <x v="0"/>
    <s v="05"/>
    <s v="20241030"/>
    <n v="9230"/>
    <s v="나이론60"/>
    <s v="400mm*650mm=삼방꼬리"/>
    <n v="400"/>
    <x v="5"/>
    <s v="삼방꼬리-나이론60-400"/>
    <x v="8"/>
    <n v="133835"/>
  </r>
  <r>
    <s v="20241017-1000152709"/>
    <s v="20241016"/>
    <x v="0"/>
    <s v="05"/>
    <s v="20241029"/>
    <n v="26086"/>
    <s v="나이론80"/>
    <s v="230mm*320mm=삼방"/>
    <n v="230"/>
    <x v="1"/>
    <s v="삼방-나이론80-230"/>
    <x v="11"/>
    <n v="156516"/>
  </r>
  <r>
    <s v="20241017-1000152755"/>
    <s v="20241017"/>
    <x v="0"/>
    <s v="05"/>
    <s v="20241030"/>
    <n v="24000"/>
    <s v="오씨피피(투명)80"/>
    <s v="250mm*300mm=삼방-지퍼"/>
    <n v="250"/>
    <x v="4"/>
    <s v="삼방-지퍼-오씨피피(투명)80-250"/>
    <x v="4"/>
    <n v="600000"/>
  </r>
  <r>
    <s v="20241017-1000154020"/>
    <s v="20241017"/>
    <x v="1"/>
    <s v="05"/>
    <s v="20241030"/>
    <n v="30769"/>
    <s v="오피피(무광)80"/>
    <s v="260x370=삼방-지퍼-상단고리구멍5mm-바람구멍5mm"/>
    <n v="260"/>
    <x v="4"/>
    <s v="삼방-지퍼-오피피(무광)80-260"/>
    <x v="13"/>
    <n v="830763"/>
  </r>
  <r>
    <s v="20241017-1000156106"/>
    <s v="20241017"/>
    <x v="2"/>
    <s v="05"/>
    <s v="20241029"/>
    <n v="24000"/>
    <s v="패트90"/>
    <s v="250x320=삼방-지퍼(하단오픈)"/>
    <n v="250"/>
    <x v="4"/>
    <s v="삼방-지퍼-패트90-250"/>
    <x v="4"/>
    <n v="600000"/>
  </r>
  <r>
    <s v="20241017-1000160777"/>
    <s v="20241017"/>
    <x v="0"/>
    <s v="05"/>
    <s v="20241029"/>
    <n v="8571"/>
    <s v="나이론70=무지"/>
    <s v="400x700=삼방꼬리"/>
    <n v="400"/>
    <x v="6"/>
    <s v="삼방꼬리-HD씨링-나이론70=무지-400"/>
    <x v="14"/>
    <n v="141421.5"/>
  </r>
  <r>
    <s v="20241017-1000164310"/>
    <s v="20241017"/>
    <x v="0"/>
    <s v="05"/>
    <s v="20241031"/>
    <n v="28461"/>
    <s v="은박(무광)120"/>
    <s v="130mm*200mm+35mm=삼방스탠드-지퍼"/>
    <n v="130"/>
    <x v="8"/>
    <s v="삼방스탠드-지퍼-은박(무광)120-130"/>
    <x v="1"/>
    <m/>
  </r>
  <r>
    <s v="20241017-1000165687"/>
    <s v="20241017"/>
    <x v="2"/>
    <s v="05"/>
    <s v="20241028"/>
    <n v="22222"/>
    <s v="나이론(유백/유무광)105"/>
    <s v="270x380=삼방-지퍼(하단오픈)"/>
    <n v="270"/>
    <x v="4"/>
    <s v="삼방-지퍼-나이론(유백/유무광)105-270"/>
    <x v="1"/>
    <m/>
  </r>
  <r>
    <s v="20241017-1000169362"/>
    <s v="20241017"/>
    <x v="0"/>
    <s v="05"/>
    <s v="20241031"/>
    <n v="17692"/>
    <s v="은박(무광)120"/>
    <s v="130mm*200mm+35mm=삼방스탠드-지퍼"/>
    <n v="130"/>
    <x v="8"/>
    <s v="삼방스탠드-지퍼-은박(무광)120-130"/>
    <x v="1"/>
    <m/>
  </r>
  <r>
    <s v="20241017-1000169370"/>
    <s v="20241017"/>
    <x v="0"/>
    <s v="05"/>
    <s v="20241030"/>
    <n v="18750"/>
    <s v="오씨피피(투명)70"/>
    <s v="250mm*320mm=삼방꼬리"/>
    <n v="250"/>
    <x v="5"/>
    <s v="삼방꼬리-오씨피피(투명)70-250"/>
    <x v="1"/>
    <m/>
  </r>
  <r>
    <s v="20241017-1216N0007"/>
    <s v="20241017"/>
    <x v="2"/>
    <s v="05"/>
    <s v="20241030"/>
    <n v="33333"/>
    <s v="나이론70"/>
    <s v="180x230=삼방"/>
    <n v="180"/>
    <x v="1"/>
    <s v="삼방-나이론70-180"/>
    <x v="15"/>
    <n v="166665"/>
  </r>
  <r>
    <s v="20241017-1220N0066"/>
    <s v="20241017"/>
    <x v="0"/>
    <s v="05"/>
    <s v="20241030"/>
    <n v="9230"/>
    <s v="나이론60"/>
    <s v="360x650=삼방꼬리"/>
    <n v="360"/>
    <x v="5"/>
    <s v="삼방꼬리-나이론60-360"/>
    <x v="8"/>
    <n v="133835"/>
  </r>
  <r>
    <s v="20241017-1220P0169"/>
    <s v="20241017"/>
    <x v="1"/>
    <s v="05"/>
    <s v="20241030"/>
    <n v="8571"/>
    <s v="나이론70"/>
    <s v="270x700=삼방꼬리"/>
    <n v="270"/>
    <x v="5"/>
    <s v="삼방꼬리-나이론70-270"/>
    <x v="10"/>
    <n v="102852"/>
  </r>
  <r>
    <s v="20241017-130441"/>
    <s v="20241017"/>
    <x v="1"/>
    <s v="05"/>
    <s v="20241030"/>
    <n v="8571"/>
    <s v="나이론70"/>
    <s v="270x700=삼방꼬리"/>
    <n v="270"/>
    <x v="5"/>
    <s v="삼방꼬리-나이론70-270"/>
    <x v="10"/>
    <n v="102852"/>
  </r>
  <r>
    <s v="20241018-1000145255"/>
    <s v="20241018"/>
    <x v="0"/>
    <s v="05"/>
    <s v="20241031"/>
    <n v="28571"/>
    <s v="패트100"/>
    <s v="210mm*300mm=삼방-지퍼-상단8mm 고리구멍-바람구멍1.2mm"/>
    <n v="210"/>
    <x v="4"/>
    <s v="삼방-지퍼-패트100-210"/>
    <x v="1"/>
    <m/>
  </r>
  <r>
    <s v="20241018-1000157447"/>
    <s v="20241018"/>
    <x v="1"/>
    <s v="05"/>
    <s v="20241030"/>
    <n v="18750"/>
    <s v="나이론75"/>
    <s v="320x400=삼방(V칼없음)"/>
    <n v="320"/>
    <x v="1"/>
    <s v="삼방-나이론75-320"/>
    <x v="1"/>
    <m/>
  </r>
  <r>
    <s v="20241018-1000159391"/>
    <s v="20241018"/>
    <x v="0"/>
    <s v="05"/>
    <s v="20241031"/>
    <n v="35294"/>
    <s v="패트90"/>
    <s v="170mm*260mm=삼방-지퍼"/>
    <n v="170"/>
    <x v="4"/>
    <s v="삼방-지퍼-패트90-170"/>
    <x v="1"/>
    <m/>
  </r>
  <r>
    <s v="20241018-1000161019"/>
    <s v="20241018"/>
    <x v="0"/>
    <s v="05"/>
    <s v="20241031"/>
    <n v="21428"/>
    <s v="나이론(투명)105"/>
    <s v="280mm*380mm=삼방-지퍼"/>
    <n v="280"/>
    <x v="4"/>
    <s v="삼방-지퍼-나이론(투명)105-280"/>
    <x v="16"/>
    <n v="599984"/>
  </r>
  <r>
    <s v="20241018-1000165165"/>
    <s v="20241018"/>
    <x v="2"/>
    <s v="05"/>
    <s v="20241030"/>
    <n v="40000"/>
    <s v="나이론105"/>
    <s v="300mm*420mm=삼방"/>
    <n v="300"/>
    <x v="1"/>
    <s v="삼방-나이론105-300"/>
    <x v="3"/>
    <n v="320000"/>
  </r>
  <r>
    <s v="20241018-1000168436"/>
    <s v="20241018"/>
    <x v="0"/>
    <s v="05"/>
    <s v="20241101"/>
    <n v="50000"/>
    <s v="은박(무광)130"/>
    <s v="120mm*185mm+35mm=삼방스탠드-지퍼"/>
    <n v="120"/>
    <x v="8"/>
    <s v="삼방스탠드-지퍼-은박(무광)130-120"/>
    <x v="1"/>
    <m/>
  </r>
  <r>
    <s v="20241018-1000169372"/>
    <s v="20241018"/>
    <x v="0"/>
    <s v="05"/>
    <s v="20241031"/>
    <n v="25000"/>
    <s v="패트(유백)100"/>
    <s v="240mm*290mm=삼방"/>
    <n v="240"/>
    <x v="1"/>
    <s v="삼방-패트(유백)100-240"/>
    <x v="1"/>
    <m/>
  </r>
  <r>
    <s v="20241018-11150224"/>
    <s v="20241017"/>
    <x v="2"/>
    <s v="05"/>
    <s v="20241029"/>
    <n v="26086"/>
    <s v="패트100"/>
    <s v="230x310=삼방-사각라운드"/>
    <n v="230"/>
    <x v="1"/>
    <s v="삼방-패트100-230"/>
    <x v="1"/>
    <m/>
  </r>
  <r>
    <s v="20241018-13160131"/>
    <s v="20241018"/>
    <x v="2"/>
    <s v="05"/>
    <s v="20241028"/>
    <n v="12765"/>
    <s v="나이론70"/>
    <s v="470x500=삼방"/>
    <n v="470"/>
    <x v="1"/>
    <s v="삼방-나이론70-470"/>
    <x v="10"/>
    <n v="153180"/>
  </r>
  <r>
    <s v="20241018-1317P0030"/>
    <s v="20241018"/>
    <x v="1"/>
    <s v="05"/>
    <s v="20241101"/>
    <n v="40000"/>
    <s v="패증착(유무광)120"/>
    <s v="150x225+40=삼방스탠드-타원밑지분리형-지퍼"/>
    <n v="150"/>
    <x v="8"/>
    <s v="삼방스탠드-지퍼-패증착(유무광)120-150"/>
    <x v="1"/>
    <m/>
  </r>
  <r>
    <s v="20241018-1420P0042"/>
    <s v="20241018"/>
    <x v="0"/>
    <s v="05"/>
    <s v="20241031"/>
    <n v="23076"/>
    <s v="오씨피피(유무광)70"/>
    <s v="260x360=삼방-지퍼(하단오픈)"/>
    <n v="260"/>
    <x v="4"/>
    <s v="삼방-지퍼-오씨피피(유무광)70-260"/>
    <x v="1"/>
    <m/>
  </r>
  <r>
    <s v="20241018-1420P0064"/>
    <s v="20241018"/>
    <x v="0"/>
    <s v="05"/>
    <s v="20241031"/>
    <n v="22222"/>
    <s v="패증착(유무광)75"/>
    <s v="270x295=삼방"/>
    <n v="270"/>
    <x v="1"/>
    <s v="삼방-패증착(유무광)75-270"/>
    <x v="1"/>
    <m/>
  </r>
  <r>
    <s v="20241018-1420P0065"/>
    <s v="20241018"/>
    <x v="0"/>
    <s v="05"/>
    <s v="20241031"/>
    <n v="22222"/>
    <s v="패증착(유무광)75"/>
    <s v="270x295=삼방"/>
    <n v="270"/>
    <x v="1"/>
    <s v="삼방-패증착(유무광)75-270"/>
    <x v="1"/>
    <m/>
  </r>
  <r>
    <s v="20241021-1000139301"/>
    <s v="20241021"/>
    <x v="1"/>
    <s v="05"/>
    <s v="20241101"/>
    <n v="23333"/>
    <s v="나이론110"/>
    <s v="150x400=삼방"/>
    <n v="150"/>
    <x v="1"/>
    <s v="삼방-나이론110-150"/>
    <x v="1"/>
    <m/>
  </r>
  <r>
    <s v="20241021-1000139306"/>
    <s v="20241021"/>
    <x v="1"/>
    <s v="05"/>
    <s v="20241031"/>
    <n v="6666"/>
    <s v="나이론110"/>
    <s v="150x400=삼방"/>
    <n v="150"/>
    <x v="1"/>
    <s v="삼방-나이론110-150"/>
    <x v="1"/>
    <m/>
  </r>
  <r>
    <s v="20241021-1000140982"/>
    <s v="20241021"/>
    <x v="1"/>
    <s v="05"/>
    <s v="20241031"/>
    <n v="10000"/>
    <s v="나이론110"/>
    <s v="150mm*400mm=삼방"/>
    <n v="150"/>
    <x v="1"/>
    <s v="삼방-나이론110-150"/>
    <x v="1"/>
    <m/>
  </r>
  <r>
    <s v="20241021-1000143726"/>
    <s v="20241021"/>
    <x v="0"/>
    <s v="05"/>
    <s v="20241104"/>
    <n v="35294"/>
    <s v="나이론110"/>
    <s v="170x250=삼방"/>
    <n v="170"/>
    <x v="1"/>
    <s v="삼방-나이론110-170"/>
    <x v="1"/>
    <m/>
  </r>
  <r>
    <s v="20241021-1000144564"/>
    <s v="20241018"/>
    <x v="0"/>
    <s v="05"/>
    <s v="20241104"/>
    <n v="24000"/>
    <s v="은박130"/>
    <s v="250x350=삼방-지퍼(하단오픈)"/>
    <n v="250"/>
    <x v="4"/>
    <s v="삼방-지퍼-은박130-250"/>
    <x v="1"/>
    <m/>
  </r>
  <r>
    <s v="20241021-1000152761"/>
    <s v="20241021"/>
    <x v="0"/>
    <s v="05"/>
    <s v="20241104"/>
    <n v="40000"/>
    <s v="은박120"/>
    <s v="150mm*220mm+40mm=삼방스탠드-지퍼"/>
    <n v="150"/>
    <x v="8"/>
    <s v="삼방스탠드-지퍼-은박120-150"/>
    <x v="1"/>
    <m/>
  </r>
  <r>
    <s v="20241021-1000153899"/>
    <s v="20241021"/>
    <x v="0"/>
    <s v="05"/>
    <s v="20241105"/>
    <n v="33333"/>
    <s v="은박120"/>
    <s v="180x260+50=삼방스탠드-타원밑지분리형-지퍼-지퍼오픈"/>
    <n v="180"/>
    <x v="8"/>
    <s v="삼방스탠드-지퍼-은박120-180"/>
    <x v="1"/>
    <m/>
  </r>
  <r>
    <s v="20241021-1000154035"/>
    <s v="20241021"/>
    <x v="2"/>
    <s v="05"/>
    <s v="20241101"/>
    <n v="28571"/>
    <s v="나이론(자동포장용)110"/>
    <s v="210x300=삼방-지퍼"/>
    <n v="210"/>
    <x v="4"/>
    <s v="삼방-지퍼-나이론(자동포장용)110-210"/>
    <x v="1"/>
    <m/>
  </r>
  <r>
    <s v="20241021-1000161206"/>
    <s v="20241021"/>
    <x v="0"/>
    <s v="05"/>
    <s v="20241031"/>
    <n v="18750"/>
    <s v="증착70"/>
    <s v="320x420=삼방"/>
    <n v="320"/>
    <x v="1"/>
    <s v="삼방-증착70-320"/>
    <x v="1"/>
    <m/>
  </r>
  <r>
    <s v="20241021-1000162893"/>
    <s v="20241021"/>
    <x v="1"/>
    <s v="05"/>
    <s v="20241101"/>
    <n v="29268"/>
    <s v="오씨피피(유무광)80"/>
    <s v="205mm*270mm=삼방-지퍼"/>
    <n v="205"/>
    <x v="4"/>
    <s v="삼방-지퍼-오씨피피(유무광)80-205"/>
    <x v="1"/>
    <m/>
  </r>
  <r>
    <s v="20241021-1000163165"/>
    <s v="20241021"/>
    <x v="1"/>
    <s v="05"/>
    <s v="20241101"/>
    <n v="26086"/>
    <s v="오씨피피(유무광)80"/>
    <s v="230mm*295mm=삼방-지퍼"/>
    <n v="230"/>
    <x v="4"/>
    <s v="삼방-지퍼-오씨피피(유무광)80-230"/>
    <x v="9"/>
    <n v="599978"/>
  </r>
  <r>
    <s v="20241021-1000166461"/>
    <s v="20241021"/>
    <x v="0"/>
    <s v="05"/>
    <s v="20241101"/>
    <n v="33333"/>
    <s v="패트(무광)130"/>
    <s v="180mm*200mm=삼방-지퍼"/>
    <n v="180"/>
    <x v="4"/>
    <s v="삼방-지퍼-패트(무광)130-180"/>
    <x v="1"/>
    <m/>
  </r>
  <r>
    <s v="20241021-1000169319"/>
    <s v="20241021"/>
    <x v="0"/>
    <s v="05"/>
    <s v="20241101"/>
    <n v="48000"/>
    <s v="은박(유무광)120"/>
    <s v="125mm*230mm=삼방"/>
    <n v="125"/>
    <x v="1"/>
    <s v="삼방-은박(유무광)120-125"/>
    <x v="15"/>
    <n v="240000"/>
  </r>
  <r>
    <s v="20241021-1000169390"/>
    <s v="20241021"/>
    <x v="2"/>
    <s v="05"/>
    <s v="20241101"/>
    <n v="22222"/>
    <s v="패트(투명)90"/>
    <s v="270mm*450mm=삼방"/>
    <n v="270"/>
    <x v="1"/>
    <s v="삼방-패트(투명)90-270"/>
    <x v="1"/>
    <m/>
  </r>
  <r>
    <s v="20241021-1000169406"/>
    <s v="20241021"/>
    <x v="2"/>
    <s v="05"/>
    <s v="20241101"/>
    <n v="23076"/>
    <s v="나이론(유백/무광)100"/>
    <s v="260mm*330mm=삼방"/>
    <n v="260"/>
    <x v="1"/>
    <s v="삼방-나이론(유백/무광)100-260"/>
    <x v="1"/>
    <m/>
  </r>
  <r>
    <s v="20241021-1619P0043"/>
    <s v="20241021"/>
    <x v="0"/>
    <s v="05"/>
    <s v="20241104"/>
    <n v="33333"/>
    <s v="은박120"/>
    <s v="180x260+50=삼방스탠드-지퍼"/>
    <n v="180"/>
    <x v="8"/>
    <s v="삼방스탠드-지퍼-은박120-180"/>
    <x v="1"/>
    <m/>
  </r>
  <r>
    <s v="20241021-900021"/>
    <s v="20241024"/>
    <x v="2"/>
    <s v="05"/>
    <s v="20241108"/>
    <n v="53333"/>
    <s v="나이론70"/>
    <s v="450x600=삼방"/>
    <n v="450"/>
    <x v="0"/>
    <s v="삼방-HD씨링-나이론70-450"/>
    <x v="17"/>
    <n v="746662"/>
  </r>
  <r>
    <s v="20241021-903003"/>
    <s v="20241021"/>
    <x v="0"/>
    <s v="05"/>
    <s v="20241105"/>
    <n v="133333"/>
    <s v="진지스120=무지"/>
    <s v="180x260+50=삼방스탠드-타원밑지분리형-지퍼"/>
    <n v="180"/>
    <x v="8"/>
    <s v="삼방스탠드-지퍼-진지스120=무지-180"/>
    <x v="18"/>
    <n v="3359991.6"/>
  </r>
  <r>
    <s v="20241022-1000139378"/>
    <s v="20241021"/>
    <x v="0"/>
    <s v="05"/>
    <s v="20241104"/>
    <n v="50000"/>
    <s v="패트140"/>
    <s v="120x180+30=삼방스탠드-타원밑지분리형"/>
    <n v="120"/>
    <x v="3"/>
    <s v="삼방스탠드-패트140-120"/>
    <x v="10"/>
    <n v="600000"/>
  </r>
  <r>
    <s v="20241022-1000139380"/>
    <s v="20241021"/>
    <x v="0"/>
    <s v="05"/>
    <s v="20241104"/>
    <n v="85714"/>
    <s v="패트140"/>
    <s v="140mm*220mm+40mm=삼방스탠드"/>
    <n v="140"/>
    <x v="3"/>
    <s v="삼방스탠드-패트140-140"/>
    <x v="17"/>
    <n v="1199996"/>
  </r>
  <r>
    <s v="20241022-1000139790"/>
    <s v="20241022"/>
    <x v="0"/>
    <s v="05"/>
    <s v="20241104"/>
    <n v="27272"/>
    <s v="패트(유무광)100"/>
    <s v="220mm*300mm=삼방"/>
    <n v="220"/>
    <x v="1"/>
    <s v="삼방-패트(유무광)100-220"/>
    <x v="11"/>
    <n v="163632"/>
  </r>
  <r>
    <s v="20241022-1000153739"/>
    <s v="20241022"/>
    <x v="0"/>
    <s v="05"/>
    <s v="20241104"/>
    <n v="10909"/>
    <s v="패트110"/>
    <s v="340mm*550mm=삼방꼬리-바람구멍 1개(3mm)"/>
    <n v="340"/>
    <x v="5"/>
    <s v="삼방꼬리-패트110-340"/>
    <x v="1"/>
    <m/>
  </r>
  <r>
    <s v="20241022-1000163189"/>
    <s v="20241022"/>
    <x v="0"/>
    <s v="05"/>
    <s v="20241105"/>
    <n v="50000"/>
    <s v="패트90"/>
    <s v="60mm*85mm=삼방-지퍼"/>
    <n v="60"/>
    <x v="4"/>
    <s v="삼방-지퍼-패트90-60"/>
    <x v="1"/>
    <m/>
  </r>
  <r>
    <s v="20241022-1000164702"/>
    <s v="20241022"/>
    <x v="1"/>
    <s v="05"/>
    <s v="20241104"/>
    <n v="17142"/>
    <s v="나이론80"/>
    <s v="350x500=삼방"/>
    <n v="350"/>
    <x v="1"/>
    <s v="삼방-나이론80-350"/>
    <x v="19"/>
    <n v="154278"/>
  </r>
  <r>
    <s v="20241022-1000169319"/>
    <s v="20241022"/>
    <x v="0"/>
    <s v="05"/>
    <s v="20241104"/>
    <n v="48000"/>
    <s v="은박(유무광)120"/>
    <s v="125mm*230mm=삼방"/>
    <n v="125"/>
    <x v="1"/>
    <s v="삼방-은박(유무광)120-125"/>
    <x v="15"/>
    <n v="240000"/>
  </r>
  <r>
    <s v="20241022-1000169422"/>
    <s v="20241022"/>
    <x v="0"/>
    <s v="05"/>
    <s v="20241104"/>
    <n v="35294"/>
    <s v="패트90"/>
    <s v="170mm*260mm=삼방-지퍼-타공4개(8mm)"/>
    <n v="170"/>
    <x v="4"/>
    <s v="삼방-지퍼-패트90-170"/>
    <x v="1"/>
    <m/>
  </r>
  <r>
    <s v="20241022-1000169427"/>
    <s v="20241022"/>
    <x v="0"/>
    <s v="05"/>
    <s v="20241104"/>
    <n v="35294"/>
    <s v="패트90"/>
    <s v="170mm*260mm=삼방-지퍼-타공4개(8mm)"/>
    <n v="170"/>
    <x v="4"/>
    <s v="삼방-지퍼-패트90-170"/>
    <x v="1"/>
    <m/>
  </r>
  <r>
    <s v="20241022-1000169432"/>
    <s v="20241022"/>
    <x v="1"/>
    <s v="05"/>
    <s v="20241104"/>
    <n v="20000"/>
    <s v="패트92"/>
    <s v="300mm*450mm=삼방"/>
    <n v="300"/>
    <x v="1"/>
    <s v="삼방-패트92-300"/>
    <x v="3"/>
    <n v="160000"/>
  </r>
  <r>
    <s v="20241022-11150297"/>
    <s v="20241021"/>
    <x v="2"/>
    <s v="05"/>
    <s v="20241030"/>
    <n v="48000"/>
    <s v="나이론(유백/유무광)115"/>
    <s v="250x280=삼방-지퍼(하단오픈)"/>
    <n v="250"/>
    <x v="4"/>
    <s v="삼방-지퍼-나이론(유백/유무광)115-250"/>
    <x v="20"/>
    <n v="1224000"/>
  </r>
  <r>
    <s v="20241022-1219P0098"/>
    <s v="20241022"/>
    <x v="1"/>
    <s v="05"/>
    <s v="20241101"/>
    <n v="40000"/>
    <s v="패트100"/>
    <s v="150x250=삼방"/>
    <n v="150"/>
    <x v="1"/>
    <s v="삼방-패트100-150"/>
    <x v="1"/>
    <m/>
  </r>
  <r>
    <s v="20241022-1219P0336"/>
    <s v="20241022"/>
    <x v="0"/>
    <s v="05"/>
    <s v="20241104"/>
    <n v="30000"/>
    <s v="나이론80"/>
    <s v="200x280=삼방"/>
    <n v="200"/>
    <x v="1"/>
    <s v="삼방-나이론80-200"/>
    <x v="15"/>
    <n v="150000"/>
  </r>
  <r>
    <s v="20241022-1219P0337"/>
    <s v="20241022"/>
    <x v="0"/>
    <s v="05"/>
    <s v="20241104"/>
    <n v="30000"/>
    <s v="나이론80"/>
    <s v="200x280=삼방"/>
    <n v="200"/>
    <x v="1"/>
    <s v="삼방-나이론80-200"/>
    <x v="15"/>
    <n v="150000"/>
  </r>
  <r>
    <s v="20241023-1000138905"/>
    <s v="20241022"/>
    <x v="2"/>
    <s v="05"/>
    <s v="20241104"/>
    <n v="20000"/>
    <s v="패트(유무광)100"/>
    <s v="300mm*410mm=삼방-바람구멍1개(2mm)"/>
    <n v="300"/>
    <x v="1"/>
    <s v="삼방-패트(유무광)100-300"/>
    <x v="21"/>
    <n v="170000"/>
  </r>
  <r>
    <s v="20241023-1000149912"/>
    <s v="20241023"/>
    <x v="0"/>
    <s v="05"/>
    <s v="20241105"/>
    <n v="15714"/>
    <s v="나이론100"/>
    <s v="210mm*270mm=삼방"/>
    <n v="210"/>
    <x v="1"/>
    <s v="삼방-나이론100-210"/>
    <x v="11"/>
    <n v="94284"/>
  </r>
  <r>
    <s v="20241023-1000165711"/>
    <s v="20241023"/>
    <x v="1"/>
    <s v="05"/>
    <s v="20241105"/>
    <n v="24000"/>
    <s v="나이론70"/>
    <s v="250x310=삼방"/>
    <n v="250"/>
    <x v="1"/>
    <s v="삼방-나이론70-250"/>
    <x v="22"/>
    <n v="168000"/>
  </r>
  <r>
    <s v="20241023-1000169444"/>
    <s v="20241023"/>
    <x v="0"/>
    <s v="05"/>
    <s v="20241105"/>
    <n v="20000"/>
    <s v="패트(무광)100"/>
    <s v="300mm*320mm=삼방"/>
    <n v="300"/>
    <x v="1"/>
    <s v="삼방-패트(무광)100-300"/>
    <x v="1"/>
    <m/>
  </r>
  <r>
    <s v="20241023-1000169452"/>
    <s v="20241023"/>
    <x v="0"/>
    <s v="05"/>
    <s v="20241106"/>
    <n v="10000"/>
    <s v="패증착(무광)100"/>
    <s v="130mm*125mm+30mm=삼방스탠드-지퍼"/>
    <n v="130"/>
    <x v="8"/>
    <s v="삼방스탠드-지퍼-패증착(무광)100-130"/>
    <x v="1"/>
    <m/>
  </r>
  <r>
    <s v="20241023-1000169457"/>
    <s v="20241023"/>
    <x v="0"/>
    <s v="05"/>
    <s v="20241106"/>
    <n v="18333"/>
    <s v="패트120"/>
    <s v="180mm*260mm+50mm=삼방스탠드-지퍼"/>
    <n v="180"/>
    <x v="8"/>
    <s v="삼방스탠드-지퍼-패트120-180"/>
    <x v="1"/>
    <m/>
  </r>
  <r>
    <s v="20241023-1000169461"/>
    <s v="20241023"/>
    <x v="0"/>
    <s v="05"/>
    <s v="20241106"/>
    <n v="15000"/>
    <s v="패트120"/>
    <s v="220mm*300mm+50mm=삼방스탠드-지퍼"/>
    <n v="220"/>
    <x v="8"/>
    <s v="삼방스탠드-지퍼-패트120-220"/>
    <x v="1"/>
    <m/>
  </r>
  <r>
    <s v="20241024-1000154950"/>
    <s v="20241024"/>
    <x v="1"/>
    <s v="05"/>
    <s v="20241106"/>
    <n v="75000"/>
    <s v="나이론70"/>
    <s v="160x250=삼방"/>
    <n v="160"/>
    <x v="1"/>
    <s v="삼방-나이론70-160"/>
    <x v="15"/>
    <n v="375000"/>
  </r>
  <r>
    <s v="20241024-1000162478"/>
    <s v="20241024"/>
    <x v="1"/>
    <s v="05"/>
    <s v="20241107"/>
    <n v="94736"/>
    <s v="패트70"/>
    <s v="190x260=삼방"/>
    <n v="190"/>
    <x v="1"/>
    <s v="삼방-패트70-190"/>
    <x v="15"/>
    <n v="473680"/>
  </r>
  <r>
    <s v="20241024-1000164496"/>
    <s v="20241024"/>
    <x v="2"/>
    <s v="05"/>
    <s v="20241104"/>
    <n v="30000"/>
    <s v="나이론95"/>
    <s v="200mm*255mm=삼방"/>
    <n v="200"/>
    <x v="1"/>
    <s v="삼방-나이론95-200"/>
    <x v="1"/>
    <m/>
  </r>
  <r>
    <s v="20241024-1000168843"/>
    <s v="20241023"/>
    <x v="0"/>
    <s v="05"/>
    <s v="20241104"/>
    <n v="300"/>
    <s v="패트60"/>
    <s v="160x200=삼방"/>
    <n v="160"/>
    <x v="1"/>
    <s v="삼방-패트60-160"/>
    <x v="15"/>
    <n v="1500"/>
  </r>
  <r>
    <s v="20241024-1000168845"/>
    <s v="20241023"/>
    <x v="0"/>
    <s v="05"/>
    <s v="20241104"/>
    <n v="1875"/>
    <s v="패트60"/>
    <s v="160x200=삼방"/>
    <n v="160"/>
    <x v="1"/>
    <s v="삼방-패트60-160"/>
    <x v="15"/>
    <n v="9375"/>
  </r>
  <r>
    <s v="20241024-1000169417"/>
    <s v="20241024"/>
    <x v="0"/>
    <s v="05"/>
    <s v="20241106"/>
    <n v="61500"/>
    <s v="패트60"/>
    <s v="160x200=삼방"/>
    <n v="160"/>
    <x v="1"/>
    <s v="삼방-패트60-160"/>
    <x v="15"/>
    <n v="307500"/>
  </r>
  <r>
    <s v="20241024-1000169419"/>
    <s v="20241024"/>
    <x v="0"/>
    <s v="05"/>
    <s v="20241106"/>
    <n v="30500"/>
    <s v="패트60"/>
    <s v="160x200=삼방"/>
    <n v="160"/>
    <x v="1"/>
    <s v="삼방-패트60-160"/>
    <x v="15"/>
    <n v="152500"/>
  </r>
  <r>
    <s v="20241024-1000169477"/>
    <s v="20241024"/>
    <x v="0"/>
    <s v="05"/>
    <s v="20241105"/>
    <n v="21428"/>
    <s v="패트130"/>
    <s v="280x380=삼방"/>
    <n v="280"/>
    <x v="1"/>
    <s v="삼방-패트130-280"/>
    <x v="1"/>
    <m/>
  </r>
  <r>
    <s v="20241024-1000169478"/>
    <s v="20241024"/>
    <x v="2"/>
    <s v="05"/>
    <s v="20241105"/>
    <n v="7500"/>
    <s v="나이론120"/>
    <s v="400x500=삼방"/>
    <n v="400"/>
    <x v="1"/>
    <s v="삼방-나이론120-400"/>
    <x v="1"/>
    <m/>
  </r>
  <r>
    <s v="20241024-1116P0191"/>
    <s v="20241024"/>
    <x v="2"/>
    <s v="05"/>
    <s v="20241106"/>
    <n v="10909"/>
    <s v="나이론(옥텐)140"/>
    <s v="400x550=삼방꼬리"/>
    <n v="400"/>
    <x v="5"/>
    <s v="삼방꼬리-나이론(옥텐)140-400"/>
    <x v="23"/>
    <n v="239998"/>
  </r>
  <r>
    <s v="20241024-131019"/>
    <s v="20241024"/>
    <x v="1"/>
    <s v="05"/>
    <s v="20241106"/>
    <n v="9230"/>
    <s v="나이론60"/>
    <s v="400*650=삼방꼬리"/>
    <n v="400"/>
    <x v="5"/>
    <s v="삼방꼬리-나이론60-400"/>
    <x v="8"/>
    <n v="133835"/>
  </r>
  <r>
    <s v="20241024-131020"/>
    <s v="20241024"/>
    <x v="1"/>
    <s v="05"/>
    <s v="20241107"/>
    <n v="18461"/>
    <s v="나이론60"/>
    <s v="360mm*650mm=삼방꼬리"/>
    <n v="360"/>
    <x v="5"/>
    <s v="삼방꼬리-나이론60-360"/>
    <x v="8"/>
    <n v="267684.5"/>
  </r>
  <r>
    <s v="20241024-131021"/>
    <s v="20241024"/>
    <x v="1"/>
    <s v="05"/>
    <s v="20241107"/>
    <n v="51428"/>
    <s v="나이론60"/>
    <s v="350x450=삼방"/>
    <n v="350"/>
    <x v="1"/>
    <s v="삼방-나이론60-350"/>
    <x v="6"/>
    <n v="488566"/>
  </r>
  <r>
    <s v="20241024-131022"/>
    <s v="20241024"/>
    <x v="0"/>
    <s v="05"/>
    <s v="20241106"/>
    <n v="48000"/>
    <s v="나이론60"/>
    <s v="250x450=삼방"/>
    <n v="250"/>
    <x v="1"/>
    <s v="삼방-나이론60-250"/>
    <x v="5"/>
    <n v="360000"/>
  </r>
  <r>
    <s v="20241024-1318P0145"/>
    <s v="20241024"/>
    <x v="0"/>
    <s v="05"/>
    <s v="20241106"/>
    <n v="60000"/>
    <s v="오씨피피(투명)60"/>
    <s v="100x120=삼방-2폭"/>
    <n v="100"/>
    <x v="9"/>
    <s v="삼방-2폭-오씨피피(투명)60-100"/>
    <x v="24"/>
    <n v="240000"/>
  </r>
  <r>
    <s v="20241024-1620N0002"/>
    <s v="20241024"/>
    <x v="2"/>
    <s v="05"/>
    <s v="20241106"/>
    <n v="9230"/>
    <s v="나이론(옥텐)100"/>
    <s v="450x650=삼방꼬리"/>
    <n v="450"/>
    <x v="5"/>
    <s v="삼방꼬리-나이론(옥텐)100-450"/>
    <x v="1"/>
    <m/>
  </r>
  <r>
    <s v="20241024-901004"/>
    <s v="20241024"/>
    <x v="0"/>
    <s v="05"/>
    <s v="20241111"/>
    <n v="75000"/>
    <s v="나이론60"/>
    <s v="320x400=삼방"/>
    <n v="320"/>
    <x v="0"/>
    <s v="삼방-HD씨링-나이론60-320"/>
    <x v="1"/>
    <m/>
  </r>
  <r>
    <s v="20241024-910005"/>
    <s v="20241024"/>
    <x v="0"/>
    <s v="05"/>
    <s v="20241111"/>
    <n v="120000"/>
    <s v="은박93"/>
    <s v="200*300=삼방"/>
    <n v="200"/>
    <x v="1"/>
    <s v="삼방-은박93-200"/>
    <x v="15"/>
    <n v="600000"/>
  </r>
  <r>
    <s v="20241025-1000156875"/>
    <s v="20241025"/>
    <x v="0"/>
    <s v="05"/>
    <s v="20241107"/>
    <n v="26086"/>
    <s v="패트(유백/유무광)100"/>
    <s v="230x260=삼방"/>
    <n v="230"/>
    <x v="1"/>
    <s v="삼방-패트(유백/유무광)100-230"/>
    <x v="1"/>
    <m/>
  </r>
  <r>
    <s v="20241025-1000157928"/>
    <s v="20241025"/>
    <x v="0"/>
    <s v="05"/>
    <s v="20241107"/>
    <n v="21428"/>
    <s v="나이론70"/>
    <s v="280x380=삼방"/>
    <n v="280"/>
    <x v="1"/>
    <s v="삼방-나이론70-280"/>
    <x v="22"/>
    <n v="149996"/>
  </r>
  <r>
    <s v="20241025-1000157939"/>
    <s v="20241024"/>
    <x v="0"/>
    <s v="05"/>
    <s v="20241106"/>
    <n v="34285"/>
    <s v="나이론70"/>
    <s v="350x450=삼방"/>
    <n v="350"/>
    <x v="1"/>
    <s v="삼방-나이론70-350"/>
    <x v="19"/>
    <n v="308565"/>
  </r>
  <r>
    <s v="20241025-1000161088"/>
    <s v="20241025"/>
    <x v="1"/>
    <s v="05"/>
    <s v="20241108"/>
    <n v="30000"/>
    <s v="은박130"/>
    <s v="200x300+55=삼방스탠드-타원밑지분리형-지퍼(지퍼오픈)"/>
    <n v="200"/>
    <x v="8"/>
    <s v="삼방스탠드-지퍼-은박130-200"/>
    <x v="1"/>
    <m/>
  </r>
  <r>
    <s v="20241025-1000162414"/>
    <s v="20241025"/>
    <x v="1"/>
    <s v="05"/>
    <s v="20241107"/>
    <n v="24000"/>
    <s v="[세현]나이론70"/>
    <s v="250mm*350mm=삼방"/>
    <n v="250"/>
    <x v="1"/>
    <s v="삼방-[세현]나이론70-250"/>
    <x v="1"/>
    <m/>
  </r>
  <r>
    <s v="20241025-1000167587"/>
    <s v="20241025"/>
    <x v="2"/>
    <s v="05"/>
    <s v="20241107"/>
    <n v="37500"/>
    <s v="패트80"/>
    <s v="160mm*400mm=삼방-지퍼"/>
    <n v="160"/>
    <x v="4"/>
    <s v="삼방-지퍼-패트80-160"/>
    <x v="1"/>
    <m/>
  </r>
  <r>
    <s v="20241025-1000169065"/>
    <s v="20241025"/>
    <x v="1"/>
    <s v="05"/>
    <s v="20241107"/>
    <n v="18750"/>
    <s v="패트80"/>
    <s v="320mm*400mm=삼방-지퍼"/>
    <n v="320"/>
    <x v="4"/>
    <s v="삼방-지퍼-패트80-320"/>
    <x v="1"/>
    <m/>
  </r>
  <r>
    <s v="20241025-1000169452"/>
    <s v="20241024"/>
    <x v="0"/>
    <s v="05"/>
    <s v="20241107"/>
    <n v="20000"/>
    <s v="패증착(무광)100"/>
    <s v="130mm*125mm+30mm=삼방스탠드-지퍼"/>
    <n v="130"/>
    <x v="8"/>
    <s v="삼방스탠드-지퍼-패증착(무광)100-130"/>
    <x v="1"/>
    <m/>
  </r>
  <r>
    <s v="20241025-1217P0205"/>
    <s v="20241025"/>
    <x v="2"/>
    <s v="05"/>
    <s v="20241106"/>
    <n v="24000"/>
    <s v="나이론80=1도-엠케이푸드 2kg (냉동)"/>
    <s v="250x350=삼방"/>
    <n v="250"/>
    <x v="1"/>
    <s v="삼방-나이론80=1도-엠케이푸드 2kg (냉동)-250"/>
    <x v="1"/>
    <m/>
  </r>
  <r>
    <s v="20241025-1219N0047"/>
    <s v="20241025"/>
    <x v="0"/>
    <s v="05"/>
    <s v="20241107"/>
    <n v="12500"/>
    <s v="나이론80"/>
    <s v="480x400=삼방가분수"/>
    <n v="480"/>
    <x v="1"/>
    <s v="삼방-나이론80-480"/>
    <x v="1"/>
    <m/>
  </r>
  <r>
    <s v="20241025-1619P0110"/>
    <s v="20241025"/>
    <x v="1"/>
    <s v="05"/>
    <s v="20241106"/>
    <n v="18181"/>
    <s v="나이론70"/>
    <s v="330x240=삼방가분수"/>
    <n v="330"/>
    <x v="1"/>
    <s v="삼방-나이론70-330"/>
    <x v="19"/>
    <n v="163629"/>
  </r>
  <r>
    <s v="20241025-900001"/>
    <s v="20241025"/>
    <x v="2"/>
    <s v="05"/>
    <s v="20241111"/>
    <n v="480000"/>
    <s v="나이론70"/>
    <s v="100x150=삼방-2폭"/>
    <n v="100"/>
    <x v="10"/>
    <s v="삼방-2폭-HD씨링-나이론70-100"/>
    <x v="25"/>
    <n v="2160000"/>
  </r>
  <r>
    <s v="20241025-900002"/>
    <s v="20241025"/>
    <x v="0"/>
    <s v="05"/>
    <s v="20241111"/>
    <n v="320000"/>
    <s v="나이론70"/>
    <s v="150x200=삼방-2폭"/>
    <n v="150"/>
    <x v="10"/>
    <s v="삼방-2폭-HD씨링-나이론70-150"/>
    <x v="25"/>
    <n v="1440000"/>
  </r>
  <r>
    <s v="20241025-900004"/>
    <s v="20241025"/>
    <x v="0"/>
    <s v="05"/>
    <s v="20241115"/>
    <n v="400000"/>
    <s v="나이론70"/>
    <s v="180x280=삼방"/>
    <n v="180"/>
    <x v="0"/>
    <s v="삼방-HD씨링-나이론70-180"/>
    <x v="0"/>
    <n v="2200000"/>
  </r>
  <r>
    <s v="20241025-900005"/>
    <s v="20241025"/>
    <x v="0"/>
    <s v="05"/>
    <s v="20241115"/>
    <n v="360000"/>
    <s v="나이론70=무지"/>
    <s v="200x300=삼방"/>
    <n v="200"/>
    <x v="0"/>
    <s v="삼방-HD씨링-나이론70=무지-200"/>
    <x v="0"/>
    <n v="1980000"/>
  </r>
  <r>
    <s v="20241025-900006"/>
    <s v="20241025"/>
    <x v="0"/>
    <s v="05"/>
    <s v="20241108"/>
    <n v="120000"/>
    <s v="나이론70=무지"/>
    <s v="200x450=삼방"/>
    <n v="200"/>
    <x v="0"/>
    <s v="삼방-HD씨링-나이론70=무지-200"/>
    <x v="0"/>
    <n v="660000"/>
  </r>
  <r>
    <s v="20241025-900009"/>
    <s v="20241025"/>
    <x v="0"/>
    <s v="05"/>
    <s v="20241115"/>
    <n v="288000"/>
    <s v="나이론70"/>
    <s v="250x400=삼방"/>
    <n v="250"/>
    <x v="0"/>
    <s v="삼방-HD씨링-나이론70-250"/>
    <x v="5"/>
    <n v="2160000"/>
  </r>
  <r>
    <s v="20241025-900010"/>
    <s v="20241025"/>
    <x v="0"/>
    <s v="05"/>
    <s v="20241108"/>
    <n v="96000"/>
    <s v="나이론70"/>
    <s v="250x450=삼방"/>
    <n v="250"/>
    <x v="0"/>
    <s v="삼방-HD씨링-나이론70-250"/>
    <x v="5"/>
    <n v="720000"/>
  </r>
  <r>
    <s v="20241025-900014"/>
    <s v="20241025"/>
    <x v="2"/>
    <s v="05"/>
    <s v="20241108"/>
    <n v="68571"/>
    <s v="나이론70=무지"/>
    <s v="350x600=삼방"/>
    <n v="350"/>
    <x v="0"/>
    <s v="삼방-HD씨링-나이론70=무지-350"/>
    <x v="1"/>
    <m/>
  </r>
  <r>
    <s v="20241025-900015"/>
    <s v="20241025"/>
    <x v="0"/>
    <s v="05"/>
    <s v="20241108"/>
    <n v="27692"/>
    <s v="나이론70"/>
    <s v="350mm*650mm=삼방꼬리-HD씨링"/>
    <n v="350"/>
    <x v="6"/>
    <s v="삼방꼬리-HD씨링-나이론70-350"/>
    <x v="1"/>
    <m/>
  </r>
  <r>
    <s v="20241025-900017"/>
    <s v="20241025"/>
    <x v="0"/>
    <s v="05"/>
    <s v="20241121"/>
    <n v="300000"/>
    <s v="나이론70"/>
    <s v="400x500=삼방"/>
    <n v="400"/>
    <x v="0"/>
    <s v="삼방-HD씨링-나이론70-400"/>
    <x v="26"/>
    <n v="3150000"/>
  </r>
  <r>
    <s v="20241025-900019"/>
    <s v="20241025"/>
    <x v="1"/>
    <s v="05"/>
    <s v="20241112"/>
    <n v="55384"/>
    <s v="나이론70=무지"/>
    <s v="400x650=삼방꼬리"/>
    <n v="400"/>
    <x v="6"/>
    <s v="삼방꼬리-HD씨링-나이론70=무지-400"/>
    <x v="14"/>
    <n v="913836"/>
  </r>
  <r>
    <s v="20241025-900020"/>
    <s v="20241025"/>
    <x v="1"/>
    <s v="05"/>
    <s v="20241112"/>
    <n v="51428"/>
    <s v="나이론70=무지"/>
    <s v="400x700=삼방꼬리"/>
    <n v="400"/>
    <x v="6"/>
    <s v="삼방꼬리-HD씨링-나이론70=무지-400"/>
    <x v="14"/>
    <n v="848562"/>
  </r>
  <r>
    <s v="20241028-1000141018"/>
    <s v="20241028"/>
    <x v="0"/>
    <s v="05"/>
    <s v="20241108"/>
    <n v="40000"/>
    <s v="패트120"/>
    <s v="150x220+40=삼방스탠드"/>
    <n v="150"/>
    <x v="3"/>
    <s v="삼방스탠드-패트120-150"/>
    <x v="27"/>
    <n v="600000"/>
  </r>
  <r>
    <s v="20241028-1000169487"/>
    <s v="20241028"/>
    <x v="0"/>
    <s v="05"/>
    <s v="20241108"/>
    <n v="160000"/>
    <s v="나이론70"/>
    <s v="150x150=삼방-2폭"/>
    <n v="150"/>
    <x v="9"/>
    <s v="삼방-2폭-나이론70-150"/>
    <x v="24"/>
    <n v="640000"/>
  </r>
  <r>
    <s v="20241029-1000153149"/>
    <s v="20241029"/>
    <x v="0"/>
    <s v="05"/>
    <s v="20241112"/>
    <n v="11111"/>
    <s v="오피피(무광)80"/>
    <s v="360mm*445mm=삼방-지퍼"/>
    <n v="360"/>
    <x v="4"/>
    <s v="삼방-지퍼-오피피(무광)80-360"/>
    <x v="1"/>
    <m/>
  </r>
  <r>
    <s v="20241029-1000159848"/>
    <s v="20241029"/>
    <x v="0"/>
    <s v="05"/>
    <s v="20241107"/>
    <n v="24000"/>
    <s v="나이론70"/>
    <s v="250mm*350mm=삼방"/>
    <n v="250"/>
    <x v="1"/>
    <s v="삼방-나이론70-250"/>
    <x v="22"/>
    <n v="168000"/>
  </r>
  <r>
    <s v="20241029-1000162803"/>
    <s v="20241029"/>
    <x v="0"/>
    <s v="05"/>
    <s v="20241111"/>
    <n v="23076"/>
    <s v="오씨피피(유무광)80"/>
    <s v="260mm*390mm=삼방-지퍼"/>
    <n v="260"/>
    <x v="4"/>
    <s v="삼방-지퍼-오씨피피(유무광)80-260"/>
    <x v="1"/>
    <m/>
  </r>
  <r>
    <s v="20241029-1000165165"/>
    <s v="20241028"/>
    <x v="2"/>
    <s v="05"/>
    <s v="20241107"/>
    <n v="40000"/>
    <s v="나이론105"/>
    <s v="300mm*420mm=삼방"/>
    <n v="300"/>
    <x v="1"/>
    <s v="삼방-나이론105-300"/>
    <x v="3"/>
    <n v="320000"/>
  </r>
  <r>
    <s v="20241029-11150297"/>
    <s v="20241029"/>
    <x v="2"/>
    <s v="05"/>
    <s v="20241107"/>
    <n v="48000"/>
    <s v="나이론(유백/유무광)115"/>
    <s v="250x280=삼방-지퍼(하단오픈)"/>
    <n v="250"/>
    <x v="4"/>
    <s v="삼방-지퍼-나이론(유백/유무광)115-250"/>
    <x v="20"/>
    <n v="1224000"/>
  </r>
  <r>
    <s v="20241029-1117N0055"/>
    <s v="20241029"/>
    <x v="0"/>
    <s v="05"/>
    <s v="20241111"/>
    <n v="40000"/>
    <s v="나이론(옥텐)100"/>
    <s v="300x405=삼방"/>
    <n v="300"/>
    <x v="1"/>
    <s v="삼방-나이론(옥텐)100-300"/>
    <x v="3"/>
    <n v="320000"/>
  </r>
  <r>
    <s v="20241029-1117P0162"/>
    <s v="20241029"/>
    <x v="1"/>
    <s v="05"/>
    <s v="20241108"/>
    <n v="34285"/>
    <s v="나이론80"/>
    <s v="350x370=삼방"/>
    <n v="350"/>
    <x v="1"/>
    <s v="삼방-나이론80-350"/>
    <x v="19"/>
    <n v="308565"/>
  </r>
  <r>
    <s v="20241029-1119N0032"/>
    <s v="20241029"/>
    <x v="1"/>
    <s v="05"/>
    <s v="20241108"/>
    <n v="9230"/>
    <s v="나이론70"/>
    <s v="420x650=삼방꼬리"/>
    <n v="420"/>
    <x v="5"/>
    <s v="삼방꼬리-나이론70-420"/>
    <x v="1"/>
    <m/>
  </r>
  <r>
    <s v="20241029-1216N0078"/>
    <s v="20241029"/>
    <x v="1"/>
    <s v="05"/>
    <s v="20241111"/>
    <n v="8823"/>
    <s v="나이론70"/>
    <s v="450x680=삼방꼬리"/>
    <n v="450"/>
    <x v="5"/>
    <s v="삼방꼬리-나이론70-450"/>
    <x v="1"/>
    <m/>
  </r>
  <r>
    <s v="20241029-1318P0003"/>
    <s v="20241029"/>
    <x v="0"/>
    <s v="05"/>
    <s v="20241112"/>
    <n v="40000"/>
    <s v="패트(유무광)120"/>
    <s v="150x220+40=삼방스탠드-타원밑지분리형-지퍼"/>
    <n v="150"/>
    <x v="8"/>
    <s v="삼방스탠드-지퍼-패트(유무광)120-150"/>
    <x v="28"/>
    <n v="840000"/>
  </r>
  <r>
    <s v="20241029-1419P0380"/>
    <s v="20241029"/>
    <x v="1"/>
    <s v="05"/>
    <s v="20241108"/>
    <n v="21428"/>
    <s v="나이론70"/>
    <s v="280x380=삼방"/>
    <n v="280"/>
    <x v="1"/>
    <s v="삼방-나이론70-280"/>
    <x v="22"/>
    <n v="149996"/>
  </r>
  <r>
    <s v="20241029-902001"/>
    <s v="20241029"/>
    <x v="2"/>
    <s v="05"/>
    <s v="20241112"/>
    <n v="150000"/>
    <s v="진지90"/>
    <s v="160x250=삼방-지퍼"/>
    <n v="160"/>
    <x v="4"/>
    <s v="삼방-지퍼-진지90-160"/>
    <x v="29"/>
    <n v="2400000"/>
  </r>
  <r>
    <s v="20241030-1000138905"/>
    <s v="20241029"/>
    <x v="2"/>
    <s v="05"/>
    <s v="20241111"/>
    <n v="20000"/>
    <s v="패트(유무광)100"/>
    <s v="300mm*410mm=삼방-바람구멍1개(2mm)"/>
    <n v="300"/>
    <x v="1"/>
    <s v="삼방-패트(유무광)100-300"/>
    <x v="21"/>
    <n v="170000"/>
  </r>
  <r>
    <s v="20241030-1000154026"/>
    <s v="20241030"/>
    <x v="2"/>
    <s v="05"/>
    <s v="20241108"/>
    <n v="27272"/>
    <s v="나이론(자동포장용)110"/>
    <s v="220mm*330mm=삼방-지퍼"/>
    <n v="220"/>
    <x v="4"/>
    <s v="삼방-지퍼-나이론(자동포장용)110-220"/>
    <x v="1"/>
    <m/>
  </r>
  <r>
    <s v="20241030-1000156413"/>
    <s v="20241030"/>
    <x v="0"/>
    <s v="05"/>
    <s v="20241111"/>
    <n v="4347"/>
    <s v="패트(유백/유무광)100"/>
    <s v="230x280=삼방"/>
    <n v="230"/>
    <x v="1"/>
    <s v="삼방-패트(유백/유무광)100-230"/>
    <x v="1"/>
    <m/>
  </r>
  <r>
    <s v="20241030-1000159156"/>
    <s v="20241030"/>
    <x v="2"/>
    <s v="05"/>
    <s v="20241108"/>
    <n v="27272"/>
    <s v="나이론(자동포장용)110"/>
    <s v="220mm*330mm=삼방-지퍼"/>
    <n v="220"/>
    <x v="4"/>
    <s v="삼방-지퍼-나이론(자동포장용)110-220"/>
    <x v="1"/>
    <m/>
  </r>
  <r>
    <s v="20241030-1000159506"/>
    <s v="20241030"/>
    <x v="0"/>
    <s v="05"/>
    <s v="20241107"/>
    <n v="37500"/>
    <s v="나이론100"/>
    <s v="160mm*250mm=삼방"/>
    <n v="160"/>
    <x v="1"/>
    <s v="삼방-나이론100-160"/>
    <x v="15"/>
    <n v="187500"/>
  </r>
  <r>
    <s v="20241030-1000163203"/>
    <s v="20241030"/>
    <x v="0"/>
    <s v="05"/>
    <s v="20241112"/>
    <n v="66666"/>
    <s v="나이론70"/>
    <s v="180x280=삼방-HD씨링"/>
    <n v="180"/>
    <x v="0"/>
    <s v="삼방-HD씨링-나이론70-180"/>
    <x v="0"/>
    <n v="366663"/>
  </r>
  <r>
    <s v="20241030-1000163638"/>
    <s v="20241030"/>
    <x v="0"/>
    <s v="05"/>
    <s v="20241112"/>
    <n v="26086"/>
    <s v="나이론70"/>
    <s v="230mm*320mm=삼방-HD씨링"/>
    <n v="230"/>
    <x v="0"/>
    <s v="삼방-HD씨링-나이론70-230"/>
    <x v="0"/>
    <n v="143473"/>
  </r>
  <r>
    <s v="20241030-1000165483"/>
    <s v="20241030"/>
    <x v="0"/>
    <s v="05"/>
    <s v="20241112"/>
    <n v="54545"/>
    <s v="패증착75"/>
    <s v="110mm*270mm=삼방-상단고리구멍1개(8mm)"/>
    <n v="110"/>
    <x v="1"/>
    <s v="삼방-패증착75-110"/>
    <x v="1"/>
    <m/>
  </r>
  <r>
    <s v="20241030-1000167708"/>
    <s v="20241030"/>
    <x v="1"/>
    <s v="05"/>
    <s v="20241112"/>
    <n v="18750"/>
    <s v="나이론65"/>
    <s v="320x400=삼방"/>
    <n v="320"/>
    <x v="1"/>
    <s v="삼방-나이론65-320"/>
    <x v="3"/>
    <n v="150000"/>
  </r>
  <r>
    <s v="20241030-1000169491"/>
    <s v="20241030"/>
    <x v="1"/>
    <s v="05"/>
    <s v="20241112"/>
    <n v="35294"/>
    <s v="패트90"/>
    <s v="170mm*260mm=삼방-지퍼-타공4개(8mm)"/>
    <n v="170"/>
    <x v="4"/>
    <s v="삼방-지퍼-패트90-170"/>
    <x v="1"/>
    <m/>
  </r>
  <r>
    <s v="20241030-1000169496"/>
    <s v="20241030"/>
    <x v="0"/>
    <s v="05"/>
    <s v="20241112"/>
    <n v="21739"/>
    <s v="패트(유백)100"/>
    <s v="230x280=삼방"/>
    <n v="230"/>
    <x v="1"/>
    <s v="삼방-패트(유백)100-230"/>
    <x v="1"/>
    <m/>
  </r>
  <r>
    <s v="20241030-1116P0200"/>
    <s v="20241030"/>
    <x v="0"/>
    <s v="05"/>
    <s v="20241112"/>
    <n v="16000"/>
    <s v="오피피75"/>
    <s v="250x350=삼방"/>
    <n v="250"/>
    <x v="1"/>
    <s v="삼방-오피피75-250"/>
    <x v="1"/>
    <m/>
  </r>
  <r>
    <s v="20241030-12150269"/>
    <s v="20241030"/>
    <x v="2"/>
    <s v="05"/>
    <s v="20241111"/>
    <n v="8571"/>
    <s v="나이론80"/>
    <s v="600x700=삼방꼬리-분리배출마크X"/>
    <n v="600"/>
    <x v="5"/>
    <s v="삼방꼬리-나이론80-600"/>
    <x v="1"/>
    <m/>
  </r>
  <r>
    <s v="20241030-12150353"/>
    <s v="20241030"/>
    <x v="1"/>
    <s v="05"/>
    <s v="20241113"/>
    <n v="30000"/>
    <s v="나이론170"/>
    <s v="200x250+50=삼방스탠드-타원밑지분리형"/>
    <n v="200"/>
    <x v="3"/>
    <s v="삼방스탠드-나이론170-200"/>
    <x v="1"/>
    <m/>
  </r>
  <r>
    <s v="20241030-1619N0023"/>
    <s v="20241030"/>
    <x v="1"/>
    <s v="05"/>
    <s v="20241112"/>
    <n v="15000"/>
    <s v="나이론60"/>
    <s v="400x500=삼방"/>
    <n v="400"/>
    <x v="1"/>
    <s v="삼방-나이론60-400"/>
    <x v="1"/>
    <m/>
  </r>
  <r>
    <s v="20241030-930106"/>
    <s v="20241030"/>
    <x v="1"/>
    <s v="05"/>
    <s v="20241113"/>
    <n v="160000"/>
    <s v="전투후크스=무지"/>
    <s v="=150*220+40=삼방스탠드-지퍼"/>
    <n v="150"/>
    <x v="8"/>
    <s v="삼방스탠드-지퍼-전투후크스=무지-150"/>
    <x v="1"/>
    <m/>
  </r>
  <r>
    <s v="20241030-930107"/>
    <s v="20241030"/>
    <x v="0"/>
    <s v="05"/>
    <s v="20241113"/>
    <n v="133333"/>
    <s v="전투후크스=무지"/>
    <s v="=180x260+50=삼방스탠드-밑지분리형-지퍼"/>
    <n v="180"/>
    <x v="8"/>
    <s v="삼방스탠드-지퍼-전투후크스=무지-180"/>
    <x v="1"/>
    <m/>
  </r>
  <r>
    <s v="20241030-930108"/>
    <s v="20241030"/>
    <x v="0"/>
    <s v="05"/>
    <s v="20241113"/>
    <n v="184615"/>
    <s v="전투후크스=무지"/>
    <s v="=130x200+35=삼방스탠드-밑지분리형-지퍼"/>
    <n v="130"/>
    <x v="8"/>
    <s v="삼방스탠드-지퍼-전투후크스=무지-130"/>
    <x v="1"/>
    <m/>
  </r>
  <r>
    <s v="20241030-930206"/>
    <s v="20241030"/>
    <x v="0"/>
    <s v="05"/>
    <s v="20241115"/>
    <n v="160000"/>
    <s v="전투후한120"/>
    <s v="150x220+40=삼방스탠드-타원밑지분리형-지퍼-2단"/>
    <n v="150"/>
    <x v="8"/>
    <s v="삼방스탠드-지퍼-전투후한120-150"/>
    <x v="1"/>
    <m/>
  </r>
  <r>
    <s v="20241030-930207"/>
    <s v="20241030"/>
    <x v="1"/>
    <s v="05"/>
    <s v="20241115"/>
    <n v="133333"/>
    <s v="전투후한120"/>
    <s v="180x260+50=삼방스탠드-타원밑지분리형-지퍼-2단"/>
    <n v="180"/>
    <x v="8"/>
    <s v="삼방스탠드-지퍼-전투후한120-180"/>
    <x v="1"/>
    <m/>
  </r>
  <r>
    <s v="20241030-930208"/>
    <s v="20241030"/>
    <x v="0"/>
    <s v="05"/>
    <s v="20241115"/>
    <n v="184615"/>
    <s v="전투후한120"/>
    <s v="130x200+35=삼방스탠드-타원밑지분리형-지퍼-2단"/>
    <n v="130"/>
    <x v="8"/>
    <s v="삼방스탠드-지퍼-전투후한120-130"/>
    <x v="1"/>
    <m/>
  </r>
  <r>
    <s v="20241031-1000152554"/>
    <s v="20241031"/>
    <x v="1"/>
    <s v="05"/>
    <s v="20241113"/>
    <n v="10000"/>
    <s v="나이론100"/>
    <s v="400mm*600mm=삼방꼬리"/>
    <n v="400"/>
    <x v="5"/>
    <s v="삼방꼬리-나이론100-400"/>
    <x v="1"/>
    <m/>
  </r>
  <r>
    <s v="20241031-1000158256"/>
    <s v="20241031"/>
    <x v="1"/>
    <s v="05"/>
    <s v="20241112"/>
    <n v="17142"/>
    <s v="나이론60"/>
    <s v="350mm*400mm=삼방"/>
    <n v="350"/>
    <x v="1"/>
    <s v="삼방-나이론60-350"/>
    <x v="6"/>
    <n v="162849"/>
  </r>
  <r>
    <s v="20241031-1317N0041"/>
    <s v="20241031"/>
    <x v="0"/>
    <s v="05"/>
    <s v="20241112"/>
    <n v="75000"/>
    <s v="나이론70"/>
    <s v="160x180=삼방-2폭"/>
    <n v="160"/>
    <x v="9"/>
    <s v="삼방-2폭-나이론70-160"/>
    <x v="24"/>
    <n v="300000"/>
  </r>
  <r>
    <s v="20241101-1000143069"/>
    <s v="20241101"/>
    <x v="1"/>
    <s v="05"/>
    <s v="20241114"/>
    <n v="25000"/>
    <s v="오피피(무광)65"/>
    <s v="320mm*400mm=삼방-지퍼-바람구멍1개(2mm)"/>
    <n v="320"/>
    <x v="4"/>
    <s v="삼방-지퍼-오피피(무광)65-320"/>
    <x v="1"/>
    <m/>
  </r>
  <r>
    <s v="20241101-1000148565"/>
    <s v="20241101"/>
    <x v="2"/>
    <s v="05"/>
    <s v="20241114"/>
    <n v="14571"/>
    <s v="나이론95"/>
    <s v="210mm*260mm=삼방"/>
    <n v="210"/>
    <x v="1"/>
    <s v="삼방-나이론95-210"/>
    <x v="11"/>
    <n v="87426"/>
  </r>
  <r>
    <s v="20241101-1000153710"/>
    <s v="20241101"/>
    <x v="0"/>
    <s v="05"/>
    <s v="20241112"/>
    <n v="24000"/>
    <s v="전투후은80"/>
    <s v="250mm*400mm=2단삼방"/>
    <n v="250"/>
    <x v="11"/>
    <s v="-전투후은80-250"/>
    <x v="1"/>
    <m/>
  </r>
  <r>
    <s v="20241101-1000159980"/>
    <s v="20241031"/>
    <x v="1"/>
    <s v="05"/>
    <s v="20241113"/>
    <n v="16666"/>
    <s v="나이론75"/>
    <s v="180mm*250mm=삼방"/>
    <n v="180"/>
    <x v="1"/>
    <s v="삼방-나이론75-180"/>
    <x v="1"/>
    <m/>
  </r>
  <r>
    <s v="20241101-1000162295"/>
    <s v="20241101"/>
    <x v="2"/>
    <s v="05"/>
    <s v="20241114"/>
    <n v="28571"/>
    <s v="오씨피피(유무광)80"/>
    <s v="210mm*280mm=삼방-지퍼"/>
    <n v="210"/>
    <x v="4"/>
    <s v="삼방-지퍼-오씨피피(유무광)80-210"/>
    <x v="28"/>
    <n v="599991"/>
  </r>
  <r>
    <s v="20241101-1000169310"/>
    <s v="20241101"/>
    <x v="0"/>
    <s v="05"/>
    <s v="20241114"/>
    <n v="48000"/>
    <s v="은박(유무광)120"/>
    <s v="125mm*230mm=삼방"/>
    <n v="125"/>
    <x v="1"/>
    <s v="삼방-은박(유무광)120-125"/>
    <x v="15"/>
    <n v="240000"/>
  </r>
  <r>
    <s v="20241101-1000169319"/>
    <s v="20241101"/>
    <x v="0"/>
    <s v="05"/>
    <s v="20241114"/>
    <n v="96000"/>
    <s v="은박(유무광)120"/>
    <s v="125mm*230mm=삼방"/>
    <n v="125"/>
    <x v="1"/>
    <s v="삼방-은박(유무광)120-125"/>
    <x v="15"/>
    <n v="480000"/>
  </r>
  <r>
    <s v="20241101-1000169504"/>
    <s v="20241101"/>
    <x v="1"/>
    <s v="05"/>
    <s v="20241115"/>
    <n v="97297"/>
    <s v="패트120"/>
    <s v="185mm*275mm=삼방"/>
    <n v="185"/>
    <x v="1"/>
    <s v="삼방-패트120-185"/>
    <x v="1"/>
    <m/>
  </r>
  <r>
    <s v="20241101-110922"/>
    <s v="20241101"/>
    <x v="1"/>
    <s v="05"/>
    <s v="20241113"/>
    <n v="5263"/>
    <s v="오피피(주황)80"/>
    <s v="360x570=삼방꼬리-바람구멍2mm*4개"/>
    <n v="360"/>
    <x v="5"/>
    <s v="삼방꼬리-오피피(주황)80-360"/>
    <x v="1"/>
    <m/>
  </r>
  <r>
    <s v="20241101-1117P0157"/>
    <s v="20241101"/>
    <x v="0"/>
    <s v="05"/>
    <s v="20241113"/>
    <n v="17142"/>
    <s v="나이론80"/>
    <s v="350x370=삼방"/>
    <n v="350"/>
    <x v="1"/>
    <s v="삼방-나이론80-350"/>
    <x v="19"/>
    <n v="154278"/>
  </r>
  <r>
    <s v="20241101-1117P0159"/>
    <s v="20241101"/>
    <x v="0"/>
    <s v="05"/>
    <s v="20241113"/>
    <n v="17142"/>
    <s v="나이론80"/>
    <s v="350x370=삼방"/>
    <n v="350"/>
    <x v="1"/>
    <s v="삼방-나이론80-350"/>
    <x v="19"/>
    <n v="154278"/>
  </r>
  <r>
    <s v="20241101-1220N0018"/>
    <s v="20241101"/>
    <x v="2"/>
    <s v="05"/>
    <s v="20241118"/>
    <n v="13333"/>
    <s v="은박150"/>
    <s v="450x530=삼방"/>
    <n v="450"/>
    <x v="1"/>
    <s v="삼방-은박150-450"/>
    <x v="1"/>
    <m/>
  </r>
  <r>
    <s v="20241104-1000137856"/>
    <s v="20241104"/>
    <x v="1"/>
    <s v="05"/>
    <s v="20241115"/>
    <n v="17142"/>
    <s v="나이론60"/>
    <s v="350x450=삼방"/>
    <n v="350"/>
    <x v="1"/>
    <s v="삼방-나이론60-350"/>
    <x v="6"/>
    <n v="162849"/>
  </r>
  <r>
    <s v="20241104-1000139129"/>
    <s v="20241104"/>
    <x v="0"/>
    <s v="05"/>
    <s v="20241115"/>
    <n v="18461"/>
    <s v="나이론60"/>
    <s v="400x650=삼방꼬리"/>
    <n v="400"/>
    <x v="6"/>
    <s v="삼방꼬리-HD씨링-나이론60-400"/>
    <x v="8"/>
    <n v="267684.5"/>
  </r>
  <r>
    <s v="20241104-1000148427"/>
    <s v="20241104"/>
    <x v="0"/>
    <s v="05"/>
    <s v="20241113"/>
    <n v="28571"/>
    <s v="나이론80"/>
    <s v="210x290=삼방"/>
    <n v="210"/>
    <x v="1"/>
    <s v="삼방-나이론80-210"/>
    <x v="11"/>
    <n v="171426"/>
  </r>
  <r>
    <s v="20241104-1000156875"/>
    <s v="20241104"/>
    <x v="0"/>
    <s v="05"/>
    <s v="20241115"/>
    <n v="26086"/>
    <s v="패트(유백/유무광)100"/>
    <s v="230x260=삼방"/>
    <n v="230"/>
    <x v="1"/>
    <s v="삼방-패트(유백/유무광)100-230"/>
    <x v="1"/>
    <m/>
  </r>
  <r>
    <s v="20241104-1000158450"/>
    <s v="20241104"/>
    <x v="1"/>
    <s v="05"/>
    <s v="20241115"/>
    <n v="9230"/>
    <s v="나이론60"/>
    <s v="350x650=삼방꼬리"/>
    <n v="350"/>
    <x v="5"/>
    <s v="삼방꼬리-나이론60-350"/>
    <x v="8"/>
    <n v="133835"/>
  </r>
  <r>
    <s v="20241104-1000159391"/>
    <s v="20241104"/>
    <x v="0"/>
    <s v="05"/>
    <s v="20241115"/>
    <n v="70588"/>
    <s v="패트90"/>
    <s v="170mm*260mm=삼방-지퍼"/>
    <n v="170"/>
    <x v="4"/>
    <s v="삼방-지퍼-패트90-170"/>
    <x v="1"/>
    <m/>
  </r>
  <r>
    <s v="20241104-1000164958"/>
    <s v="20241104"/>
    <x v="2"/>
    <s v="05"/>
    <s v="20241118"/>
    <n v="40000"/>
    <s v="나이론105"/>
    <s v="300mm*420mm=삼방"/>
    <n v="300"/>
    <x v="1"/>
    <s v="삼방-나이론105-300"/>
    <x v="3"/>
    <n v="320000"/>
  </r>
  <r>
    <s v="20241104-1000168434"/>
    <s v="20241104"/>
    <x v="0"/>
    <s v="05"/>
    <s v="20241115"/>
    <n v="37500"/>
    <s v="나이론100"/>
    <s v="320mm*400mm=삼방-지퍼"/>
    <n v="320"/>
    <x v="4"/>
    <s v="삼방-지퍼-나이론100-320"/>
    <x v="30"/>
    <n v="1200000"/>
  </r>
  <r>
    <s v="20241104-1000169505"/>
    <s v="20241104"/>
    <x v="2"/>
    <s v="05"/>
    <s v="20241115"/>
    <n v="17647"/>
    <s v="나이론105"/>
    <s v="340mm*430mm=삼방"/>
    <n v="340"/>
    <x v="1"/>
    <s v="삼방-나이론105-340"/>
    <x v="19"/>
    <n v="158823"/>
  </r>
  <r>
    <s v="20241104-1116P0191"/>
    <s v="20241104"/>
    <x v="2"/>
    <s v="05"/>
    <s v="20241115"/>
    <n v="10909"/>
    <s v="나이론(옥텐)140"/>
    <s v="400x550=삼방꼬리"/>
    <n v="400"/>
    <x v="5"/>
    <s v="삼방꼬리-나이론(옥텐)140-400"/>
    <x v="23"/>
    <n v="239998"/>
  </r>
  <r>
    <s v="20241104-1218P0303"/>
    <s v="20241104"/>
    <x v="1"/>
    <s v="05"/>
    <s v="20241115"/>
    <n v="57142"/>
    <s v="나이론110"/>
    <s v="210x310=삼방"/>
    <n v="210"/>
    <x v="1"/>
    <s v="삼방-나이론110-210"/>
    <x v="1"/>
    <m/>
  </r>
  <r>
    <s v="20241105-1000152365"/>
    <s v="20241105"/>
    <x v="0"/>
    <s v="05"/>
    <s v="20241118"/>
    <n v="27272"/>
    <s v="패트90"/>
    <s v="220x320=삼방-지퍼"/>
    <n v="220"/>
    <x v="4"/>
    <s v="삼방-지퍼-패트90-220"/>
    <x v="1"/>
    <m/>
  </r>
  <r>
    <s v="20241105-1000152880"/>
    <s v="20241105"/>
    <x v="0"/>
    <s v="05"/>
    <s v="20241118"/>
    <n v="31578"/>
    <s v="패트90"/>
    <s v="190x260=삼방-지퍼"/>
    <n v="190"/>
    <x v="4"/>
    <s v="삼방-지퍼-패트90-190"/>
    <x v="1"/>
    <m/>
  </r>
  <r>
    <s v="20241105-1000161675"/>
    <s v="20241105"/>
    <x v="1"/>
    <s v="05"/>
    <s v="20241118"/>
    <n v="12903"/>
    <s v="오피피(무광)100"/>
    <s v="310mm*430mm=삼방-지퍼-타공1개(8mm)"/>
    <n v="310"/>
    <x v="4"/>
    <s v="삼방-지퍼-오피피(무광)100-310"/>
    <x v="1"/>
    <m/>
  </r>
  <r>
    <s v="20241105-1000165116"/>
    <s v="20241105"/>
    <x v="1"/>
    <s v="05"/>
    <s v="20241118"/>
    <n v="18750"/>
    <s v="나이론70"/>
    <s v="320x400=삼방"/>
    <n v="320"/>
    <x v="1"/>
    <s v="삼방-나이론70-320"/>
    <x v="3"/>
    <n v="150000"/>
  </r>
  <r>
    <s v="20241105-1000167850"/>
    <s v="20241105"/>
    <x v="0"/>
    <s v="05"/>
    <s v="20241118"/>
    <n v="20689"/>
    <s v="패씨피피(투명)80"/>
    <s v="290mm*390mm=삼방-지퍼"/>
    <n v="290"/>
    <x v="4"/>
    <s v="삼방-지퍼-패씨피피(투명)80-290"/>
    <x v="31"/>
    <n v="599981"/>
  </r>
  <r>
    <s v="20241105-1000169370"/>
    <s v="20241105"/>
    <x v="0"/>
    <s v="05"/>
    <s v="20241118"/>
    <n v="18750"/>
    <s v="오씨피피(투명)70"/>
    <s v="250mm*320mm=삼방꼬리"/>
    <n v="250"/>
    <x v="5"/>
    <s v="삼방꼬리-오씨피피(투명)70-250"/>
    <x v="1"/>
    <m/>
  </r>
  <r>
    <s v="20241105-1000169536"/>
    <s v="20241105"/>
    <x v="2"/>
    <s v="05"/>
    <s v="20241118"/>
    <n v="15000"/>
    <s v="나이론70"/>
    <s v="400x500=삼방"/>
    <n v="400"/>
    <x v="0"/>
    <s v="삼방-HD씨링-나이론70-400"/>
    <x v="26"/>
    <n v="157500"/>
  </r>
  <r>
    <s v="20241105-1000169537"/>
    <s v="20241105"/>
    <x v="1"/>
    <s v="05"/>
    <s v="20241119"/>
    <n v="35294"/>
    <s v="패증착(유무광)110"/>
    <s v="170mm*230mm+50mm=삼방스탠드-지퍼"/>
    <n v="170"/>
    <x v="8"/>
    <s v="삼방스탠드-지퍼-패증착(유무광)110-170"/>
    <x v="1"/>
    <m/>
  </r>
  <r>
    <s v="20241105-11150036"/>
    <s v="20241105"/>
    <x v="0"/>
    <s v="05"/>
    <s v="20241115"/>
    <n v="26086"/>
    <s v="은박120"/>
    <s v="230*300＝삼방"/>
    <n v="230"/>
    <x v="1"/>
    <s v="삼방-은박120-230"/>
    <x v="1"/>
    <m/>
  </r>
  <r>
    <s v="20241105-1118P0111"/>
    <s v="20241105"/>
    <x v="1"/>
    <s v="05"/>
    <s v="20241115"/>
    <n v="27272"/>
    <s v="패트(유무광)80"/>
    <s v="220x250=삼방"/>
    <n v="220"/>
    <x v="1"/>
    <s v="삼방-패트(유무광)80-220"/>
    <x v="1"/>
    <m/>
  </r>
  <r>
    <s v="20241105-1119P0080"/>
    <s v="20241105"/>
    <x v="1"/>
    <s v="05"/>
    <s v="20241115"/>
    <n v="27272"/>
    <s v="패트(유무광)80"/>
    <s v="220x250=삼방"/>
    <n v="220"/>
    <x v="1"/>
    <s v="삼방-패트(유무광)80-220"/>
    <x v="1"/>
    <m/>
  </r>
  <r>
    <s v="20241105-130954"/>
    <s v="20241105"/>
    <x v="0"/>
    <s v="05"/>
    <s v="20241119"/>
    <n v="33333"/>
    <s v="은박140=1도-백빼다"/>
    <s v="180x270+50=삼방스탠드-타원밑지분리형-지퍼"/>
    <n v="180"/>
    <x v="8"/>
    <s v="삼방스탠드-지퍼-은박140=1도-백빼다-180"/>
    <x v="1"/>
    <m/>
  </r>
  <r>
    <s v="20241106-1000151457"/>
    <s v="20241106"/>
    <x v="0"/>
    <s v="05"/>
    <s v="20241119"/>
    <n v="24000"/>
    <s v="나이론70"/>
    <s v="250mm*350mm=삼방"/>
    <n v="250"/>
    <x v="1"/>
    <s v="삼방-나이론70-250"/>
    <x v="22"/>
    <n v="168000"/>
  </r>
  <r>
    <s v="20241106-1000153739"/>
    <s v="20241106"/>
    <x v="0"/>
    <s v="05"/>
    <s v="20241119"/>
    <n v="10909"/>
    <s v="패트110"/>
    <s v="340mm*550mm=삼방꼬리-바람구멍 1개(3mm)"/>
    <n v="340"/>
    <x v="5"/>
    <s v="삼방꼬리-패트110-340"/>
    <x v="1"/>
    <m/>
  </r>
  <r>
    <s v="20241106-1000165711"/>
    <s v="20241106"/>
    <x v="1"/>
    <s v="05"/>
    <s v="20241119"/>
    <n v="48000"/>
    <s v="나이론70"/>
    <s v="250x310=삼방"/>
    <n v="250"/>
    <x v="1"/>
    <s v="삼방-나이론70-250"/>
    <x v="22"/>
    <n v="336000"/>
  </r>
  <r>
    <s v="20241106-1000166501"/>
    <s v="20241106"/>
    <x v="2"/>
    <s v="05"/>
    <s v="20241120"/>
    <n v="33333"/>
    <s v="나이론60"/>
    <s v="180mm*150mm=삼방-지퍼"/>
    <n v="180"/>
    <x v="4"/>
    <s v="삼방-지퍼-나이론60-180"/>
    <x v="1"/>
    <m/>
  </r>
  <r>
    <s v="20241106-1000169547"/>
    <s v="20241106"/>
    <x v="0"/>
    <s v="05"/>
    <s v="20241119"/>
    <n v="50000"/>
    <s v="패노루지은박150"/>
    <s v="120mm*180mm=삼방-2폭"/>
    <n v="120"/>
    <x v="9"/>
    <s v="삼방-2폭-패노루지은박150-120"/>
    <x v="1"/>
    <m/>
  </r>
  <r>
    <s v="20241106-1000169554"/>
    <s v="20241106"/>
    <x v="0"/>
    <s v="05"/>
    <s v="20241119"/>
    <n v="50000"/>
    <s v="패노루지은박150"/>
    <s v="120mm*180mm=삼방-2폭"/>
    <n v="120"/>
    <x v="9"/>
    <s v="삼방-2폭-패노루지은박150-120"/>
    <x v="1"/>
    <m/>
  </r>
  <r>
    <s v="20241106-131020"/>
    <s v="20241106"/>
    <x v="2"/>
    <s v="05"/>
    <s v="20241119"/>
    <n v="18461"/>
    <s v="나이론60"/>
    <s v="360mm*650mm=삼방꼬리"/>
    <n v="360"/>
    <x v="5"/>
    <s v="삼방꼬리-나이론60-360"/>
    <x v="8"/>
    <n v="267684.5"/>
  </r>
  <r>
    <s v="20241106-131021"/>
    <s v="20241106"/>
    <x v="1"/>
    <s v="05"/>
    <s v="20241120"/>
    <n v="51428"/>
    <s v="나이론60"/>
    <s v="350x450=삼방"/>
    <n v="350"/>
    <x v="1"/>
    <s v="삼방-나이론60-350"/>
    <x v="6"/>
    <n v="488566"/>
  </r>
  <r>
    <s v="20241106-131022"/>
    <s v="20241106"/>
    <x v="0"/>
    <s v="05"/>
    <s v="20241119"/>
    <n v="48000"/>
    <s v="나이론60"/>
    <s v="250x450=삼방"/>
    <n v="250"/>
    <x v="1"/>
    <s v="삼방-나이론60-250"/>
    <x v="5"/>
    <n v="360000"/>
  </r>
  <r>
    <s v="20241106-1420P0174"/>
    <s v="20241106"/>
    <x v="1"/>
    <s v="05"/>
    <s v="20241119"/>
    <n v="24000"/>
    <s v="패트(유무광)90"/>
    <s v="250mm*340mm=삼방"/>
    <n v="250"/>
    <x v="1"/>
    <s v="삼방-패트(유무광)90-250"/>
    <x v="1"/>
    <m/>
  </r>
  <r>
    <s v="20241106-1619N0015"/>
    <s v="20241106"/>
    <x v="0"/>
    <s v="05"/>
    <s v="20241119"/>
    <n v="20000"/>
    <s v="나이론70"/>
    <s v="300x400=삼방"/>
    <n v="300"/>
    <x v="1"/>
    <s v="삼방-나이론70-300"/>
    <x v="3"/>
    <n v="160000"/>
  </r>
  <r>
    <s v="20241106-1619N0040"/>
    <s v="20241106"/>
    <x v="2"/>
    <s v="05"/>
    <s v="20241119"/>
    <n v="9230"/>
    <s v="나이론60"/>
    <s v="350x650=삼방꼬리"/>
    <n v="350"/>
    <x v="5"/>
    <s v="삼방꼬리-나이론60-350"/>
    <x v="8"/>
    <n v="133835"/>
  </r>
  <r>
    <s v="20241107-1000150018"/>
    <s v="20241107"/>
    <x v="0"/>
    <s v="05"/>
    <s v="20241121"/>
    <n v="33333"/>
    <s v="오증착(무광)150"/>
    <s v="180mm*260mm+50mm=삼방스탠드-지퍼"/>
    <n v="180"/>
    <x v="8"/>
    <s v="삼방스탠드-지퍼-오증착(무광)150-180"/>
    <x v="1"/>
    <m/>
  </r>
  <r>
    <s v="20241107-1000152737"/>
    <s v="20241107"/>
    <x v="2"/>
    <s v="05"/>
    <s v="20241120"/>
    <n v="48648"/>
    <s v="오씨피피(투명)70"/>
    <s v="185x275=삼방-지퍼-고리구멍8mm/바람구멍3mm*1개"/>
    <n v="185"/>
    <x v="4"/>
    <s v="삼방-지퍼-오씨피피(투명)70-185"/>
    <x v="32"/>
    <n v="899988"/>
  </r>
  <r>
    <s v="20241107-1000154847"/>
    <s v="20241107"/>
    <x v="1"/>
    <s v="05"/>
    <s v="20241119"/>
    <n v="33333"/>
    <s v="패트70"/>
    <s v="360x460=삼방(전자용)"/>
    <n v="360"/>
    <x v="1"/>
    <s v="삼방-패트70-360"/>
    <x v="1"/>
    <m/>
  </r>
  <r>
    <s v="20241107-1000157811"/>
    <s v="20241107"/>
    <x v="1"/>
    <s v="05"/>
    <s v="20241119"/>
    <n v="8571"/>
    <s v="나이론70"/>
    <s v="400x700=삼방꼬리"/>
    <n v="400"/>
    <x v="6"/>
    <s v="삼방꼬리-HD씨링-나이론70-400"/>
    <x v="32"/>
    <n v="158563.5"/>
  </r>
  <r>
    <s v="20241107-1000165383"/>
    <s v="20241106"/>
    <x v="0"/>
    <s v="05"/>
    <s v="20241118"/>
    <n v="35294"/>
    <s v="증착70"/>
    <s v="170mm*250mm=삼방"/>
    <n v="170"/>
    <x v="1"/>
    <s v="삼방-증착70-170"/>
    <x v="1"/>
    <m/>
  </r>
  <r>
    <s v="20241107-1000169579"/>
    <s v="20241107"/>
    <x v="0"/>
    <s v="05"/>
    <s v="20241119"/>
    <n v="33333"/>
    <s v="은박93"/>
    <s v="180x280=삼방-지퍼(하단오픈)"/>
    <n v="180"/>
    <x v="4"/>
    <s v="삼방-지퍼-은박93-180"/>
    <x v="1"/>
    <m/>
  </r>
  <r>
    <s v="20241108-1000150745"/>
    <s v="20241108"/>
    <x v="1"/>
    <s v="05"/>
    <s v="20241121"/>
    <n v="17142"/>
    <s v="나이론60"/>
    <s v="350x450=삼방"/>
    <n v="350"/>
    <x v="0"/>
    <s v="삼방-HD씨링-나이론60-350"/>
    <x v="6"/>
    <n v="162849"/>
  </r>
  <r>
    <s v="20241108-1000161292"/>
    <s v="20241108"/>
    <x v="2"/>
    <s v="05"/>
    <s v="20241121"/>
    <n v="9375"/>
    <s v="은박120"/>
    <s v="320mm*500mm=삼방"/>
    <n v="320"/>
    <x v="1"/>
    <s v="삼방-은박120-320"/>
    <x v="1"/>
    <m/>
  </r>
  <r>
    <s v="20241108-1000162144"/>
    <s v="20241108"/>
    <x v="0"/>
    <s v="05"/>
    <s v="20241121"/>
    <n v="70588"/>
    <s v="패트90"/>
    <s v="85x150=삼방-지퍼-고리구멍10mm"/>
    <n v="85"/>
    <x v="4"/>
    <s v="삼방-지퍼-패트90-85"/>
    <x v="1"/>
    <m/>
  </r>
  <r>
    <s v="20241108-1000162149"/>
    <s v="20241108"/>
    <x v="0"/>
    <s v="05"/>
    <s v="20241121"/>
    <n v="141176"/>
    <s v="패트90"/>
    <s v="85x150=삼방-지퍼-고리구멍10mm"/>
    <n v="85"/>
    <x v="4"/>
    <s v="삼방-지퍼-패트90-85"/>
    <x v="1"/>
    <m/>
  </r>
  <r>
    <s v="20241108-1000169504"/>
    <s v="20241108"/>
    <x v="1"/>
    <s v="05"/>
    <s v="20241121"/>
    <n v="32432"/>
    <s v="패트120"/>
    <s v="185mm*275mm=삼방"/>
    <n v="185"/>
    <x v="1"/>
    <s v="삼방-패트120-185"/>
    <x v="1"/>
    <m/>
  </r>
  <r>
    <s v="20241108-1000169583"/>
    <s v="20241108"/>
    <x v="0"/>
    <s v="05"/>
    <s v="20241121"/>
    <n v="37500"/>
    <s v="전투후은120"/>
    <s v="320mm*400mm=2단삼방-지퍼"/>
    <n v="320"/>
    <x v="12"/>
    <s v="2단삼방-지퍼-전투후은120-320"/>
    <x v="1"/>
    <m/>
  </r>
  <r>
    <s v="20241108-1117N0054"/>
    <s v="20241108"/>
    <x v="0"/>
    <s v="05"/>
    <s v="20241121"/>
    <n v="24000"/>
    <s v="나이론(옥텐)90"/>
    <s v="250mm*305mm=삼방"/>
    <n v="250"/>
    <x v="1"/>
    <s v="삼방-나이론(옥텐)90-250"/>
    <x v="22"/>
    <n v="168000"/>
  </r>
  <r>
    <s v="20241111-1000138905"/>
    <s v="20241111"/>
    <x v="2"/>
    <s v="05"/>
    <s v="20241122"/>
    <n v="20000"/>
    <s v="패트(유무광)100"/>
    <s v="300mm*410mm=삼방-바람구멍1개(2mm)"/>
    <n v="300"/>
    <x v="1"/>
    <s v="삼방-패트(유무광)100-300"/>
    <x v="21"/>
    <n v="170000"/>
  </r>
  <r>
    <s v="20241111-1000150951"/>
    <s v="20241111"/>
    <x v="1"/>
    <s v="05"/>
    <s v="20241122"/>
    <n v="26666"/>
    <s v="오피피(무광)80"/>
    <s v="150x280=삼방-지퍼-고리구멍8mm/바람구멍3mm(지퍼오픈)"/>
    <n v="150"/>
    <x v="4"/>
    <s v="삼방-지퍼-오피피(무광)80-150"/>
    <x v="1"/>
    <m/>
  </r>
  <r>
    <s v="20241111-1000154020"/>
    <s v="20241111"/>
    <x v="1"/>
    <s v="05"/>
    <s v="20241122"/>
    <n v="30769"/>
    <s v="오피피(무광)80"/>
    <s v="260x370=삼방-지퍼-상단고리구멍5mm-바람구멍5mm"/>
    <n v="260"/>
    <x v="4"/>
    <s v="삼방-지퍼-오피피(무광)80-260"/>
    <x v="13"/>
    <n v="830763"/>
  </r>
  <r>
    <s v="20241111-1000154318"/>
    <s v="20241111"/>
    <x v="0"/>
    <s v="05"/>
    <s v="20241122"/>
    <n v="15000"/>
    <s v="나이론90"/>
    <s v="400x310=삼방-가분수"/>
    <n v="400"/>
    <x v="1"/>
    <s v="삼방-나이론90-400"/>
    <x v="33"/>
    <n v="150000"/>
  </r>
  <r>
    <s v="20241111-1000154859"/>
    <s v="20241111"/>
    <x v="0"/>
    <s v="05"/>
    <s v="20241122"/>
    <n v="26086"/>
    <s v="나씨피피55"/>
    <s v="230mm*290mm=삼방"/>
    <n v="230"/>
    <x v="1"/>
    <s v="삼방-나씨피피55-230"/>
    <x v="11"/>
    <n v="156516"/>
  </r>
  <r>
    <s v="20241111-1000159437"/>
    <s v="20241111"/>
    <x v="0"/>
    <s v="05"/>
    <s v="20241122"/>
    <n v="33333"/>
    <s v="패트120"/>
    <s v="180x260+50=삼방스탠드-타원밑지분리형"/>
    <n v="180"/>
    <x v="3"/>
    <s v="삼방스탠드-패트120-180"/>
    <x v="1"/>
    <m/>
  </r>
  <r>
    <s v="20241111-1000159459"/>
    <s v="20241111"/>
    <x v="0"/>
    <s v="05"/>
    <s v="20241122"/>
    <n v="109090"/>
    <s v="패증착90"/>
    <s v="110x260=삼방-2폭"/>
    <n v="110"/>
    <x v="1"/>
    <s v="삼방-패증착90-110"/>
    <x v="24"/>
    <n v="436360"/>
  </r>
  <r>
    <s v="20241111-1000159459"/>
    <s v="20241111"/>
    <x v="0"/>
    <s v="05"/>
    <s v="20241122"/>
    <n v="218181"/>
    <s v="패증착90"/>
    <s v="110x260=삼방-2폭"/>
    <n v="110"/>
    <x v="1"/>
    <s v="삼방-패증착90-110"/>
    <x v="24"/>
    <n v="872724"/>
  </r>
  <r>
    <s v="20241111-1000169584"/>
    <s v="20241111"/>
    <x v="0"/>
    <s v="05"/>
    <s v="20241122"/>
    <n v="18750"/>
    <s v="나이론100"/>
    <s v="320mm*430mm=삼방-지퍼"/>
    <n v="320"/>
    <x v="4"/>
    <s v="삼방-지퍼-나이론100-320"/>
    <x v="30"/>
    <n v="600000"/>
  </r>
  <r>
    <s v="20241111-1000169593"/>
    <s v="20241111"/>
    <x v="0"/>
    <s v="05"/>
    <s v="20241121"/>
    <n v="21428"/>
    <s v="패트130"/>
    <s v="280mm*380mm=삼방"/>
    <n v="280"/>
    <x v="1"/>
    <s v="삼방-패트130-280"/>
    <x v="1"/>
    <m/>
  </r>
  <r>
    <s v="20241111-11150361"/>
    <s v="20241111"/>
    <x v="1"/>
    <s v="05"/>
    <s v="20241122"/>
    <n v="13333"/>
    <s v="나이론55"/>
    <s v="350x450=삼방꼬리"/>
    <n v="350"/>
    <x v="5"/>
    <s v="삼방꼬리-나이론55-350"/>
    <x v="17"/>
    <n v="186662"/>
  </r>
  <r>
    <s v="20241111-11150362"/>
    <s v="20241111"/>
    <x v="1"/>
    <s v="05"/>
    <s v="20241122"/>
    <n v="9230"/>
    <s v="나이론55"/>
    <s v="380x650=삼방꼬리"/>
    <n v="380"/>
    <x v="5"/>
    <s v="삼방꼬리-나이론55-380"/>
    <x v="1"/>
    <m/>
  </r>
  <r>
    <s v="20241112-1000148935"/>
    <s v="20241111"/>
    <x v="0"/>
    <s v="05"/>
    <s v="20241125"/>
    <n v="18750"/>
    <s v="패트(유무광)130"/>
    <s v="320mm*400mm+60mm=삼방스탠드-지퍼"/>
    <n v="320"/>
    <x v="8"/>
    <s v="삼방스탠드-지퍼-패트(유무광)130-320"/>
    <x v="1"/>
    <m/>
  </r>
  <r>
    <s v="20241112-1000157411"/>
    <s v="20241112"/>
    <x v="2"/>
    <s v="05"/>
    <s v="20241122"/>
    <n v="15000"/>
    <s v="나이론70"/>
    <s v="400x500=삼방"/>
    <n v="400"/>
    <x v="0"/>
    <s v="삼방-HD씨링-나이론70-400"/>
    <x v="26"/>
    <n v="157500"/>
  </r>
  <r>
    <s v="20241112-1000160909"/>
    <s v="20241112"/>
    <x v="1"/>
    <s v="05"/>
    <s v="20241122"/>
    <n v="26086"/>
    <s v="나이론130"/>
    <s v="230mm*320mm=삼방"/>
    <n v="230"/>
    <x v="1"/>
    <s v="삼방-나이론130-230"/>
    <x v="1"/>
    <m/>
  </r>
  <r>
    <s v="20241112-1000164985"/>
    <s v="20241112"/>
    <x v="2"/>
    <s v="05"/>
    <s v="20241125"/>
    <n v="15000"/>
    <s v="나이론70"/>
    <s v="400mm*600mm=삼방-HD씨링"/>
    <n v="400"/>
    <x v="0"/>
    <s v="삼방-HD씨링-나이론70-400"/>
    <x v="26"/>
    <n v="157500"/>
  </r>
  <r>
    <s v="20241112-1000166093"/>
    <s v="20241112"/>
    <x v="1"/>
    <s v="05"/>
    <s v="20241125"/>
    <n v="60000"/>
    <s v="나이론70"/>
    <s v="200mm*300mm=삼방-HD씨링"/>
    <n v="200"/>
    <x v="0"/>
    <s v="삼방-HD씨링-나이론70-200"/>
    <x v="0"/>
    <n v="330000"/>
  </r>
  <r>
    <s v="20241112-1000169596"/>
    <s v="20241111"/>
    <x v="2"/>
    <s v="05"/>
    <s v="20241122"/>
    <n v="13333"/>
    <s v="나이론70"/>
    <s v="450mm*500mm=삼방"/>
    <n v="450"/>
    <x v="1"/>
    <s v="삼방-나이론70-450"/>
    <x v="1"/>
    <m/>
  </r>
  <r>
    <s v="20241112-1000169598"/>
    <s v="20241112"/>
    <x v="0"/>
    <s v="05"/>
    <s v="20241122"/>
    <n v="9230"/>
    <s v="나이론70"/>
    <s v="300mm*650mm=삼방꼬리"/>
    <n v="300"/>
    <x v="5"/>
    <s v="삼방꼬리-나이론70-300"/>
    <x v="1"/>
    <m/>
  </r>
  <r>
    <s v="20241112-1000169599"/>
    <s v="20241112"/>
    <x v="0"/>
    <s v="05"/>
    <s v="20241122"/>
    <n v="35294"/>
    <s v="나이론70"/>
    <s v="170mm*260mm=삼방"/>
    <n v="170"/>
    <x v="1"/>
    <s v="삼방-나이론70-170"/>
    <x v="1"/>
    <m/>
  </r>
  <r>
    <s v="20241112-11160076"/>
    <s v="20241112"/>
    <x v="1"/>
    <s v="05"/>
    <s v="20241122"/>
    <n v="24000"/>
    <s v="패트80"/>
    <s v="250x310=삼방"/>
    <n v="250"/>
    <x v="1"/>
    <s v="삼방-패트80-250"/>
    <x v="1"/>
    <m/>
  </r>
  <r>
    <s v="20241112-1219N0114"/>
    <s v="20241112"/>
    <x v="1"/>
    <s v="05"/>
    <s v="20241122"/>
    <n v="17142"/>
    <s v="나이론80"/>
    <s v="350x450=삼방"/>
    <n v="350"/>
    <x v="0"/>
    <s v="삼방-HD씨링-나이론80-350"/>
    <x v="6"/>
    <n v="162849"/>
  </r>
  <r>
    <s v="20241112-13150163"/>
    <s v="20241111"/>
    <x v="1"/>
    <s v="05"/>
    <s v="20241121"/>
    <n v="82758"/>
    <s v="나이론80"/>
    <s v="145x200=삼방-고리구멍8mm"/>
    <n v="145"/>
    <x v="9"/>
    <s v="삼방-2폭-나이론80-145"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20240911-1000165531"/>
    <s v="삼방"/>
    <n v="8"/>
    <n v="10"/>
    <x v="0"/>
    <x v="0"/>
  </r>
  <r>
    <s v="20240912-1000150889"/>
    <s v="삼방"/>
    <n v="5"/>
    <n v="5"/>
    <x v="1"/>
    <x v="1"/>
  </r>
  <r>
    <s v="20240912-131020"/>
    <s v="삼방꼬리"/>
    <n v="14"/>
    <n v="14.5"/>
    <x v="0"/>
    <x v="2"/>
  </r>
  <r>
    <s v="20240912-131021"/>
    <s v="삼방"/>
    <n v="9"/>
    <n v="9.5"/>
    <x v="0"/>
    <x v="2"/>
  </r>
  <r>
    <s v="20240913-1000141313"/>
    <s v="삼방-지퍼-2폭"/>
    <n v="10"/>
    <n v="11.5"/>
    <x v="0"/>
    <x v="3"/>
  </r>
  <r>
    <s v="20240913-1000161052"/>
    <s v="삼방스탠드-지퍼"/>
    <n v="25"/>
    <n v="25.2"/>
    <x v="0"/>
    <x v="4"/>
  </r>
  <r>
    <s v="20240913-1619P0121"/>
    <s v="삼방스탠드-지퍼"/>
    <n v="21"/>
    <n v="21"/>
    <x v="1"/>
    <x v="1"/>
  </r>
  <r>
    <s v="20240913-900017"/>
    <s v="삼방-HD씨링"/>
    <n v="10.5"/>
    <n v="10.5"/>
    <x v="1"/>
    <x v="1"/>
  </r>
  <r>
    <s v="20240913-900018"/>
    <s v="삼방-HD씨링"/>
    <n v="10.5"/>
    <n v="13"/>
    <x v="0"/>
    <x v="5"/>
  </r>
  <r>
    <s v="20240913-903002"/>
    <s v="삼방스탠드-지퍼"/>
    <n v="21"/>
    <n v="21"/>
    <x v="1"/>
    <x v="1"/>
  </r>
  <r>
    <s v="20240913-903003"/>
    <s v="삼방스탠드-지퍼"/>
    <n v="25"/>
    <n v="25.2"/>
    <x v="0"/>
    <x v="4"/>
  </r>
  <r>
    <s v="20240913-903005"/>
    <s v="삼방스탠드-지퍼"/>
    <n v="28"/>
    <n v="28"/>
    <x v="1"/>
    <x v="1"/>
  </r>
  <r>
    <s v="20240919-1000138905"/>
    <s v="삼방"/>
    <n v="8"/>
    <n v="8.5"/>
    <x v="0"/>
    <x v="2"/>
  </r>
  <r>
    <s v="20240919-1000146651"/>
    <s v="삼방-지퍼"/>
    <n v="23"/>
    <n v="23.5"/>
    <x v="0"/>
    <x v="2"/>
  </r>
  <r>
    <s v="20240919-1000161236"/>
    <s v="삼방"/>
    <n v="7"/>
    <n v="7"/>
    <x v="1"/>
    <x v="1"/>
  </r>
  <r>
    <s v="20240919-1000168755"/>
    <s v="삼방꼬리"/>
    <n v="14"/>
    <n v="18"/>
    <x v="0"/>
    <x v="6"/>
  </r>
  <r>
    <s v="20240919-1000168759"/>
    <s v="삼방꼬리"/>
    <n v="14"/>
    <n v="18"/>
    <x v="0"/>
    <x v="6"/>
  </r>
  <r>
    <s v="20240919-1000168763"/>
    <s v="삼방꼬리"/>
    <n v="14"/>
    <n v="14.5"/>
    <x v="0"/>
    <x v="2"/>
  </r>
  <r>
    <s v="20240919-1000169125"/>
    <s v="삼방-지퍼"/>
    <n v="17"/>
    <n v="17.2"/>
    <x v="0"/>
    <x v="4"/>
  </r>
  <r>
    <s v="20240919-1000169130"/>
    <s v="삼방-지퍼"/>
    <n v="20"/>
    <n v="20"/>
    <x v="1"/>
    <x v="1"/>
  </r>
  <r>
    <s v="20240919-1000169131"/>
    <s v="삼방스탠드-지퍼"/>
    <n v="28"/>
    <n v="28"/>
    <x v="1"/>
    <x v="1"/>
  </r>
  <r>
    <s v="20240919-1000169132"/>
    <s v="삼방"/>
    <n v="5"/>
    <n v="5"/>
    <x v="1"/>
    <x v="1"/>
  </r>
  <r>
    <s v="20240919-1218P0339"/>
    <s v="삼방"/>
    <n v="5"/>
    <n v="5"/>
    <x v="1"/>
    <x v="1"/>
  </r>
  <r>
    <s v="20240919-1219P0390"/>
    <s v="삼방"/>
    <n v="7"/>
    <n v="7"/>
    <x v="1"/>
    <x v="1"/>
  </r>
  <r>
    <s v="20240920-1000137857"/>
    <s v="삼방"/>
    <n v="7"/>
    <n v="7.5"/>
    <x v="0"/>
    <x v="2"/>
  </r>
  <r>
    <s v="20240920-1000139379"/>
    <s v="삼방스탠드"/>
    <n v="14"/>
    <n v="14"/>
    <x v="1"/>
    <x v="1"/>
  </r>
  <r>
    <s v="20240920-1000141556"/>
    <s v="2단삼방-풀발이"/>
    <n v="22"/>
    <n v="20"/>
    <x v="0"/>
    <x v="7"/>
  </r>
  <r>
    <s v="20240920-1000148427"/>
    <s v="삼방"/>
    <n v="6"/>
    <n v="6"/>
    <x v="1"/>
    <x v="1"/>
  </r>
  <r>
    <s v="20240920-1000150481"/>
    <s v="삼방"/>
    <n v="9"/>
    <n v="9"/>
    <x v="1"/>
    <x v="1"/>
  </r>
  <r>
    <s v="20240920-1000154562"/>
    <s v="삼방"/>
    <n v="8"/>
    <n v="8"/>
    <x v="1"/>
    <x v="1"/>
  </r>
  <r>
    <s v="20240920-1000159302"/>
    <s v="삼방"/>
    <n v="5"/>
    <n v="5"/>
    <x v="1"/>
    <x v="1"/>
  </r>
  <r>
    <s v="20240920-1000163172"/>
    <s v="삼방-지퍼"/>
    <n v="30"/>
    <n v="30"/>
    <x v="1"/>
    <x v="1"/>
  </r>
  <r>
    <s v="20240920-1000163519"/>
    <s v="삼방-2폭"/>
    <n v="4"/>
    <n v="4"/>
    <x v="1"/>
    <x v="1"/>
  </r>
  <r>
    <s v="20240920-1000168434"/>
    <s v="삼방-지퍼"/>
    <n v="32"/>
    <n v="32"/>
    <x v="1"/>
    <x v="1"/>
  </r>
  <r>
    <s v="20240920-1000169135"/>
    <s v="삼방-HD씨링"/>
    <n v="5.5"/>
    <n v="5.5"/>
    <x v="1"/>
    <x v="1"/>
  </r>
  <r>
    <s v="20240920-1116P0004"/>
    <s v="삼방-지퍼"/>
    <n v="13"/>
    <n v="13.2"/>
    <x v="0"/>
    <x v="4"/>
  </r>
  <r>
    <s v="20240920-1218P0326"/>
    <s v="삼방"/>
    <n v="11"/>
    <n v="11"/>
    <x v="1"/>
    <x v="1"/>
  </r>
  <r>
    <s v="20240920-140626"/>
    <s v="삼방-2폭"/>
    <n v="4"/>
    <n v="4"/>
    <x v="1"/>
    <x v="1"/>
  </r>
  <r>
    <s v="20240923-1000136494"/>
    <s v="삼방-포켓지퍼"/>
    <n v="21"/>
    <n v="25.2"/>
    <x v="0"/>
    <x v="8"/>
  </r>
  <r>
    <s v="20240923-1000136504"/>
    <s v="삼방-포켓지퍼"/>
    <n v="24"/>
    <n v="28.799999999999997"/>
    <x v="0"/>
    <x v="9"/>
  </r>
  <r>
    <s v="20240923-1000152324"/>
    <s v="삼방-지퍼"/>
    <n v="26"/>
    <n v="26"/>
    <x v="1"/>
    <x v="1"/>
  </r>
  <r>
    <s v="20240923-1000154707"/>
    <s v="삼방스탠드-지퍼"/>
    <n v="28"/>
    <n v="28"/>
    <x v="1"/>
    <x v="1"/>
  </r>
  <r>
    <s v="20240923-1000157709"/>
    <s v="삼방"/>
    <n v="5"/>
    <n v="5"/>
    <x v="1"/>
    <x v="1"/>
  </r>
  <r>
    <s v="20240923-1000158450"/>
    <s v="삼방꼬리"/>
    <n v="14"/>
    <n v="14.5"/>
    <x v="0"/>
    <x v="2"/>
  </r>
  <r>
    <s v="20240923-1000161378"/>
    <s v="삼방"/>
    <n v="6"/>
    <n v="6"/>
    <x v="1"/>
    <x v="1"/>
  </r>
  <r>
    <s v="20240923-1000162478"/>
    <s v="삼방"/>
    <n v="5"/>
    <n v="5"/>
    <x v="1"/>
    <x v="1"/>
  </r>
  <r>
    <s v="20240923-1000167708"/>
    <s v="삼방"/>
    <n v="8"/>
    <n v="8"/>
    <x v="1"/>
    <x v="1"/>
  </r>
  <r>
    <s v="20240923-11150297"/>
    <s v="삼방-지퍼"/>
    <n v="25"/>
    <n v="25.5"/>
    <x v="0"/>
    <x v="2"/>
  </r>
  <r>
    <s v="20240923-1117P0161"/>
    <s v="삼방"/>
    <n v="9"/>
    <n v="9"/>
    <x v="1"/>
    <x v="1"/>
  </r>
  <r>
    <s v="20240923-1118P0261"/>
    <s v="삼방"/>
    <n v="6"/>
    <n v="6"/>
    <x v="1"/>
    <x v="1"/>
  </r>
  <r>
    <s v="20240924-1000136058"/>
    <s v="삼방"/>
    <n v="9"/>
    <n v="9.5"/>
    <x v="0"/>
    <x v="2"/>
  </r>
  <r>
    <s v="20240924-1000136714"/>
    <s v="삼방-지퍼"/>
    <n v="25"/>
    <n v="25"/>
    <x v="1"/>
    <x v="1"/>
  </r>
  <r>
    <s v="20240924-1000141398"/>
    <s v="2단삼방-지퍼"/>
    <n v="39"/>
    <n v="31.200000000000003"/>
    <x v="0"/>
    <x v="10"/>
  </r>
  <r>
    <s v="20240924-1000150070"/>
    <s v="삼방"/>
    <n v="7"/>
    <n v="7.5"/>
    <x v="0"/>
    <x v="2"/>
  </r>
  <r>
    <s v="20240924-1000154318"/>
    <s v="삼방"/>
    <n v="10"/>
    <n v="10"/>
    <x v="1"/>
    <x v="1"/>
  </r>
  <r>
    <s v="20240924-1000162997"/>
    <s v="삼방"/>
    <n v="5"/>
    <n v="4"/>
    <x v="0"/>
    <x v="11"/>
  </r>
  <r>
    <s v="20240924-1000169142"/>
    <s v="2단삼방-지퍼"/>
    <n v="32"/>
    <n v="25.6"/>
    <x v="0"/>
    <x v="12"/>
  </r>
  <r>
    <s v="20240924-1000169159"/>
    <s v="삼방-2폭"/>
    <n v="5"/>
    <n v="6"/>
    <x v="0"/>
    <x v="13"/>
  </r>
  <r>
    <s v="20240924-1000169166"/>
    <s v="삼방-2폭"/>
    <n v="5"/>
    <n v="6"/>
    <x v="0"/>
    <x v="13"/>
  </r>
  <r>
    <s v="20240924-1000169175"/>
    <s v="삼방"/>
    <n v="5"/>
    <n v="5"/>
    <x v="1"/>
    <x v="1"/>
  </r>
  <r>
    <s v="20240924-1000169177"/>
    <s v="삼방"/>
    <n v="5"/>
    <n v="5"/>
    <x v="1"/>
    <x v="1"/>
  </r>
  <r>
    <s v="20240924-1000169179"/>
    <s v="삼방"/>
    <n v="6"/>
    <n v="5"/>
    <x v="0"/>
    <x v="11"/>
  </r>
  <r>
    <s v="20240924-11150360"/>
    <s v="삼방꼬리"/>
    <n v="12"/>
    <n v="14"/>
    <x v="0"/>
    <x v="0"/>
  </r>
  <r>
    <s v="20240924-1117P0162"/>
    <s v="삼방"/>
    <n v="9"/>
    <n v="9"/>
    <x v="1"/>
    <x v="1"/>
  </r>
  <r>
    <s v="20240924-1119P0054"/>
    <s v="삼방"/>
    <n v="6"/>
    <n v="6"/>
    <x v="1"/>
    <x v="1"/>
  </r>
  <r>
    <s v="20240924-130537"/>
    <s v="삼방"/>
    <n v="5"/>
    <n v="4"/>
    <x v="0"/>
    <x v="11"/>
  </r>
  <r>
    <s v="20240924-1320N0003"/>
    <s v="삼방꼬리"/>
    <n v="14"/>
    <n v="14"/>
    <x v="1"/>
    <x v="1"/>
  </r>
  <r>
    <s v="20240925-1000143215"/>
    <s v="삼방-지퍼"/>
    <n v="20"/>
    <n v="20"/>
    <x v="1"/>
    <x v="1"/>
  </r>
  <r>
    <s v="20240925-1000146575"/>
    <s v="삼방"/>
    <n v="10"/>
    <n v="10"/>
    <x v="1"/>
    <x v="1"/>
  </r>
  <r>
    <s v="20240925-1000154950"/>
    <s v="삼방"/>
    <n v="5"/>
    <n v="5"/>
    <x v="1"/>
    <x v="1"/>
  </r>
  <r>
    <s v="20240925-1000169195"/>
    <s v="삼방"/>
    <n v="5"/>
    <n v="5"/>
    <x v="1"/>
    <x v="1"/>
  </r>
  <r>
    <s v="20240925-1000169208"/>
    <s v="삼방스탠드"/>
    <n v="15"/>
    <n v="15"/>
    <x v="1"/>
    <x v="1"/>
  </r>
  <r>
    <s v="20240925-11150225"/>
    <s v="삼방"/>
    <n v="8"/>
    <n v="8"/>
    <x v="1"/>
    <x v="1"/>
  </r>
  <r>
    <s v="20240925-1117N0054"/>
    <s v="삼방"/>
    <n v="7"/>
    <n v="7"/>
    <x v="1"/>
    <x v="1"/>
  </r>
  <r>
    <s v="20240925-1120P0066"/>
    <s v="삼방"/>
    <n v="9"/>
    <n v="9"/>
    <x v="1"/>
    <x v="1"/>
  </r>
  <r>
    <s v="20240925-12150484"/>
    <s v="삼방-2폭"/>
    <n v="4"/>
    <n v="5"/>
    <x v="0"/>
    <x v="13"/>
  </r>
  <r>
    <s v="20240925-1219P0311"/>
    <s v="삼방-지퍼"/>
    <n v="32"/>
    <n v="32.200000000000003"/>
    <x v="0"/>
    <x v="14"/>
  </r>
  <r>
    <s v="20240925-13160151"/>
    <s v="삼방"/>
    <n v="6"/>
    <n v="6"/>
    <x v="1"/>
    <x v="1"/>
  </r>
  <r>
    <s v="20240925-1316N0011"/>
    <s v="삼방"/>
    <n v="9"/>
    <n v="9"/>
    <x v="1"/>
    <x v="1"/>
  </r>
  <r>
    <s v="20240925-1316P0076"/>
    <s v="삼방"/>
    <n v="6"/>
    <n v="6"/>
    <x v="1"/>
    <x v="1"/>
  </r>
  <r>
    <s v="20240926-1000138836"/>
    <s v="삼방"/>
    <n v="5"/>
    <n v="5"/>
    <x v="1"/>
    <x v="1"/>
  </r>
  <r>
    <s v="20240926-1000146475"/>
    <s v="삼방-2폭"/>
    <n v="4"/>
    <n v="4"/>
    <x v="1"/>
    <x v="1"/>
  </r>
  <r>
    <s v="20240926-1000148670"/>
    <s v="삼방-지퍼"/>
    <n v="26"/>
    <n v="26"/>
    <x v="1"/>
    <x v="1"/>
  </r>
  <r>
    <s v="20240926-1000148794"/>
    <s v="삼방"/>
    <n v="6"/>
    <n v="6"/>
    <x v="1"/>
    <x v="1"/>
  </r>
  <r>
    <s v="20240926-1000155576"/>
    <s v="삼방"/>
    <n v="9"/>
    <n v="9"/>
    <x v="1"/>
    <x v="1"/>
  </r>
  <r>
    <s v="20240926-1000155583"/>
    <s v="삼방-2폭"/>
    <n v="4"/>
    <n v="4.5"/>
    <x v="0"/>
    <x v="2"/>
  </r>
  <r>
    <s v="20240926-1000160893"/>
    <s v="삼방"/>
    <n v="8"/>
    <n v="8"/>
    <x v="1"/>
    <x v="1"/>
  </r>
  <r>
    <s v="20240926-1000161209"/>
    <s v="삼방-지퍼"/>
    <n v="28"/>
    <n v="29"/>
    <x v="0"/>
    <x v="13"/>
  </r>
  <r>
    <s v="20240926-1000169201"/>
    <s v="삼방꼬리"/>
    <n v="12"/>
    <n v="12"/>
    <x v="1"/>
    <x v="1"/>
  </r>
  <r>
    <s v="20240926-1216P0146"/>
    <s v="삼방-지퍼"/>
    <n v="15"/>
    <n v="15"/>
    <x v="1"/>
    <x v="1"/>
  </r>
  <r>
    <s v="20240926-13160151"/>
    <s v="삼방"/>
    <n v="6"/>
    <n v="6"/>
    <x v="1"/>
    <x v="1"/>
  </r>
  <r>
    <s v="20240927-1000150490"/>
    <s v="삼방-지퍼"/>
    <n v="23"/>
    <n v="23.5"/>
    <x v="0"/>
    <x v="2"/>
  </r>
  <r>
    <s v="20240927-1000160680"/>
    <s v="삼방꼬리"/>
    <n v="14"/>
    <n v="14"/>
    <x v="1"/>
    <x v="1"/>
  </r>
  <r>
    <s v="20240927-1000162013"/>
    <s v="삼방"/>
    <n v="6"/>
    <n v="6"/>
    <x v="1"/>
    <x v="1"/>
  </r>
  <r>
    <s v="20240927-1000169198"/>
    <s v="삼방"/>
    <n v="5"/>
    <n v="5"/>
    <x v="1"/>
    <x v="1"/>
  </r>
  <r>
    <s v="20240927-1117N0055"/>
    <s v="삼방"/>
    <n v="8"/>
    <n v="8"/>
    <x v="1"/>
    <x v="1"/>
  </r>
  <r>
    <s v="20240927-1217P0106"/>
    <s v="삼방꼬리"/>
    <n v="12"/>
    <n v="12"/>
    <x v="1"/>
    <x v="1"/>
  </r>
  <r>
    <s v="20240927-1220P0186"/>
    <s v="삼방"/>
    <n v="6"/>
    <n v="6"/>
    <x v="1"/>
    <x v="1"/>
  </r>
  <r>
    <s v="20240927-900022"/>
    <s v="삼방꼬리-HD씨링"/>
    <n v="14.5"/>
    <n v="14.5"/>
    <x v="1"/>
    <x v="1"/>
  </r>
  <r>
    <s v="20240927-900023"/>
    <s v="삼방꼬리-HD씨링"/>
    <n v="14.5"/>
    <n v="14.5"/>
    <x v="1"/>
    <x v="1"/>
  </r>
  <r>
    <s v="20240927-900023"/>
    <s v="삼방꼬리-HD씨링"/>
    <n v="14.5"/>
    <n v="14.5"/>
    <x v="1"/>
    <x v="1"/>
  </r>
  <r>
    <s v="20240930-1000141201"/>
    <s v="삼방-지퍼"/>
    <n v="27"/>
    <n v="28"/>
    <x v="0"/>
    <x v="13"/>
  </r>
  <r>
    <s v="20240930-1000144319"/>
    <s v="삼방"/>
    <n v="5"/>
    <n v="5"/>
    <x v="1"/>
    <x v="1"/>
  </r>
  <r>
    <s v="20240930-1000149756"/>
    <s v="삼방-2폭"/>
    <n v="4"/>
    <n v="5"/>
    <x v="0"/>
    <x v="13"/>
  </r>
  <r>
    <s v="20240930-1000154020"/>
    <s v="삼방-지퍼"/>
    <n v="26"/>
    <n v="27"/>
    <x v="0"/>
    <x v="13"/>
  </r>
  <r>
    <s v="20240930-1000163203"/>
    <s v="삼방-HD씨링"/>
    <n v="5.5"/>
    <n v="5.5"/>
    <x v="1"/>
    <x v="1"/>
  </r>
  <r>
    <s v="20240930-1000163638"/>
    <s v="삼방-HD씨링"/>
    <n v="6.5"/>
    <n v="5.5"/>
    <x v="0"/>
    <x v="11"/>
  </r>
  <r>
    <s v="20240930-1000165711"/>
    <s v="삼방"/>
    <n v="7"/>
    <n v="7"/>
    <x v="1"/>
    <x v="1"/>
  </r>
  <r>
    <s v="20240930-1000166093"/>
    <s v="삼방-HD씨링"/>
    <n v="5.5"/>
    <n v="5.5"/>
    <x v="1"/>
    <x v="1"/>
  </r>
  <r>
    <s v="20240930-1000169223"/>
    <s v="삼방-지퍼"/>
    <n v="13"/>
    <n v="13.2"/>
    <x v="0"/>
    <x v="4"/>
  </r>
  <r>
    <s v="20240930-1000169224"/>
    <s v="삼방"/>
    <n v="5"/>
    <n v="5"/>
    <x v="1"/>
    <x v="1"/>
  </r>
  <r>
    <s v="20240930-1118N0021"/>
    <s v="삼방"/>
    <n v="11"/>
    <n v="11.5"/>
    <x v="0"/>
    <x v="2"/>
  </r>
  <r>
    <s v="20240930-1316P0072"/>
    <s v="삼방-2폭"/>
    <n v="4"/>
    <n v="4"/>
    <x v="1"/>
    <x v="1"/>
  </r>
  <r>
    <s v="20240930-900001"/>
    <s v="삼방-2폭-HD씨링"/>
    <n v="4.5"/>
    <n v="4.5"/>
    <x v="1"/>
    <x v="1"/>
  </r>
  <r>
    <s v="20240930-900009"/>
    <s v="삼방-HD씨링"/>
    <n v="7.5"/>
    <n v="7.5"/>
    <x v="1"/>
    <x v="1"/>
  </r>
  <r>
    <s v="20240930-900010"/>
    <s v="삼방-HD씨링"/>
    <n v="7.5"/>
    <n v="7.5"/>
    <x v="1"/>
    <x v="1"/>
  </r>
  <r>
    <s v="20240930-900021"/>
    <s v="삼방-HD씨링"/>
    <n v="12.5"/>
    <n v="14"/>
    <x v="0"/>
    <x v="3"/>
  </r>
  <r>
    <s v="20240930-900022"/>
    <s v="삼방꼬리-HD씨링"/>
    <n v="14.5"/>
    <n v="14.5"/>
    <x v="1"/>
    <x v="1"/>
  </r>
  <r>
    <s v="20240930-901001"/>
    <s v="삼방-HD씨링"/>
    <n v="5.5"/>
    <n v="5.5"/>
    <x v="1"/>
    <x v="1"/>
  </r>
  <r>
    <s v="20240930-901008"/>
    <s v="삼방꼬리-HD씨링"/>
    <n v="14.5"/>
    <n v="14.5"/>
    <x v="1"/>
    <x v="1"/>
  </r>
  <r>
    <s v="20241002-1000136587"/>
    <s v="삼방"/>
    <n v="9"/>
    <n v="9.5"/>
    <x v="0"/>
    <x v="2"/>
  </r>
  <r>
    <s v="20241002-1000137857"/>
    <s v="삼방"/>
    <n v="7"/>
    <n v="7.5"/>
    <x v="0"/>
    <x v="2"/>
  </r>
  <r>
    <s v="20241002-1000143265"/>
    <s v="삼방꼬리"/>
    <n v="14"/>
    <n v="14"/>
    <x v="1"/>
    <x v="1"/>
  </r>
  <r>
    <s v="20241002-1000143944"/>
    <s v="삼방꼬리"/>
    <n v="14"/>
    <n v="14.5"/>
    <x v="0"/>
    <x v="2"/>
  </r>
  <r>
    <s v="20241002-1000152197"/>
    <s v="삼방-2폭"/>
    <n v="4"/>
    <n v="4.5"/>
    <x v="0"/>
    <x v="2"/>
  </r>
  <r>
    <s v="20241002-1000154859"/>
    <s v="삼방"/>
    <n v="6"/>
    <n v="6"/>
    <x v="1"/>
    <x v="1"/>
  </r>
  <r>
    <s v="20241002-1000156505"/>
    <s v="삼방"/>
    <n v="6"/>
    <n v="6"/>
    <x v="1"/>
    <x v="1"/>
  </r>
  <r>
    <s v="20241002-1000156900"/>
    <s v="삼방-지퍼"/>
    <n v="23"/>
    <n v="23"/>
    <x v="1"/>
    <x v="1"/>
  </r>
  <r>
    <s v="20241002-1000157411"/>
    <s v="삼방-HD씨링"/>
    <n v="10.5"/>
    <n v="10.5"/>
    <x v="1"/>
    <x v="1"/>
  </r>
  <r>
    <s v="20241002-1000159704"/>
    <s v="삼방"/>
    <n v="5"/>
    <n v="5"/>
    <x v="1"/>
    <x v="1"/>
  </r>
  <r>
    <s v="20241002-1000166861"/>
    <s v="삼방꼬리"/>
    <n v="14"/>
    <n v="14.5"/>
    <x v="0"/>
    <x v="2"/>
  </r>
  <r>
    <s v="20241002-1000167365"/>
    <s v="삼방"/>
    <n v="7"/>
    <n v="7"/>
    <x v="1"/>
    <x v="1"/>
  </r>
  <r>
    <s v="20241002-1000167373"/>
    <s v="삼방"/>
    <n v="8"/>
    <n v="8"/>
    <x v="1"/>
    <x v="1"/>
  </r>
  <r>
    <s v="20241002-1000167792"/>
    <s v="삼방"/>
    <n v="5"/>
    <n v="5"/>
    <x v="1"/>
    <x v="1"/>
  </r>
  <r>
    <s v="20241002-1000168423"/>
    <s v="삼방"/>
    <n v="7"/>
    <n v="7"/>
    <x v="1"/>
    <x v="1"/>
  </r>
  <r>
    <s v="20241002-1000168606"/>
    <s v="삼방"/>
    <n v="7"/>
    <n v="7.5"/>
    <x v="0"/>
    <x v="2"/>
  </r>
  <r>
    <s v="20241002-1000169234"/>
    <s v="삼방"/>
    <n v="5"/>
    <n v="5"/>
    <x v="1"/>
    <x v="1"/>
  </r>
  <r>
    <s v="20241002-1000169238"/>
    <s v="삼방꼬리"/>
    <n v="14"/>
    <n v="14"/>
    <x v="1"/>
    <x v="1"/>
  </r>
  <r>
    <s v="20241002-1119N0012"/>
    <s v="삼방"/>
    <n v="5"/>
    <n v="5"/>
    <x v="1"/>
    <x v="1"/>
  </r>
  <r>
    <s v="20241002-1218P0338"/>
    <s v="삼방"/>
    <n v="10"/>
    <n v="10"/>
    <x v="1"/>
    <x v="1"/>
  </r>
  <r>
    <s v="20241002-13160150"/>
    <s v="삼방"/>
    <n v="6"/>
    <n v="6"/>
    <x v="1"/>
    <x v="1"/>
  </r>
  <r>
    <s v="20241002-902001"/>
    <s v="삼방-지퍼"/>
    <n v="16"/>
    <n v="16"/>
    <x v="1"/>
    <x v="1"/>
  </r>
  <r>
    <s v="20241002-902002"/>
    <s v="삼방-지퍼"/>
    <n v="20"/>
    <n v="20"/>
    <x v="1"/>
    <x v="1"/>
  </r>
  <r>
    <s v="20241002-902003"/>
    <s v="삼방-지퍼"/>
    <n v="25"/>
    <n v="25"/>
    <x v="1"/>
    <x v="1"/>
  </r>
  <r>
    <s v="20241002-902004"/>
    <s v="삼방-지퍼"/>
    <n v="32"/>
    <n v="32"/>
    <x v="1"/>
    <x v="1"/>
  </r>
  <r>
    <s v="20241002-903002"/>
    <s v="삼방스탠드-지퍼"/>
    <n v="21"/>
    <n v="21"/>
    <x v="1"/>
    <x v="1"/>
  </r>
  <r>
    <s v="20241002-903003"/>
    <s v="삼방스탠드-지퍼"/>
    <n v="25"/>
    <n v="25.2"/>
    <x v="0"/>
    <x v="4"/>
  </r>
  <r>
    <s v="20241002-903004"/>
    <s v="삼방스탠드-지퍼"/>
    <n v="18"/>
    <n v="18.2"/>
    <x v="0"/>
    <x v="4"/>
  </r>
  <r>
    <s v="20241004-1000155625"/>
    <s v="삼방"/>
    <n v="5"/>
    <n v="7"/>
    <x v="0"/>
    <x v="0"/>
  </r>
  <r>
    <s v="20241004-1000169250"/>
    <s v="삼방"/>
    <n v="6"/>
    <n v="6"/>
    <x v="1"/>
    <x v="1"/>
  </r>
  <r>
    <s v="20241004-910001"/>
    <s v="삼방-2폭"/>
    <n v="4"/>
    <n v="4.5"/>
    <x v="0"/>
    <x v="2"/>
  </r>
  <r>
    <s v="20241004-910002"/>
    <s v="삼방-2폭"/>
    <n v="4"/>
    <n v="4"/>
    <x v="1"/>
    <x v="1"/>
  </r>
  <r>
    <s v="20241004-910003"/>
    <s v="삼방-2폭"/>
    <n v="4"/>
    <n v="4"/>
    <x v="1"/>
    <x v="1"/>
  </r>
  <r>
    <s v="20241004-910004"/>
    <s v="삼방-2폭"/>
    <n v="4"/>
    <n v="4"/>
    <x v="1"/>
    <x v="1"/>
  </r>
  <r>
    <s v="20241004-910005"/>
    <s v="삼방"/>
    <n v="5"/>
    <n v="5"/>
    <x v="1"/>
    <x v="1"/>
  </r>
  <r>
    <s v="20241007-1000136128"/>
    <s v="삼방"/>
    <n v="6"/>
    <n v="6"/>
    <x v="1"/>
    <x v="1"/>
  </r>
  <r>
    <s v="20241007-1000136979"/>
    <s v="삼방스탠드-지퍼"/>
    <n v="21"/>
    <n v="21"/>
    <x v="1"/>
    <x v="1"/>
  </r>
  <r>
    <s v="20241007-1000143472"/>
    <s v="삼방"/>
    <n v="7"/>
    <n v="7"/>
    <x v="1"/>
    <x v="1"/>
  </r>
  <r>
    <s v="20241007-1000150481"/>
    <s v="삼방"/>
    <n v="9"/>
    <n v="9"/>
    <x v="1"/>
    <x v="1"/>
  </r>
  <r>
    <s v="20241007-1000150745"/>
    <s v="삼방-HD씨링"/>
    <n v="9.5"/>
    <n v="9.5"/>
    <x v="1"/>
    <x v="1"/>
  </r>
  <r>
    <s v="20241007-1000164958"/>
    <s v="삼방"/>
    <n v="8"/>
    <n v="8"/>
    <x v="1"/>
    <x v="1"/>
  </r>
  <r>
    <s v="20241007-1000169251"/>
    <s v="삼방-지퍼"/>
    <n v="20"/>
    <n v="20"/>
    <x v="1"/>
    <x v="1"/>
  </r>
  <r>
    <s v="20241007-1219N0043"/>
    <s v="삼방"/>
    <n v="7"/>
    <n v="7"/>
    <x v="1"/>
    <x v="1"/>
  </r>
  <r>
    <s v="20241007-1219P0218"/>
    <s v="삼방꼬리"/>
    <n v="14"/>
    <n v="14"/>
    <x v="1"/>
    <x v="1"/>
  </r>
  <r>
    <s v="20241007-1219P0219"/>
    <s v="삼방꼬리"/>
    <n v="14"/>
    <n v="14"/>
    <x v="1"/>
    <x v="1"/>
  </r>
  <r>
    <s v="20241007-1219P0228"/>
    <s v="삼방스탠드"/>
    <n v="15"/>
    <n v="15"/>
    <x v="1"/>
    <x v="1"/>
  </r>
  <r>
    <s v="20241007-1219P0330"/>
    <s v="삼방스탠드"/>
    <n v="15"/>
    <n v="15"/>
    <x v="1"/>
    <x v="1"/>
  </r>
  <r>
    <s v="20241007-13150099"/>
    <s v="삼방"/>
    <n v="7"/>
    <n v="7"/>
    <x v="1"/>
    <x v="1"/>
  </r>
  <r>
    <s v="20241007-13150140"/>
    <s v="삼방꼬리"/>
    <n v="12"/>
    <n v="12"/>
    <x v="1"/>
    <x v="1"/>
  </r>
  <r>
    <s v="20241007-910007"/>
    <s v="삼방"/>
    <n v="8"/>
    <n v="8"/>
    <x v="1"/>
    <x v="1"/>
  </r>
  <r>
    <s v="20241007-910008"/>
    <s v="삼방"/>
    <n v="9"/>
    <n v="9"/>
    <x v="1"/>
    <x v="1"/>
  </r>
  <r>
    <s v="20241007-910513"/>
    <s v="삼방-지퍼"/>
    <n v="20"/>
    <n v="20"/>
    <x v="1"/>
    <x v="1"/>
  </r>
  <r>
    <s v="20241007-910514"/>
    <s v="삼방-지퍼"/>
    <n v="25"/>
    <n v="25"/>
    <x v="1"/>
    <x v="1"/>
  </r>
  <r>
    <s v="20241007-910515"/>
    <s v="삼방-지퍼"/>
    <n v="32"/>
    <n v="32"/>
    <x v="1"/>
    <x v="1"/>
  </r>
  <r>
    <s v="20241008-1000138905"/>
    <s v="삼방"/>
    <n v="8"/>
    <n v="8.5"/>
    <x v="0"/>
    <x v="2"/>
  </r>
  <r>
    <s v="20241008-1000154025"/>
    <s v="삼방"/>
    <n v="7"/>
    <n v="7"/>
    <x v="1"/>
    <x v="1"/>
  </r>
  <r>
    <s v="20241008-1000165766"/>
    <s v="삼방"/>
    <n v="5"/>
    <n v="8"/>
    <x v="0"/>
    <x v="15"/>
  </r>
  <r>
    <s v="20241008-1218N0070"/>
    <s v="삼방"/>
    <n v="12"/>
    <n v="14"/>
    <x v="0"/>
    <x v="0"/>
  </r>
  <r>
    <s v="20241008-1218P0211"/>
    <s v="삼방-지퍼"/>
    <n v="20"/>
    <n v="20.2"/>
    <x v="0"/>
    <x v="4"/>
  </r>
  <r>
    <s v="20241008-900002"/>
    <s v="삼방-2폭-HD씨링"/>
    <n v="4.5"/>
    <n v="4.5"/>
    <x v="1"/>
    <x v="1"/>
  </r>
  <r>
    <s v="20241008-910513"/>
    <s v="삼방-지퍼"/>
    <n v="20"/>
    <n v="20"/>
    <x v="1"/>
    <x v="1"/>
  </r>
  <r>
    <s v="20241008-910514"/>
    <s v="삼방-지퍼"/>
    <n v="25"/>
    <n v="25"/>
    <x v="1"/>
    <x v="1"/>
  </r>
  <r>
    <s v="20241010-1000137856"/>
    <s v="삼방"/>
    <n v="9"/>
    <n v="9.5"/>
    <x v="0"/>
    <x v="2"/>
  </r>
  <r>
    <s v="20241010-1000138362"/>
    <s v="삼방-HD씨링"/>
    <n v="5.5"/>
    <n v="5.5"/>
    <x v="1"/>
    <x v="1"/>
  </r>
  <r>
    <s v="20241010-1000150743"/>
    <s v="삼방"/>
    <n v="7"/>
    <n v="7.5"/>
    <x v="0"/>
    <x v="2"/>
  </r>
  <r>
    <s v="20241010-1000153557"/>
    <s v="삼방"/>
    <n v="9"/>
    <n v="9"/>
    <x v="1"/>
    <x v="1"/>
  </r>
  <r>
    <s v="20241010-1000153900"/>
    <s v="삼방-지퍼"/>
    <n v="27"/>
    <n v="27.5"/>
    <x v="0"/>
    <x v="2"/>
  </r>
  <r>
    <s v="20241010-1000153902"/>
    <s v="삼방-지퍼"/>
    <n v="27"/>
    <n v="27.5"/>
    <x v="0"/>
    <x v="2"/>
  </r>
  <r>
    <s v="20241010-1000153904"/>
    <s v="삼방-지퍼"/>
    <n v="27"/>
    <n v="27.5"/>
    <x v="0"/>
    <x v="2"/>
  </r>
  <r>
    <s v="20241010-1000157188"/>
    <s v="삼방꼬리"/>
    <n v="14"/>
    <n v="14.5"/>
    <x v="0"/>
    <x v="2"/>
  </r>
  <r>
    <s v="20241010-1000157466"/>
    <s v="삼방-포켓지퍼"/>
    <n v="12"/>
    <n v="15.2"/>
    <x v="0"/>
    <x v="16"/>
  </r>
  <r>
    <s v="20241010-1000160038"/>
    <s v="삼방"/>
    <n v="7"/>
    <n v="7"/>
    <x v="1"/>
    <x v="1"/>
  </r>
  <r>
    <s v="20241010-1000163997"/>
    <s v="삼방"/>
    <n v="5"/>
    <n v="5"/>
    <x v="1"/>
    <x v="1"/>
  </r>
  <r>
    <s v="20241010-1000165711"/>
    <s v="삼방"/>
    <n v="7"/>
    <n v="7"/>
    <x v="1"/>
    <x v="1"/>
  </r>
  <r>
    <s v="20241010-1000167792"/>
    <s v="삼방"/>
    <n v="5"/>
    <n v="5"/>
    <x v="1"/>
    <x v="1"/>
  </r>
  <r>
    <s v="20241010-1000168606"/>
    <s v="삼방"/>
    <n v="7"/>
    <n v="7.5"/>
    <x v="0"/>
    <x v="2"/>
  </r>
  <r>
    <s v="20241010-1119P0153"/>
    <s v="삼방-지퍼"/>
    <n v="26"/>
    <n v="26"/>
    <x v="1"/>
    <x v="1"/>
  </r>
  <r>
    <s v="20241010-1219P0060"/>
    <s v="삼방-지퍼"/>
    <n v="20"/>
    <n v="20"/>
    <x v="1"/>
    <x v="1"/>
  </r>
  <r>
    <s v="20241011-1000137720"/>
    <s v="삼방"/>
    <n v="7"/>
    <n v="7"/>
    <x v="1"/>
    <x v="1"/>
  </r>
  <r>
    <s v="20241011-1000151457"/>
    <s v="삼방"/>
    <n v="7"/>
    <n v="7"/>
    <x v="1"/>
    <x v="1"/>
  </r>
  <r>
    <s v="20241011-1000159593"/>
    <s v="삼방-지퍼"/>
    <n v="21"/>
    <n v="21.7"/>
    <x v="0"/>
    <x v="17"/>
  </r>
  <r>
    <s v="20241011-1000165460"/>
    <s v="삼방-지퍼"/>
    <n v="34"/>
    <n v="34"/>
    <x v="1"/>
    <x v="1"/>
  </r>
  <r>
    <s v="20241011-1000169293"/>
    <s v="삼방-지퍼"/>
    <n v="34"/>
    <n v="34"/>
    <x v="1"/>
    <x v="1"/>
  </r>
  <r>
    <s v="20241011-131021"/>
    <s v="삼방"/>
    <n v="9"/>
    <n v="9.5"/>
    <x v="0"/>
    <x v="2"/>
  </r>
  <r>
    <s v="20241011-131022"/>
    <s v="삼방"/>
    <n v="7"/>
    <n v="7.5"/>
    <x v="0"/>
    <x v="2"/>
  </r>
  <r>
    <s v="20241011-1619N0040"/>
    <s v="삼방꼬리"/>
    <n v="14"/>
    <n v="14.5"/>
    <x v="0"/>
    <x v="2"/>
  </r>
  <r>
    <s v="20241014-1000165165"/>
    <s v="삼방"/>
    <n v="8"/>
    <n v="8"/>
    <x v="1"/>
    <x v="1"/>
  </r>
  <r>
    <s v="20241014-1000169319"/>
    <s v="삼방"/>
    <n v="5"/>
    <n v="5"/>
    <x v="1"/>
    <x v="1"/>
  </r>
  <r>
    <s v="20241014-1000169335"/>
    <s v="삼방"/>
    <n v="7"/>
    <n v="7"/>
    <x v="1"/>
    <x v="1"/>
  </r>
  <r>
    <s v="20241014-1619N0021"/>
    <s v="삼방"/>
    <n v="8"/>
    <n v="8.5"/>
    <x v="0"/>
    <x v="2"/>
  </r>
  <r>
    <s v="20241015-1316N1128"/>
    <s v="삼방꼬리"/>
    <n v="14"/>
    <n v="14"/>
    <x v="1"/>
    <x v="1"/>
  </r>
  <r>
    <s v="20241016-1217N0087"/>
    <s v="삼방-지퍼"/>
    <n v="25"/>
    <n v="25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20240911-1000165531"/>
    <x v="0"/>
    <n v="18"/>
    <s v="삼방"/>
    <s v="패트52"/>
    <s v="삼방-패트52-300"/>
    <n v="300"/>
    <n v="550"/>
    <n v="10"/>
    <n v="60000"/>
    <n v="600000"/>
    <n v="7"/>
    <n v="420000"/>
    <e v="#REF!"/>
  </r>
  <r>
    <s v="20240912-1000150889"/>
    <x v="1"/>
    <n v="18"/>
    <s v="삼방"/>
    <s v="나이론70"/>
    <s v="삼방-나이론70-200"/>
    <n v="200"/>
    <n v="300"/>
    <n v="5.5"/>
    <n v="30000"/>
    <n v="165000"/>
    <n v="5"/>
    <n v="150000"/>
    <e v="#REF!"/>
  </r>
  <r>
    <s v="20240912-131020"/>
    <x v="1"/>
    <n v="22"/>
    <s v="삼방꼬리"/>
    <s v="나이론60"/>
    <s v="삼방꼬리-나이론60-360"/>
    <n v="360"/>
    <n v="650"/>
    <n v="14.5"/>
    <n v="36923"/>
    <n v="535383.5"/>
    <n v="12"/>
    <n v="443076"/>
    <e v="#REF!"/>
  </r>
  <r>
    <s v="20240912-131021"/>
    <x v="2"/>
    <n v="18"/>
    <s v="삼방"/>
    <s v="나이론60"/>
    <s v="삼방-나이론60-350"/>
    <n v="350"/>
    <n v="450"/>
    <n v="9.5"/>
    <n v="102857"/>
    <n v="977141.5"/>
    <n v="6"/>
    <n v="617142"/>
    <e v="#REF!"/>
  </r>
  <r>
    <s v="20240913-1000141313"/>
    <x v="1"/>
    <n v="53"/>
    <s v="삼방-지퍼-2폭"/>
    <s v="은박(유무광)100"/>
    <s v="삼방-지퍼-2폭-은박(유무광)100-115"/>
    <n v="115"/>
    <n v="165"/>
    <n v="11.5"/>
    <n v="104347"/>
    <n v="1199990.5"/>
    <n v="11.5"/>
    <n v="1199990.5"/>
    <e v="#REF!"/>
  </r>
  <r>
    <s v="20240913-1000161052"/>
    <x v="1"/>
    <n v="48"/>
    <s v="삼방스탠드-지퍼"/>
    <s v="크증착130"/>
    <s v="삼방스탠드-지퍼-크증착130-180"/>
    <n v="180"/>
    <n v="260"/>
    <n v="25.2"/>
    <n v="33333"/>
    <n v="839991.6"/>
    <n v="18"/>
    <n v="599994"/>
    <e v="#REF!"/>
  </r>
  <r>
    <s v="20240913-1619P0121"/>
    <x v="2"/>
    <n v="48"/>
    <s v="삼방스탠드-지퍼"/>
    <s v="패트100"/>
    <s v="삼방스탠드-지퍼-패트100-150"/>
    <n v="150"/>
    <n v="220"/>
    <n v="21"/>
    <n v="80000"/>
    <n v="1680000"/>
    <n v="15"/>
    <n v="1200000"/>
    <e v="#REF!"/>
  </r>
  <r>
    <s v="20240913-900017"/>
    <x v="2"/>
    <n v="89"/>
    <s v="삼방-HD씨링"/>
    <s v="나이론70"/>
    <s v="삼방-HD씨링-나이론70-400"/>
    <n v="400"/>
    <n v="500"/>
    <n v="10.5"/>
    <n v="300000"/>
    <n v="3150000"/>
    <n v="10.5"/>
    <n v="3150000"/>
    <e v="#REF!"/>
  </r>
  <r>
    <s v="20240913-900018"/>
    <x v="0"/>
    <n v="89"/>
    <s v="삼방-HD씨링"/>
    <s v="나이론70=무지"/>
    <s v="삼방-HD씨링-나이론70=무지-400"/>
    <n v="400"/>
    <n v="600"/>
    <n v="13"/>
    <n v="150000"/>
    <n v="1950000"/>
    <n v="10.5"/>
    <n v="1575000"/>
    <e v="#REF!"/>
  </r>
  <r>
    <s v="20240913-903002"/>
    <x v="2"/>
    <n v="48"/>
    <s v="삼방스탠드-지퍼"/>
    <s v="진지스120"/>
    <s v="삼방스탠드-지퍼-진지스120-150"/>
    <n v="150"/>
    <n v="220"/>
    <n v="21"/>
    <n v="160000"/>
    <n v="3360000"/>
    <n v="15"/>
    <n v="2400000"/>
    <e v="#REF!"/>
  </r>
  <r>
    <s v="20240913-903003"/>
    <x v="1"/>
    <n v="48"/>
    <s v="삼방스탠드-지퍼"/>
    <s v="진지스120=무지"/>
    <s v="삼방스탠드-지퍼-진지스120=무지-180"/>
    <n v="180"/>
    <n v="260"/>
    <n v="25.2"/>
    <n v="66666"/>
    <n v="1679983.2"/>
    <n v="18"/>
    <n v="1199988"/>
    <e v="#REF!"/>
  </r>
  <r>
    <s v="20240913-903005"/>
    <x v="2"/>
    <n v="48"/>
    <s v="삼방스탠드-지퍼"/>
    <s v="진지스120"/>
    <s v="삼방스탠드-지퍼-진지스120-200"/>
    <n v="200"/>
    <n v="300"/>
    <n v="28"/>
    <n v="90000"/>
    <n v="2520000"/>
    <n v="20"/>
    <n v="1800000"/>
    <e v="#REF!"/>
  </r>
  <r>
    <s v="20240919-1000138905"/>
    <x v="0"/>
    <n v="18"/>
    <s v="삼방"/>
    <s v="패트(유무광)100"/>
    <s v="삼방-패트(유무광)100-300"/>
    <n v="300"/>
    <n v="410"/>
    <n v="8.5"/>
    <n v="20000"/>
    <n v="170000"/>
    <n v="7"/>
    <n v="140000"/>
    <e v="#REF!"/>
  </r>
  <r>
    <s v="20240919-1000146651"/>
    <x v="0"/>
    <n v="52"/>
    <s v="삼방-지퍼"/>
    <s v="패트(유무광)90"/>
    <s v="삼방-지퍼-패트(유무광)90-230"/>
    <n v="230"/>
    <n v="300"/>
    <n v="23.5"/>
    <n v="13043"/>
    <n v="306510.5"/>
    <n v="23"/>
    <n v="299989"/>
    <e v="#REF!"/>
  </r>
  <r>
    <s v="20240919-1000161236"/>
    <x v="0"/>
    <n v="18"/>
    <s v="삼방"/>
    <s v="나이론70"/>
    <s v="삼방-나이론70-250"/>
    <n v="250"/>
    <n v="350"/>
    <n v="7"/>
    <n v="24000"/>
    <n v="168000"/>
    <n v="6"/>
    <n v="144000"/>
    <e v="#REF!"/>
  </r>
  <r>
    <s v="20240919-1000168755"/>
    <x v="2"/>
    <n v="22"/>
    <s v="삼방꼬리"/>
    <s v="나이론60"/>
    <s v="삼방꼬리-나이론60-280"/>
    <n v="280"/>
    <n v="800"/>
    <n v="18"/>
    <n v="90000"/>
    <n v="1620000"/>
    <n v="12"/>
    <n v="1080000"/>
    <e v="#REF!"/>
  </r>
  <r>
    <s v="20240919-1000168759"/>
    <x v="2"/>
    <n v="22"/>
    <s v="삼방꼬리"/>
    <s v="나이론60"/>
    <s v="삼방꼬리-나이론60-280"/>
    <n v="280"/>
    <n v="700"/>
    <n v="18"/>
    <n v="25714"/>
    <n v="462852"/>
    <n v="12"/>
    <n v="308568"/>
    <e v="#REF!"/>
  </r>
  <r>
    <s v="20240919-1000168763"/>
    <x v="1"/>
    <n v="22"/>
    <s v="삼방꼬리"/>
    <s v="나이론60"/>
    <s v="삼방꼬리-나이론60-250"/>
    <n v="250"/>
    <n v="700"/>
    <n v="14.5"/>
    <n v="25714"/>
    <n v="372853"/>
    <n v="12"/>
    <n v="308568"/>
    <e v="#REF!"/>
  </r>
  <r>
    <s v="20240919-1000169125"/>
    <x v="2"/>
    <n v="52"/>
    <s v="삼방-지퍼"/>
    <s v="오피피(무광)80"/>
    <s v="삼방-지퍼-오피피(무광)80-170"/>
    <n v="170"/>
    <n v="230"/>
    <n v="17.2"/>
    <n v="23529"/>
    <n v="404698.8"/>
    <n v="17"/>
    <n v="399993"/>
    <e v="#REF!"/>
  </r>
  <r>
    <s v="20240919-1000169130"/>
    <x v="2"/>
    <n v="52"/>
    <s v="삼방-지퍼"/>
    <s v="패트90"/>
    <s v="삼방-지퍼-패트90-200"/>
    <n v="200"/>
    <n v="300"/>
    <n v="20"/>
    <n v="30000"/>
    <n v="600000"/>
    <n v="20"/>
    <n v="600000"/>
    <e v="#REF!"/>
  </r>
  <r>
    <s v="20240919-1000169131"/>
    <x v="1"/>
    <n v="48"/>
    <s v="삼방스탠드-지퍼"/>
    <s v="패트120"/>
    <s v="삼방스탠드-지퍼-패트120-200"/>
    <n v="200"/>
    <n v="300"/>
    <n v="28"/>
    <n v="30000"/>
    <n v="840000"/>
    <n v="20"/>
    <n v="600000"/>
    <e v="#REF!"/>
  </r>
  <r>
    <s v="20240919-1000169132"/>
    <x v="2"/>
    <n v="18"/>
    <s v="삼방"/>
    <s v="나이론105"/>
    <s v="삼방-나이론105-102"/>
    <n v="102"/>
    <n v="193"/>
    <n v="5"/>
    <n v="29411"/>
    <n v="147055"/>
    <n v="5"/>
    <n v="147055"/>
    <e v="#REF!"/>
  </r>
  <r>
    <s v="20240919-1218P0339"/>
    <x v="2"/>
    <n v="18"/>
    <s v="삼방"/>
    <s v="나이론110"/>
    <s v="삼방-나이론110-180"/>
    <n v="180"/>
    <n v="280"/>
    <n v="5"/>
    <n v="33333"/>
    <n v="166665"/>
    <n v="5"/>
    <n v="166665"/>
    <e v="#REF!"/>
  </r>
  <r>
    <s v="20240919-1219P0390"/>
    <x v="2"/>
    <n v="18"/>
    <s v="삼방"/>
    <s v="나이론80"/>
    <s v="삼방-나이론80-250"/>
    <n v="250"/>
    <n v="340"/>
    <n v="7"/>
    <n v="24000"/>
    <n v="168000"/>
    <n v="6"/>
    <n v="144000"/>
    <e v="#REF!"/>
  </r>
  <r>
    <s v="20240920-1000137857"/>
    <x v="2"/>
    <n v="18"/>
    <s v="삼방"/>
    <s v="나이론60"/>
    <s v="삼방-나이론60-250"/>
    <n v="250"/>
    <n v="450"/>
    <n v="7.5"/>
    <n v="48000"/>
    <n v="360000"/>
    <n v="6"/>
    <n v="288000"/>
    <e v="#REF!"/>
  </r>
  <r>
    <s v="20240920-1000139379"/>
    <x v="2"/>
    <n v="46"/>
    <s v="삼방스탠드"/>
    <s v="패트140"/>
    <s v="삼방스탠드-패트140-140"/>
    <n v="140"/>
    <n v="220"/>
    <n v="14"/>
    <n v="42857"/>
    <n v="599998"/>
    <n v="14"/>
    <n v="599998"/>
    <e v="#REF!"/>
  </r>
  <r>
    <s v="20240920-1000141556"/>
    <x v="2"/>
    <n v="92"/>
    <s v="2단삼방-풀발이"/>
    <s v="전백후증70"/>
    <s v="2단삼방-풀발이-전백후증70-225"/>
    <n v="225"/>
    <n v="290"/>
    <n v="20"/>
    <n v="53333"/>
    <n v="1066660"/>
    <n v="8"/>
    <n v="426664"/>
    <e v="#REF!"/>
  </r>
  <r>
    <s v="20240920-1000148427"/>
    <x v="2"/>
    <n v="18"/>
    <s v="삼방"/>
    <s v="나이론80"/>
    <s v="삼방-나이론80-210"/>
    <n v="210"/>
    <n v="290"/>
    <n v="6"/>
    <n v="28571"/>
    <n v="171426"/>
    <n v="5"/>
    <n v="142855"/>
    <e v="#REF!"/>
  </r>
  <r>
    <s v="20240920-1000150481"/>
    <x v="2"/>
    <n v="18"/>
    <s v="삼방"/>
    <s v="나이론70"/>
    <s v="삼방-나이론70-350"/>
    <n v="350"/>
    <n v="430"/>
    <n v="9"/>
    <n v="17142"/>
    <n v="154278"/>
    <n v="6"/>
    <n v="102852"/>
    <e v="#REF!"/>
  </r>
  <r>
    <s v="20240920-1000154562"/>
    <x v="1"/>
    <n v="18"/>
    <s v="삼방"/>
    <s v="패증착150"/>
    <s v="삼방-패증착150-285"/>
    <n v="285"/>
    <n v="420"/>
    <n v="8"/>
    <n v="21052"/>
    <n v="168416"/>
    <n v="7"/>
    <n v="147364"/>
    <e v="#REF!"/>
  </r>
  <r>
    <s v="20240920-1000159302"/>
    <x v="2"/>
    <n v="18"/>
    <s v="삼방"/>
    <s v="나이론100"/>
    <s v="삼방-나이론100-200"/>
    <n v="200"/>
    <n v="270"/>
    <n v="5"/>
    <n v="30000"/>
    <n v="150000"/>
    <n v="5"/>
    <n v="150000"/>
    <e v="#REF!"/>
  </r>
  <r>
    <s v="20240920-1000163172"/>
    <x v="2"/>
    <n v="52"/>
    <s v="삼방-지퍼"/>
    <s v="오씨피피(유무광)80"/>
    <s v="삼방-지퍼-오씨피피(유무광)80-300"/>
    <n v="300"/>
    <n v="440"/>
    <n v="30"/>
    <n v="20000"/>
    <n v="600000"/>
    <n v="30"/>
    <n v="600000"/>
    <e v="#REF!"/>
  </r>
  <r>
    <s v="20240920-1000163519"/>
    <x v="0"/>
    <n v="19"/>
    <s v="삼방-2폭"/>
    <s v="나이론70"/>
    <s v="삼방-2폭-나이론70-150"/>
    <n v="150"/>
    <n v="150"/>
    <n v="4"/>
    <n v="80000"/>
    <n v="320000"/>
    <n v="4"/>
    <n v="320000"/>
    <e v="#REF!"/>
  </r>
  <r>
    <s v="20240920-1000168434"/>
    <x v="2"/>
    <n v="52"/>
    <s v="삼방-지퍼"/>
    <s v="나이론100"/>
    <s v="삼방-지퍼-나이론100-320"/>
    <n v="320"/>
    <n v="400"/>
    <n v="32"/>
    <n v="37500"/>
    <n v="1200000"/>
    <n v="32"/>
    <n v="1200000"/>
    <e v="#REF!"/>
  </r>
  <r>
    <s v="20240920-1000169135"/>
    <x v="1"/>
    <n v="89"/>
    <s v="삼방-HD씨링"/>
    <s v="나이론70"/>
    <s v="삼방-HD씨링-나이론70-180"/>
    <n v="180"/>
    <n v="280"/>
    <n v="5.5"/>
    <n v="33333"/>
    <n v="183331.5"/>
    <n v="5.5"/>
    <n v="183331.5"/>
    <e v="#REF!"/>
  </r>
  <r>
    <s v="20240920-1116P0004"/>
    <x v="0"/>
    <n v="52"/>
    <s v="삼방-지퍼"/>
    <s v="은박100=1도(백베다)"/>
    <s v="삼방-지퍼-은박100=1도(백베다)-130"/>
    <n v="130"/>
    <n v="200"/>
    <n v="13.2"/>
    <n v="46153"/>
    <n v="609219.6"/>
    <n v="13"/>
    <n v="599989"/>
    <e v="#REF!"/>
  </r>
  <r>
    <s v="20240920-1218P0326"/>
    <x v="0"/>
    <n v="18"/>
    <s v="삼방"/>
    <s v="패트60"/>
    <s v="삼방-패트60-420"/>
    <n v="420"/>
    <n v="500"/>
    <n v="11"/>
    <n v="14285"/>
    <n v="157135"/>
    <n v="10"/>
    <n v="142850"/>
    <e v="#REF!"/>
  </r>
  <r>
    <s v="20240920-140626"/>
    <x v="0"/>
    <n v="19"/>
    <s v="삼방-2폭"/>
    <s v="은박100"/>
    <s v="삼방-2폭-은박100-90"/>
    <n v="90"/>
    <n v="115"/>
    <n v="4"/>
    <n v="66666"/>
    <n v="266664"/>
    <n v="35"/>
    <n v="2333310"/>
    <e v="#REF!"/>
  </r>
  <r>
    <s v="20240923-1000136494"/>
    <x v="2"/>
    <n v="54"/>
    <s v="삼방-포켓지퍼"/>
    <s v="패트100"/>
    <s v="삼방-포켓지퍼-패트100-210"/>
    <n v="210"/>
    <n v="190"/>
    <n v="25.2"/>
    <n v="28571"/>
    <n v="719989.2"/>
    <n v="21"/>
    <n v="599991"/>
    <e v="#REF!"/>
  </r>
  <r>
    <s v="20240923-1000136504"/>
    <x v="2"/>
    <n v="54"/>
    <s v="삼방-포켓지퍼"/>
    <s v="패트100"/>
    <s v="삼방-포켓지퍼-패트100-240"/>
    <n v="240"/>
    <n v="230"/>
    <n v="28.799999999999997"/>
    <n v="25000"/>
    <n v="719999.99999999988"/>
    <n v="24"/>
    <n v="600000"/>
    <e v="#REF!"/>
  </r>
  <r>
    <s v="20240923-1000152324"/>
    <x v="2"/>
    <n v="52"/>
    <s v="삼방-지퍼"/>
    <s v="나이론(유무광)105"/>
    <s v="삼방-지퍼-나이론(유무광)105-260"/>
    <n v="260"/>
    <n v="350"/>
    <n v="26"/>
    <n v="23076"/>
    <n v="599976"/>
    <n v="26"/>
    <n v="599976"/>
    <e v="#REF!"/>
  </r>
  <r>
    <s v="20240923-1000154707"/>
    <x v="2"/>
    <n v="48"/>
    <s v="삼방스탠드-지퍼"/>
    <s v="크증착130"/>
    <s v="삼방스탠드-지퍼-크증착130-200"/>
    <n v="200"/>
    <n v="300"/>
    <n v="28"/>
    <n v="30000"/>
    <n v="840000"/>
    <n v="20"/>
    <n v="600000"/>
    <e v="#REF!"/>
  </r>
  <r>
    <s v="20240923-1000157709"/>
    <x v="2"/>
    <n v="18"/>
    <s v="삼방"/>
    <s v="나이론60"/>
    <s v="삼방-나이론60-200"/>
    <n v="200"/>
    <n v="300"/>
    <n v="5"/>
    <n v="30000"/>
    <n v="150000"/>
    <n v="5"/>
    <n v="150000"/>
    <e v="#REF!"/>
  </r>
  <r>
    <s v="20240923-1000158450"/>
    <x v="1"/>
    <n v="22"/>
    <s v="삼방꼬리"/>
    <s v="나이론60"/>
    <s v="삼방꼬리-나이론60-350"/>
    <n v="350"/>
    <n v="650"/>
    <n v="14.5"/>
    <n v="9230"/>
    <n v="133835"/>
    <n v="12"/>
    <n v="110760"/>
    <e v="#REF!"/>
  </r>
  <r>
    <s v="20240923-1000161378"/>
    <x v="2"/>
    <n v="18"/>
    <s v="삼방"/>
    <s v="나이론63"/>
    <s v="삼방-나이론63-220"/>
    <n v="220"/>
    <n v="220"/>
    <n v="6"/>
    <n v="26086"/>
    <n v="156516"/>
    <n v="5"/>
    <n v="130430"/>
    <e v="#REF!"/>
  </r>
  <r>
    <s v="20240923-1000162478"/>
    <x v="2"/>
    <n v="18"/>
    <s v="삼방"/>
    <s v="패트70"/>
    <s v="삼방-패트70-190"/>
    <n v="190"/>
    <n v="260"/>
    <n v="5"/>
    <n v="94736"/>
    <n v="473680"/>
    <n v="5"/>
    <n v="473680"/>
    <e v="#REF!"/>
  </r>
  <r>
    <s v="20240923-1000167708"/>
    <x v="0"/>
    <n v="18"/>
    <s v="삼방"/>
    <s v="나이론65"/>
    <s v="삼방-나이론65-320"/>
    <n v="320"/>
    <n v="400"/>
    <n v="8"/>
    <n v="18750"/>
    <n v="150000"/>
    <n v="8"/>
    <n v="150000"/>
    <e v="#REF!"/>
  </r>
  <r>
    <s v="20240923-11150297"/>
    <x v="0"/>
    <n v="52"/>
    <s v="삼방-지퍼"/>
    <s v="나이론(유백/유무광)115"/>
    <s v="삼방-지퍼-나이론(유백/유무광)115-250"/>
    <n v="250"/>
    <n v="280"/>
    <n v="25.5"/>
    <n v="48000"/>
    <n v="1224000"/>
    <n v="25"/>
    <n v="1200000"/>
    <e v="#REF!"/>
  </r>
  <r>
    <s v="20240923-1117P0161"/>
    <x v="0"/>
    <n v="18"/>
    <s v="삼방"/>
    <s v="나이론80"/>
    <s v="삼방-나이론80-350"/>
    <n v="350"/>
    <n v="370"/>
    <n v="9"/>
    <n v="17142"/>
    <n v="154278"/>
    <n v="6"/>
    <n v="102852"/>
    <e v="#REF!"/>
  </r>
  <r>
    <s v="20240923-1118P0261"/>
    <x v="1"/>
    <n v="18"/>
    <s v="삼방"/>
    <s v="나이론70"/>
    <s v="삼방-나이론70-220"/>
    <n v="220"/>
    <n v="315"/>
    <n v="6"/>
    <n v="27272"/>
    <n v="163632"/>
    <n v="5"/>
    <n v="136360"/>
    <e v="#REF!"/>
  </r>
  <r>
    <s v="20240924-1000136058"/>
    <x v="2"/>
    <n v="18"/>
    <s v="삼방"/>
    <s v="나이론60"/>
    <s v="삼방-나이론60-350"/>
    <n v="350"/>
    <n v="450"/>
    <n v="9.5"/>
    <n v="17142"/>
    <n v="162849"/>
    <n v="6"/>
    <n v="102852"/>
    <e v="#REF!"/>
  </r>
  <r>
    <s v="20240924-1000136714"/>
    <x v="0"/>
    <n v="52"/>
    <s v="삼방-지퍼"/>
    <s v="패트(유무광)90"/>
    <s v="삼방-지퍼-패트(유무광)90-250"/>
    <n v="250"/>
    <n v="340"/>
    <n v="25"/>
    <n v="24000"/>
    <n v="600000"/>
    <n v="25"/>
    <n v="600000"/>
    <e v="#REF!"/>
  </r>
  <r>
    <s v="20240924-1000141398"/>
    <x v="2"/>
    <n v="26"/>
    <s v="삼방-풀발이"/>
    <s v="노루지증착120"/>
    <s v="삼방-풀발이-노루지증착120-390"/>
    <n v="390"/>
    <n v="480"/>
    <n v="31.200000000000003"/>
    <n v="30769"/>
    <n v="959992.8"/>
    <n v="39"/>
    <n v="1199991"/>
    <e v="#REF!"/>
  </r>
  <r>
    <s v="20240924-1000150070"/>
    <x v="2"/>
    <n v="18"/>
    <s v="삼방"/>
    <s v="나이론60"/>
    <s v="삼방-나이론60-250"/>
    <n v="250"/>
    <n v="450"/>
    <n v="7.5"/>
    <n v="24000"/>
    <n v="180000"/>
    <n v="6"/>
    <n v="144000"/>
    <e v="#REF!"/>
  </r>
  <r>
    <s v="20240924-1000154318"/>
    <x v="2"/>
    <n v="18"/>
    <s v="삼방"/>
    <s v="나이론90"/>
    <s v="삼방-나이론90-400"/>
    <n v="400"/>
    <n v="310"/>
    <n v="10"/>
    <n v="15000"/>
    <n v="150000"/>
    <n v="10"/>
    <n v="150000"/>
    <e v="#REF!"/>
  </r>
  <r>
    <s v="20240924-1000162997"/>
    <x v="2"/>
    <n v="18"/>
    <s v="삼방"/>
    <s v="패나이론120"/>
    <s v="삼방-패나이론120-150"/>
    <n v="150"/>
    <n v="200"/>
    <n v="4"/>
    <n v="80000"/>
    <n v="320000"/>
    <n v="5"/>
    <n v="400000"/>
    <e v="#REF!"/>
  </r>
  <r>
    <s v="20240924-1000169142"/>
    <x v="2"/>
    <n v="26"/>
    <s v="삼방-풀발이"/>
    <s v="패트(유백)90"/>
    <s v="삼방-풀발이-패트(유백)90-320"/>
    <n v="320"/>
    <n v="400"/>
    <n v="25.6"/>
    <n v="18750"/>
    <n v="480000"/>
    <n v="32"/>
    <n v="600000"/>
    <e v="#REF!"/>
  </r>
  <r>
    <s v="20240924-1000169159"/>
    <x v="0"/>
    <n v="19"/>
    <s v="삼방-2폭"/>
    <s v="나이론(옥텐)130"/>
    <s v="삼방-2폭-나이론(옥텐)130-240"/>
    <n v="240"/>
    <n v="340"/>
    <n v="6"/>
    <n v="25000"/>
    <n v="150000"/>
    <n v="5"/>
    <n v="125000"/>
    <e v="#REF!"/>
  </r>
  <r>
    <s v="20240924-1000169166"/>
    <x v="2"/>
    <n v="19"/>
    <s v="삼방-2폭"/>
    <s v="나이론(옥텐)130"/>
    <s v="삼방-2폭-나이론(옥텐)130-240"/>
    <n v="240"/>
    <n v="340"/>
    <n v="6"/>
    <n v="25000"/>
    <n v="150000"/>
    <n v="5"/>
    <n v="125000"/>
    <e v="#REF!"/>
  </r>
  <r>
    <s v="20240924-1000169175"/>
    <x v="2"/>
    <n v="18"/>
    <s v="삼방"/>
    <s v="패트60"/>
    <s v="삼방-패트60-160"/>
    <n v="160"/>
    <n v="200"/>
    <n v="5"/>
    <n v="43200"/>
    <n v="216000"/>
    <n v="5"/>
    <n v="216000"/>
    <e v="#REF!"/>
  </r>
  <r>
    <s v="20240924-1000169177"/>
    <x v="2"/>
    <n v="18"/>
    <s v="삼방"/>
    <s v="패트60"/>
    <s v="삼방-패트60-160"/>
    <n v="160"/>
    <n v="200"/>
    <n v="5"/>
    <n v="4800"/>
    <n v="24000"/>
    <n v="5"/>
    <n v="24000"/>
    <e v="#REF!"/>
  </r>
  <r>
    <s v="20240924-1000169179"/>
    <x v="1"/>
    <n v="18"/>
    <s v="삼방"/>
    <s v="나이론105"/>
    <s v="삼방-나이론105-205"/>
    <n v="205"/>
    <n v="290"/>
    <n v="5"/>
    <n v="24390"/>
    <n v="121950"/>
    <n v="5"/>
    <n v="121950"/>
    <e v="#REF!"/>
  </r>
  <r>
    <s v="20240924-11150360"/>
    <x v="1"/>
    <n v="22"/>
    <s v="삼방꼬리"/>
    <s v="나이론55"/>
    <s v="삼방꼬리-나이론55-250"/>
    <n v="250"/>
    <n v="450"/>
    <n v="14"/>
    <n v="13333"/>
    <n v="186662"/>
    <n v="12"/>
    <n v="159996"/>
    <e v="#REF!"/>
  </r>
  <r>
    <s v="20240924-1117P0162"/>
    <x v="1"/>
    <n v="18"/>
    <s v="삼방"/>
    <s v="나이론80"/>
    <s v="삼방-나이론80-350"/>
    <n v="350"/>
    <n v="370"/>
    <n v="9"/>
    <n v="34285"/>
    <n v="308565"/>
    <n v="6"/>
    <n v="205710"/>
    <e v="#REF!"/>
  </r>
  <r>
    <s v="20240924-1119P0054"/>
    <x v="1"/>
    <n v="18"/>
    <s v="삼방"/>
    <s v="패트(유무광)100"/>
    <s v="삼방-패트(유무광)100-220"/>
    <n v="220"/>
    <n v="280"/>
    <n v="6"/>
    <n v="54545"/>
    <n v="327270"/>
    <n v="5"/>
    <n v="272725"/>
    <e v="#REF!"/>
  </r>
  <r>
    <s v="20240924-130537"/>
    <x v="0"/>
    <n v="18"/>
    <s v="삼방"/>
    <s v="패트90"/>
    <s v="삼방-패트90-190"/>
    <n v="190"/>
    <n v="270"/>
    <n v="4"/>
    <n v="94736"/>
    <n v="378944"/>
    <n v="5"/>
    <n v="473680"/>
    <e v="#REF!"/>
  </r>
  <r>
    <s v="20240924-1320N0003"/>
    <x v="1"/>
    <n v="22"/>
    <s v="삼방꼬리"/>
    <s v="나이론(청색)140"/>
    <s v="삼방꼬리-나이론(청색)140-480"/>
    <n v="480"/>
    <n v="640"/>
    <n v="14"/>
    <n v="9375"/>
    <n v="131250"/>
    <n v="12"/>
    <n v="112500"/>
    <e v="#REF!"/>
  </r>
  <r>
    <s v="20240925-1000143215"/>
    <x v="2"/>
    <n v="52"/>
    <s v="삼방-지퍼"/>
    <s v="오씨피피(투명)80"/>
    <s v="삼방-지퍼-오씨피피(투명)80-200"/>
    <n v="200"/>
    <n v="270"/>
    <n v="20"/>
    <n v="30000"/>
    <n v="600000"/>
    <n v="20"/>
    <n v="600000"/>
    <e v="#REF!"/>
  </r>
  <r>
    <s v="20240925-1000146575"/>
    <x v="0"/>
    <n v="18"/>
    <s v="삼방"/>
    <s v="나이론80"/>
    <s v="삼방-나이론80-370"/>
    <n v="370"/>
    <n v="290"/>
    <n v="10"/>
    <n v="16216"/>
    <n v="162160"/>
    <n v="9"/>
    <n v="145944"/>
    <e v="#REF!"/>
  </r>
  <r>
    <s v="20240925-1000154950"/>
    <x v="1"/>
    <n v="18"/>
    <s v="삼방"/>
    <s v="나이론70"/>
    <s v="삼방-나이론70-160"/>
    <n v="160"/>
    <n v="250"/>
    <n v="5"/>
    <n v="75000"/>
    <n v="375000"/>
    <n v="5"/>
    <n v="375000"/>
    <e v="#REF!"/>
  </r>
  <r>
    <s v="20240925-1000169195"/>
    <x v="2"/>
    <n v="18"/>
    <s v="삼방"/>
    <s v="나이론70"/>
    <s v="삼방-나이론70-200"/>
    <n v="200"/>
    <n v="300"/>
    <n v="5"/>
    <n v="30000"/>
    <n v="150000"/>
    <n v="5"/>
    <n v="150000"/>
    <e v="#REF!"/>
  </r>
  <r>
    <s v="20240925-1000169208"/>
    <x v="1"/>
    <n v="46"/>
    <s v="삼방스탠드"/>
    <s v="은박140"/>
    <s v="삼방스탠드-은박140-150"/>
    <n v="150"/>
    <n v="220"/>
    <n v="15"/>
    <n v="40000"/>
    <n v="600000"/>
    <n v="15"/>
    <n v="600000"/>
    <e v="#REF!"/>
  </r>
  <r>
    <s v="20240925-11150225"/>
    <x v="2"/>
    <n v="18"/>
    <s v="삼방"/>
    <s v="패트100"/>
    <s v="삼방-패트100-320"/>
    <n v="320"/>
    <n v="480"/>
    <n v="8"/>
    <n v="18750"/>
    <n v="150000"/>
    <n v="8"/>
    <n v="150000"/>
    <e v="#REF!"/>
  </r>
  <r>
    <s v="20240925-1117N0054"/>
    <x v="2"/>
    <n v="18"/>
    <s v="삼방"/>
    <s v="나이론(옥텐)90"/>
    <s v="삼방-나이론(옥텐)90-250"/>
    <n v="250"/>
    <n v="305"/>
    <n v="7"/>
    <n v="24000"/>
    <n v="168000"/>
    <n v="6"/>
    <n v="144000"/>
    <e v="#REF!"/>
  </r>
  <r>
    <s v="20240925-1120P0066"/>
    <x v="2"/>
    <n v="18"/>
    <s v="삼방"/>
    <s v="나이론70"/>
    <s v="삼방-나이론70-350"/>
    <n v="350"/>
    <n v="430"/>
    <n v="9"/>
    <n v="17142"/>
    <n v="154278"/>
    <n v="6"/>
    <n v="102852"/>
    <e v="#REF!"/>
  </r>
  <r>
    <s v="20240925-12150484"/>
    <x v="1"/>
    <n v="19"/>
    <s v="삼방-2폭"/>
    <s v="나이론80"/>
    <s v="삼방-2폭-나이론80-75"/>
    <n v="75"/>
    <n v="110"/>
    <n v="5"/>
    <n v="160000"/>
    <n v="800000"/>
    <n v="35"/>
    <n v="5600000"/>
    <e v="#REF!"/>
  </r>
  <r>
    <s v="20240925-1219P0311"/>
    <x v="2"/>
    <n v="52"/>
    <s v="삼방-지퍼"/>
    <s v="오피피(무광)70"/>
    <s v="삼방-지퍼-오피피(무광)70-320"/>
    <n v="320"/>
    <n v="440"/>
    <n v="32.200000000000003"/>
    <n v="18750"/>
    <n v="603750"/>
    <n v="32"/>
    <n v="600000"/>
    <e v="#REF!"/>
  </r>
  <r>
    <s v="20240925-13160151"/>
    <x v="0"/>
    <n v="18"/>
    <s v="삼방"/>
    <s v="[구이 2-10]나이론(자동포장용)100"/>
    <s v="삼방-[구이 2-10]나이론(자동포장용)100-240"/>
    <n v="240"/>
    <n v="280"/>
    <n v="6"/>
    <n v="25000"/>
    <n v="150000"/>
    <n v="6"/>
    <n v="150000"/>
    <e v="#REF!"/>
  </r>
  <r>
    <s v="20240925-1316N0011"/>
    <x v="0"/>
    <n v="18"/>
    <s v="삼방"/>
    <s v="[구이 2-24]나이론(자동포장용)100"/>
    <s v="삼방-[구이 2-24]나이론(자동포장용)100-350"/>
    <n v="350"/>
    <n v="460"/>
    <n v="9"/>
    <n v="17142"/>
    <n v="154278"/>
    <n v="6"/>
    <n v="102852"/>
    <e v="#REF!"/>
  </r>
  <r>
    <s v="20240925-1316P0076"/>
    <x v="1"/>
    <n v="18"/>
    <s v="삼방"/>
    <s v="패씨피피60"/>
    <s v="삼방-패씨피피60-210"/>
    <n v="210"/>
    <n v="250"/>
    <n v="6"/>
    <n v="28571"/>
    <n v="171426"/>
    <n v="5"/>
    <n v="142855"/>
    <e v="#REF!"/>
  </r>
  <r>
    <s v="20240926-1000138836"/>
    <x v="1"/>
    <n v="18"/>
    <s v="삼방"/>
    <s v="나이론80"/>
    <s v="삼방-나이론80-200"/>
    <n v="200"/>
    <n v="300"/>
    <n v="5"/>
    <n v="30000"/>
    <n v="150000"/>
    <n v="5"/>
    <n v="150000"/>
    <e v="#REF!"/>
  </r>
  <r>
    <s v="20240926-1000146475"/>
    <x v="0"/>
    <n v="19"/>
    <s v="삼방-2폭"/>
    <s v="나이론110"/>
    <s v="삼방-2폭-나이론110-180"/>
    <n v="180"/>
    <n v="185"/>
    <n v="4"/>
    <n v="66666"/>
    <n v="266664"/>
    <n v="4"/>
    <n v="266664"/>
    <e v="#REF!"/>
  </r>
  <r>
    <s v="20240926-1000148670"/>
    <x v="0"/>
    <n v="52"/>
    <s v="삼방-지퍼"/>
    <s v="패트105"/>
    <s v="삼방-지퍼-패트105-260"/>
    <n v="260"/>
    <n v="370"/>
    <n v="26"/>
    <n v="23076"/>
    <n v="599976"/>
    <n v="26"/>
    <n v="599976"/>
    <e v="#REF!"/>
  </r>
  <r>
    <s v="20240926-1000148794"/>
    <x v="2"/>
    <n v="18"/>
    <s v="삼방"/>
    <s v="나이론70"/>
    <s v="삼방-나이론70-230"/>
    <n v="230"/>
    <n v="320"/>
    <n v="6"/>
    <n v="26086"/>
    <n v="156516"/>
    <n v="6"/>
    <n v="156516"/>
    <e v="#REF!"/>
  </r>
  <r>
    <s v="20240926-1000155576"/>
    <x v="1"/>
    <n v="18"/>
    <s v="삼방"/>
    <s v="나이론100"/>
    <s v="삼방-나이론100-350"/>
    <n v="350"/>
    <n v="450"/>
    <n v="9"/>
    <n v="17142"/>
    <n v="154278"/>
    <n v="6"/>
    <n v="102852"/>
    <e v="#REF!"/>
  </r>
  <r>
    <s v="20240926-1000155583"/>
    <x v="0"/>
    <n v="19"/>
    <s v="삼방-2폭"/>
    <s v="나이론80"/>
    <s v="삼방-2폭-나이론80-147"/>
    <n v="147"/>
    <n v="175"/>
    <n v="4.5"/>
    <n v="326530"/>
    <n v="1469385"/>
    <n v="4"/>
    <n v="1306120"/>
    <e v="#REF!"/>
  </r>
  <r>
    <s v="20240926-1000160893"/>
    <x v="2"/>
    <n v="18"/>
    <s v="삼방"/>
    <s v="나이론110"/>
    <s v="삼방-나이론110-315"/>
    <n v="315"/>
    <n v="430"/>
    <n v="8"/>
    <n v="57142"/>
    <n v="457136"/>
    <n v="8"/>
    <n v="457136"/>
    <e v="#REF!"/>
  </r>
  <r>
    <s v="20240926-1000161209"/>
    <x v="0"/>
    <n v="52"/>
    <s v="삼방-지퍼"/>
    <s v="나이론(유백)95"/>
    <s v="삼방-지퍼-나이론(유백)95-285"/>
    <n v="285"/>
    <n v="410"/>
    <n v="29"/>
    <n v="21052"/>
    <n v="610508"/>
    <n v="28.5"/>
    <n v="599982"/>
    <e v="#REF!"/>
  </r>
  <r>
    <s v="20240926-1000169201"/>
    <x v="2"/>
    <n v="22"/>
    <s v="삼방꼬리"/>
    <s v="오씨피피80"/>
    <s v="삼방꼬리-오씨피피80-210"/>
    <n v="210"/>
    <n v="480"/>
    <n v="12"/>
    <n v="12500"/>
    <n v="150000"/>
    <n v="12"/>
    <n v="150000"/>
    <e v="#REF!"/>
  </r>
  <r>
    <s v="20240926-1216P0146"/>
    <x v="2"/>
    <n v="52"/>
    <s v="삼방-지퍼"/>
    <s v="패트(유무광)120"/>
    <s v="삼방-지퍼-패트(유무광)120-150"/>
    <n v="150"/>
    <n v="230"/>
    <n v="15"/>
    <n v="40000"/>
    <n v="600000"/>
    <n v="15"/>
    <n v="600000"/>
    <e v="#REF!"/>
  </r>
  <r>
    <s v="20240926-13160151"/>
    <x v="0"/>
    <n v="18"/>
    <s v="삼방"/>
    <s v="[구이 2-10]나이론(자동포장용)100"/>
    <s v="삼방-[구이 2-10]나이론(자동포장용)100-240"/>
    <n v="240"/>
    <n v="280"/>
    <n v="6"/>
    <n v="50000"/>
    <n v="300000"/>
    <n v="6"/>
    <n v="300000"/>
    <e v="#REF!"/>
  </r>
  <r>
    <s v="20240927-1000150490"/>
    <x v="1"/>
    <n v="52"/>
    <s v="삼방-지퍼"/>
    <s v="오씨피피(투명)80"/>
    <s v="삼방-지퍼-오씨피피(투명)80-230"/>
    <n v="230"/>
    <n v="300"/>
    <n v="23.5"/>
    <n v="26086"/>
    <n v="613021"/>
    <n v="23"/>
    <n v="599978"/>
    <e v="#REF!"/>
  </r>
  <r>
    <s v="20240927-1000160680"/>
    <x v="2"/>
    <n v="22"/>
    <s v="삼방꼬리"/>
    <s v="은박93"/>
    <s v="삼방꼬리-은박93-400"/>
    <n v="400"/>
    <n v="600"/>
    <n v="14"/>
    <n v="10000"/>
    <n v="140000"/>
    <n v="12"/>
    <n v="120000"/>
    <e v="#REF!"/>
  </r>
  <r>
    <s v="20240927-1000162013"/>
    <x v="2"/>
    <n v="18"/>
    <s v="삼방"/>
    <s v="나이론70"/>
    <s v="삼방-나이론70-210"/>
    <n v="210"/>
    <n v="190"/>
    <n v="6"/>
    <n v="28571"/>
    <n v="171426"/>
    <n v="5"/>
    <n v="142855"/>
    <e v="#REF!"/>
  </r>
  <r>
    <s v="20240927-1000169198"/>
    <x v="1"/>
    <n v="18"/>
    <s v="삼방"/>
    <s v="나이론70"/>
    <s v="삼방-나이론70-200"/>
    <n v="200"/>
    <n v="300"/>
    <n v="5"/>
    <n v="30000"/>
    <n v="150000"/>
    <n v="5"/>
    <n v="150000"/>
    <e v="#REF!"/>
  </r>
  <r>
    <s v="20240927-1117N0055"/>
    <x v="2"/>
    <n v="18"/>
    <s v="삼방"/>
    <s v="나이론(옥텐)100"/>
    <s v="삼방-나이론(옥텐)100-300"/>
    <n v="300"/>
    <n v="405"/>
    <n v="8"/>
    <n v="40000"/>
    <n v="320000"/>
    <n v="7"/>
    <n v="280000"/>
    <e v="#REF!"/>
  </r>
  <r>
    <s v="20240927-1217P0106"/>
    <x v="0"/>
    <n v="22"/>
    <s v="삼방꼬리"/>
    <s v="패트80"/>
    <s v="삼방꼬리-패트80-340"/>
    <n v="340"/>
    <n v="450"/>
    <n v="12"/>
    <n v="26666"/>
    <n v="319992"/>
    <n v="12"/>
    <n v="319992"/>
    <e v="#REF!"/>
  </r>
  <r>
    <s v="20240927-1220P0186"/>
    <x v="2"/>
    <n v="18"/>
    <s v="삼방"/>
    <s v="나이론(유무광)100"/>
    <s v="삼방-나이론(유무광)100-220"/>
    <n v="220"/>
    <n v="280"/>
    <n v="6"/>
    <n v="27272"/>
    <n v="163632"/>
    <n v="5"/>
    <n v="136360"/>
    <e v="#REF!"/>
  </r>
  <r>
    <s v="20240927-900022"/>
    <x v="2"/>
    <n v="90"/>
    <s v="삼방꼬리-HD씨링"/>
    <s v="나이론70"/>
    <s v="삼방꼬리-HD씨링-나이론70-450"/>
    <n v="450"/>
    <n v="650"/>
    <n v="14.5"/>
    <n v="18461"/>
    <n v="267684.5"/>
    <n v="5.5"/>
    <n v="101535.5"/>
    <e v="#REF!"/>
  </r>
  <r>
    <s v="20240927-900023"/>
    <x v="0"/>
    <n v="90"/>
    <s v="삼방꼬리-HD씨링"/>
    <s v="나이론70"/>
    <s v="삼방꼬리-HD씨링-나이론70-500"/>
    <n v="500"/>
    <n v="650"/>
    <n v="14.5"/>
    <n v="18461"/>
    <n v="267684.5"/>
    <n v="6"/>
    <n v="110766"/>
    <e v="#REF!"/>
  </r>
  <r>
    <s v="20240927-900023"/>
    <x v="0"/>
    <n v="90"/>
    <s v="삼방꼬리-HD씨링"/>
    <s v="나이론70"/>
    <s v="삼방꼬리-HD씨링-나이론70-500"/>
    <n v="500"/>
    <n v="650"/>
    <n v="14.5"/>
    <n v="9230"/>
    <n v="133835"/>
    <n v="5.5"/>
    <n v="50765"/>
    <e v="#REF!"/>
  </r>
  <r>
    <s v="20240930-1000141201"/>
    <x v="0"/>
    <n v="52"/>
    <s v="삼방-지퍼"/>
    <s v="패트90"/>
    <s v="삼방-지퍼-패트90-275"/>
    <n v="275"/>
    <n v="380"/>
    <n v="28"/>
    <n v="21818"/>
    <n v="610904"/>
    <n v="27.5"/>
    <n v="599995"/>
    <e v="#REF!"/>
  </r>
  <r>
    <s v="20240930-1000144319"/>
    <x v="2"/>
    <n v="18"/>
    <s v="삼방"/>
    <s v="나이론90"/>
    <s v="삼방-나이론90-160"/>
    <n v="160"/>
    <n v="250"/>
    <n v="5"/>
    <n v="75000"/>
    <n v="375000"/>
    <n v="5"/>
    <n v="375000"/>
    <e v="#REF!"/>
  </r>
  <r>
    <s v="20240930-1000149756"/>
    <x v="2"/>
    <n v="19"/>
    <s v="삼방-2폭"/>
    <s v="크증착130"/>
    <s v="삼방-2폭-크증착130-100"/>
    <n v="100"/>
    <n v="120"/>
    <n v="5"/>
    <n v="120000"/>
    <n v="600000"/>
    <n v="35"/>
    <n v="4200000"/>
    <e v="#REF!"/>
  </r>
  <r>
    <s v="20240930-1000154020"/>
    <x v="0"/>
    <n v="52"/>
    <s v="삼방-지퍼"/>
    <s v="오피피(무광)80"/>
    <s v="삼방-지퍼-오피피(무광)80-260"/>
    <n v="260"/>
    <n v="370"/>
    <n v="27"/>
    <n v="46153"/>
    <n v="1246131"/>
    <n v="26"/>
    <n v="1199978"/>
    <e v="#REF!"/>
  </r>
  <r>
    <s v="20240930-1000163203"/>
    <x v="2"/>
    <n v="89"/>
    <s v="삼방-HD씨링"/>
    <s v="나이론70"/>
    <s v="삼방-HD씨링-나이론70-180"/>
    <n v="180"/>
    <n v="280"/>
    <n v="5.5"/>
    <n v="100000"/>
    <n v="550000"/>
    <n v="5.5"/>
    <n v="550000"/>
    <e v="#REF!"/>
  </r>
  <r>
    <s v="20240930-1000163638"/>
    <x v="1"/>
    <n v="89"/>
    <s v="삼방-HD씨링"/>
    <s v="나이론70"/>
    <s v="삼방-HD씨링-나이론70-230"/>
    <n v="230"/>
    <n v="320"/>
    <n v="5.5"/>
    <n v="26086"/>
    <n v="143473"/>
    <n v="6.5"/>
    <n v="169559"/>
    <e v="#REF!"/>
  </r>
  <r>
    <s v="20240930-1000165711"/>
    <x v="1"/>
    <n v="18"/>
    <s v="삼방"/>
    <s v="나이론70"/>
    <s v="삼방-나이론70-250"/>
    <n v="250"/>
    <n v="310"/>
    <n v="7"/>
    <n v="24000"/>
    <n v="168000"/>
    <n v="6"/>
    <n v="144000"/>
    <e v="#REF!"/>
  </r>
  <r>
    <s v="20240930-1000166093"/>
    <x v="1"/>
    <n v="89"/>
    <s v="삼방-HD씨링"/>
    <s v="나이론70"/>
    <s v="삼방-HD씨링-나이론70-200"/>
    <n v="200"/>
    <n v="300"/>
    <n v="5.5"/>
    <n v="30000"/>
    <n v="165000"/>
    <n v="5.5"/>
    <n v="165000"/>
    <e v="#REF!"/>
  </r>
  <r>
    <s v="20240930-1000169223"/>
    <x v="2"/>
    <n v="52"/>
    <s v="삼방-지퍼"/>
    <s v="패트100"/>
    <s v="삼방-지퍼-패트100-130"/>
    <n v="130"/>
    <n v="200"/>
    <n v="13.2"/>
    <n v="46153"/>
    <n v="609219.6"/>
    <n v="13"/>
    <n v="599989"/>
    <e v="#REF!"/>
  </r>
  <r>
    <s v="20240930-1000169224"/>
    <x v="2"/>
    <n v="18"/>
    <s v="삼방"/>
    <s v="나이론90"/>
    <s v="삼방-나이론90-180"/>
    <n v="180"/>
    <n v="240"/>
    <n v="5"/>
    <n v="33333"/>
    <n v="166665"/>
    <n v="5"/>
    <n v="166665"/>
    <e v="#REF!"/>
  </r>
  <r>
    <s v="20240930-1118N0021"/>
    <x v="1"/>
    <n v="18"/>
    <s v="삼방"/>
    <s v="나이론(크린)80"/>
    <s v="삼방-나이론(크린)80-430"/>
    <n v="430"/>
    <n v="500"/>
    <n v="11.5"/>
    <n v="27906"/>
    <n v="320919"/>
    <n v="11"/>
    <n v="306966"/>
    <e v="#REF!"/>
  </r>
  <r>
    <s v="20240930-1316P0072"/>
    <x v="2"/>
    <n v="19"/>
    <s v="삼방-2폭"/>
    <s v="나이론70"/>
    <s v="삼방-2폭-나이론70-160"/>
    <n v="160"/>
    <n v="210"/>
    <n v="4"/>
    <n v="75000"/>
    <n v="300000"/>
    <n v="4"/>
    <n v="300000"/>
    <e v="#REF!"/>
  </r>
  <r>
    <s v="20240930-900001"/>
    <x v="1"/>
    <n v="91"/>
    <s v="삼방-2폭-HD씨링"/>
    <s v="나이론70"/>
    <s v="삼방-2폭-HD씨링-나이론70-100"/>
    <n v="100"/>
    <n v="150"/>
    <n v="4.5"/>
    <n v="240000"/>
    <n v="1080000"/>
    <n v="4.5"/>
    <n v="1080000"/>
    <e v="#REF!"/>
  </r>
  <r>
    <s v="20240930-900009"/>
    <x v="2"/>
    <n v="89"/>
    <s v="삼방-HD씨링"/>
    <s v="나이론70"/>
    <s v="삼방-HD씨링-나이론70-250"/>
    <n v="250"/>
    <n v="400"/>
    <n v="7.5"/>
    <n v="72000"/>
    <n v="540000"/>
    <n v="6.5"/>
    <n v="468000"/>
    <e v="#REF!"/>
  </r>
  <r>
    <s v="20240930-900010"/>
    <x v="1"/>
    <n v="89"/>
    <s v="삼방-HD씨링"/>
    <s v="나이론70"/>
    <s v="삼방-HD씨링-나이론70-250"/>
    <n v="250"/>
    <n v="450"/>
    <n v="7.5"/>
    <n v="96000"/>
    <n v="720000"/>
    <n v="6.5"/>
    <n v="624000"/>
    <e v="#REF!"/>
  </r>
  <r>
    <s v="20240930-900021"/>
    <x v="0"/>
    <n v="89"/>
    <s v="삼방-HD씨링"/>
    <s v="나이론70"/>
    <s v="삼방-HD씨링-나이론70-450"/>
    <n v="450"/>
    <n v="600"/>
    <n v="14"/>
    <n v="26666"/>
    <n v="373324"/>
    <n v="7.5"/>
    <n v="199995"/>
    <e v="#REF!"/>
  </r>
  <r>
    <s v="20240930-900022"/>
    <x v="1"/>
    <n v="90"/>
    <s v="삼방꼬리-HD씨링"/>
    <s v="나이론70"/>
    <s v="삼방꼬리-HD씨링-나이론70-450"/>
    <n v="450"/>
    <n v="650"/>
    <n v="14.5"/>
    <n v="27692"/>
    <n v="401534"/>
    <n v="7.5"/>
    <n v="207690"/>
    <e v="#REF!"/>
  </r>
  <r>
    <s v="20240930-901001"/>
    <x v="1"/>
    <n v="89"/>
    <s v="삼방-HD씨링"/>
    <s v="나이론60"/>
    <s v="삼방-HD씨링-나이론60-200"/>
    <n v="200"/>
    <n v="300"/>
    <n v="5.5"/>
    <n v="120000"/>
    <n v="660000"/>
    <n v="5.5"/>
    <n v="660000"/>
    <e v="#REF!"/>
  </r>
  <r>
    <s v="20240930-901008"/>
    <x v="2"/>
    <n v="90"/>
    <s v="삼방꼬리-HD씨링"/>
    <s v="나이론60"/>
    <s v="삼방꼬리-HD씨링-나이론60-400"/>
    <n v="400"/>
    <n v="650"/>
    <n v="14.5"/>
    <n v="36923"/>
    <n v="535383.5"/>
    <n v="5.5"/>
    <n v="203076.5"/>
    <e v="#REF!"/>
  </r>
  <r>
    <s v="20241002-1000136587"/>
    <x v="1"/>
    <n v="18"/>
    <s v="삼방"/>
    <s v="나이론60"/>
    <s v="삼방-나이론60-350"/>
    <n v="350"/>
    <n v="450"/>
    <n v="9.5"/>
    <n v="34285"/>
    <n v="325707.5"/>
    <n v="6"/>
    <n v="205710"/>
    <e v="#REF!"/>
  </r>
  <r>
    <s v="20241002-1000137857"/>
    <x v="1"/>
    <n v="18"/>
    <s v="삼방"/>
    <s v="나이론60"/>
    <s v="삼방-나이론60-250"/>
    <n v="250"/>
    <n v="450"/>
    <n v="7.5"/>
    <n v="48000"/>
    <n v="360000"/>
    <n v="6"/>
    <n v="288000"/>
    <e v="#REF!"/>
  </r>
  <r>
    <s v="20241002-1000143265"/>
    <x v="1"/>
    <n v="22"/>
    <s v="삼방꼬리"/>
    <s v="나이론(청색)140"/>
    <s v="삼방꼬리-나이론(청색)140-480"/>
    <n v="480"/>
    <n v="640"/>
    <n v="14"/>
    <n v="9375"/>
    <n v="131250"/>
    <n v="12"/>
    <n v="112500"/>
    <e v="#REF!"/>
  </r>
  <r>
    <s v="20241002-1000143944"/>
    <x v="0"/>
    <n v="22"/>
    <s v="삼방꼬리"/>
    <s v="나이론60"/>
    <s v="삼방꼬리-나이론60-350"/>
    <n v="350"/>
    <n v="650"/>
    <n v="14.5"/>
    <n v="9230"/>
    <n v="133835"/>
    <n v="12"/>
    <n v="110760"/>
    <e v="#REF!"/>
  </r>
  <r>
    <s v="20241002-1000152197"/>
    <x v="0"/>
    <n v="19"/>
    <s v="삼방-2폭"/>
    <s v="나이론(유무광)100"/>
    <s v="삼방-2폭-나이론(유무광)100-200"/>
    <n v="200"/>
    <n v="200"/>
    <n v="4.5"/>
    <n v="240000"/>
    <n v="1080000"/>
    <n v="4"/>
    <n v="960000"/>
    <e v="#REF!"/>
  </r>
  <r>
    <s v="20241002-1000154859"/>
    <x v="2"/>
    <n v="18"/>
    <s v="삼방"/>
    <s v="나씨피피55"/>
    <s v="삼방-나씨피피55-230"/>
    <n v="230"/>
    <n v="290"/>
    <n v="6"/>
    <n v="52173"/>
    <n v="313038"/>
    <n v="6"/>
    <n v="313038"/>
    <e v="#REF!"/>
  </r>
  <r>
    <s v="20241002-1000156505"/>
    <x v="2"/>
    <n v="18"/>
    <s v="삼방"/>
    <s v="나이론95"/>
    <s v="삼방-나이론95-210"/>
    <n v="210"/>
    <n v="260"/>
    <n v="6"/>
    <n v="28571"/>
    <n v="171426"/>
    <n v="5"/>
    <n v="142855"/>
    <e v="#REF!"/>
  </r>
  <r>
    <s v="20241002-1000156900"/>
    <x v="1"/>
    <n v="52"/>
    <s v="삼방-지퍼"/>
    <s v="패트90"/>
    <s v="삼방-지퍼-패트90-230"/>
    <n v="230"/>
    <n v="340"/>
    <n v="23"/>
    <n v="26086"/>
    <n v="599978"/>
    <n v="23"/>
    <n v="599978"/>
    <e v="#REF!"/>
  </r>
  <r>
    <s v="20241002-1000157411"/>
    <x v="0"/>
    <n v="89"/>
    <s v="삼방-HD씨링"/>
    <s v="나이론70"/>
    <s v="삼방-HD씨링-나이론70-400"/>
    <n v="400"/>
    <n v="500"/>
    <n v="10.5"/>
    <n v="15000"/>
    <n v="157500"/>
    <n v="10.5"/>
    <n v="157500"/>
    <e v="#REF!"/>
  </r>
  <r>
    <s v="20241002-1000159704"/>
    <x v="2"/>
    <n v="18"/>
    <s v="삼방"/>
    <s v="나이론100"/>
    <s v="삼방-나이론100-190"/>
    <n v="190"/>
    <n v="270"/>
    <n v="5"/>
    <n v="31578"/>
    <n v="157890"/>
    <n v="5"/>
    <n v="157890"/>
    <e v="#REF!"/>
  </r>
  <r>
    <s v="20241002-1000166861"/>
    <x v="0"/>
    <n v="22"/>
    <s v="삼방꼬리"/>
    <s v="나이론60"/>
    <s v="삼방꼬리-나이론60-380"/>
    <n v="380"/>
    <n v="650"/>
    <n v="14.5"/>
    <n v="18461"/>
    <n v="267684.5"/>
    <n v="12"/>
    <n v="221532"/>
    <e v="#REF!"/>
  </r>
  <r>
    <s v="20241002-1000167365"/>
    <x v="1"/>
    <n v="18"/>
    <s v="삼방"/>
    <s v="패트92"/>
    <s v="삼방-패트92-280"/>
    <n v="280"/>
    <n v="320"/>
    <n v="7"/>
    <n v="21428"/>
    <n v="149996"/>
    <n v="5"/>
    <n v="107140"/>
    <e v="#REF!"/>
  </r>
  <r>
    <s v="20241002-1000167373"/>
    <x v="1"/>
    <n v="18"/>
    <s v="삼방"/>
    <s v="패트92"/>
    <s v="삼방-패트92-300"/>
    <n v="300"/>
    <n v="450"/>
    <n v="8"/>
    <n v="40000"/>
    <n v="320000"/>
    <n v="7"/>
    <n v="280000"/>
    <e v="#REF!"/>
  </r>
  <r>
    <s v="20241002-1000167792"/>
    <x v="2"/>
    <n v="18"/>
    <s v="삼방"/>
    <s v="나이론(투명)110"/>
    <s v="삼방-나이론(투명)110-200"/>
    <n v="200"/>
    <n v="460"/>
    <n v="5"/>
    <n v="30000"/>
    <n v="150000"/>
    <n v="5"/>
    <n v="150000"/>
    <e v="#REF!"/>
  </r>
  <r>
    <s v="20241002-1000168423"/>
    <x v="2"/>
    <n v="18"/>
    <s v="삼방"/>
    <s v="패트(무광)100"/>
    <s v="삼방-패트(무광)100-250"/>
    <n v="250"/>
    <n v="280"/>
    <n v="7"/>
    <n v="24000"/>
    <n v="168000"/>
    <n v="6"/>
    <n v="144000"/>
    <e v="#REF!"/>
  </r>
  <r>
    <s v="20241002-1000168606"/>
    <x v="0"/>
    <n v="18"/>
    <s v="삼방"/>
    <s v="나이론60"/>
    <s v="삼방-나이론60-250"/>
    <n v="250"/>
    <n v="350"/>
    <n v="7.5"/>
    <n v="24000"/>
    <n v="180000"/>
    <n v="6"/>
    <n v="144000"/>
    <e v="#REF!"/>
  </r>
  <r>
    <s v="20241002-1000169234"/>
    <x v="2"/>
    <n v="18"/>
    <s v="삼방"/>
    <s v="나이론110"/>
    <s v="삼방-나이론110-200"/>
    <n v="200"/>
    <n v="250"/>
    <n v="5"/>
    <n v="30000"/>
    <n v="150000"/>
    <n v="5"/>
    <n v="150000"/>
    <e v="#REF!"/>
  </r>
  <r>
    <s v="20241002-1000169238"/>
    <x v="1"/>
    <n v="22"/>
    <s v="삼방꼬리"/>
    <s v="나이론70"/>
    <s v="삼방꼬리-나이론70-350"/>
    <n v="350"/>
    <n v="650"/>
    <n v="14"/>
    <n v="9230"/>
    <n v="129220"/>
    <n v="12"/>
    <n v="110760"/>
    <e v="#REF!"/>
  </r>
  <r>
    <s v="20241002-1119N0012"/>
    <x v="2"/>
    <n v="18"/>
    <s v="삼방"/>
    <s v="나이론80"/>
    <s v="삼방-나이론80-200"/>
    <n v="200"/>
    <n v="230"/>
    <n v="5"/>
    <n v="60000"/>
    <n v="300000"/>
    <n v="5"/>
    <n v="300000"/>
    <e v="#REF!"/>
  </r>
  <r>
    <s v="20241002-1218P0338"/>
    <x v="0"/>
    <n v="18"/>
    <s v="삼방"/>
    <s v="은박95"/>
    <s v="삼방-은박95-400"/>
    <n v="400"/>
    <n v="500"/>
    <n v="10"/>
    <n v="15000"/>
    <n v="150000"/>
    <n v="10"/>
    <n v="150000"/>
    <e v="#REF!"/>
  </r>
  <r>
    <s v="20241002-13160150"/>
    <x v="0"/>
    <n v="18"/>
    <s v="삼방"/>
    <s v="[구이 2-18]나이론(자동포장용)100"/>
    <s v="삼방-[구이 2-18]나이론(자동포장용)100-240"/>
    <n v="240"/>
    <n v="280"/>
    <n v="6"/>
    <n v="25000"/>
    <n v="150000"/>
    <n v="6"/>
    <n v="150000"/>
    <e v="#REF!"/>
  </r>
  <r>
    <s v="20241002-902001"/>
    <x v="2"/>
    <n v="52"/>
    <s v="삼방-지퍼"/>
    <s v="진지90"/>
    <s v="삼방-지퍼-진지90-160"/>
    <n v="160"/>
    <n v="250"/>
    <n v="16"/>
    <n v="75000"/>
    <n v="1200000"/>
    <n v="16"/>
    <n v="1200000"/>
    <e v="#REF!"/>
  </r>
  <r>
    <s v="20241002-902002"/>
    <x v="1"/>
    <n v="52"/>
    <s v="삼방-지퍼"/>
    <s v="진지90"/>
    <s v="삼방-지퍼-진지90-200"/>
    <n v="200"/>
    <n v="300"/>
    <n v="20"/>
    <n v="120000"/>
    <n v="2400000"/>
    <n v="20"/>
    <n v="2400000"/>
    <e v="#REF!"/>
  </r>
  <r>
    <s v="20241002-902003"/>
    <x v="0"/>
    <n v="52"/>
    <s v="삼방-지퍼"/>
    <s v="진지90"/>
    <s v="삼방-지퍼-진지90-250"/>
    <n v="250"/>
    <n v="350"/>
    <n v="25"/>
    <n v="96000"/>
    <n v="2400000"/>
    <n v="25"/>
    <n v="2400000"/>
    <e v="#REF!"/>
  </r>
  <r>
    <s v="20241002-902004"/>
    <x v="2"/>
    <n v="52"/>
    <s v="삼방-지퍼"/>
    <s v="진지90"/>
    <s v="삼방-지퍼-진지90-320"/>
    <n v="320"/>
    <n v="400"/>
    <n v="32"/>
    <n v="75000"/>
    <n v="2400000"/>
    <n v="32"/>
    <n v="2400000"/>
    <e v="#REF!"/>
  </r>
  <r>
    <s v="20241002-903002"/>
    <x v="2"/>
    <n v="48"/>
    <s v="삼방스탠드-지퍼"/>
    <s v="진지스120"/>
    <s v="삼방스탠드-지퍼-진지스120-150"/>
    <n v="150"/>
    <n v="220"/>
    <n v="21"/>
    <n v="240000"/>
    <n v="5040000"/>
    <n v="15"/>
    <n v="3600000"/>
    <e v="#REF!"/>
  </r>
  <r>
    <s v="20241002-903003"/>
    <x v="1"/>
    <n v="48"/>
    <s v="삼방스탠드-지퍼"/>
    <s v="진지스120=무지"/>
    <s v="삼방스탠드-지퍼-진지스120=무지-180"/>
    <n v="180"/>
    <n v="260"/>
    <n v="25.2"/>
    <n v="200000"/>
    <n v="5040000"/>
    <n v="18"/>
    <n v="3600000"/>
    <e v="#REF!"/>
  </r>
  <r>
    <s v="20241002-903004"/>
    <x v="2"/>
    <n v="48"/>
    <s v="삼방스탠드-지퍼"/>
    <s v="진지스120"/>
    <s v="삼방스탠드-지퍼-진지스120-130"/>
    <n v="130"/>
    <n v="200"/>
    <n v="18.2"/>
    <n v="184615"/>
    <n v="3359993"/>
    <n v="13"/>
    <n v="2399995"/>
    <e v="#REF!"/>
  </r>
  <r>
    <s v="20241004-1000155625"/>
    <x v="0"/>
    <n v="18"/>
    <s v="삼방"/>
    <s v="오씨피피(투명)60"/>
    <s v="삼방-오씨피피(투명)60-190"/>
    <n v="190"/>
    <n v="560"/>
    <n v="7"/>
    <n v="63157"/>
    <n v="442099"/>
    <n v="5"/>
    <n v="315785"/>
    <e v="#REF!"/>
  </r>
  <r>
    <s v="20241004-1000169250"/>
    <x v="2"/>
    <n v="18"/>
    <s v="삼방"/>
    <s v="패트120"/>
    <s v="삼방-패트120-215"/>
    <n v="215"/>
    <n v="275"/>
    <n v="6"/>
    <n v="27906"/>
    <n v="167436"/>
    <n v="5"/>
    <n v="139530"/>
    <e v="#REF!"/>
  </r>
  <r>
    <s v="20241004-910001"/>
    <x v="1"/>
    <n v="19"/>
    <s v="삼방-2폭"/>
    <s v="은박93"/>
    <s v="삼방-2폭-은박93-100"/>
    <n v="100"/>
    <n v="150"/>
    <n v="4.5"/>
    <n v="480000"/>
    <n v="2160000"/>
    <n v="35"/>
    <n v="16800000"/>
    <e v="#REF!"/>
  </r>
  <r>
    <s v="20241004-910002"/>
    <x v="2"/>
    <n v="19"/>
    <s v="삼방-2폭"/>
    <s v="은박93=무지"/>
    <s v="삼방-2폭-은박93=무지-130"/>
    <n v="130"/>
    <n v="200"/>
    <n v="4"/>
    <n v="369230"/>
    <n v="1476920"/>
    <n v="4"/>
    <n v="1476920"/>
    <e v="#REF!"/>
  </r>
  <r>
    <s v="20241004-910003"/>
    <x v="0"/>
    <n v="19"/>
    <s v="삼방-2폭"/>
    <s v="은박93"/>
    <s v="삼방-2폭-은박93-150"/>
    <n v="150"/>
    <n v="250"/>
    <n v="4"/>
    <n v="160000"/>
    <n v="640000"/>
    <n v="4"/>
    <n v="640000"/>
    <e v="#REF!"/>
  </r>
  <r>
    <s v="20241004-910004"/>
    <x v="0"/>
    <n v="19"/>
    <s v="삼방-2폭"/>
    <s v="은박93"/>
    <s v="삼방-2폭-은박93-170"/>
    <n v="170"/>
    <n v="250"/>
    <n v="4"/>
    <n v="141176"/>
    <n v="564704"/>
    <n v="4"/>
    <n v="564704"/>
    <e v="#REF!"/>
  </r>
  <r>
    <s v="20241004-910005"/>
    <x v="1"/>
    <n v="18"/>
    <s v="삼방"/>
    <s v="은박93"/>
    <s v="삼방-은박93-200"/>
    <n v="200"/>
    <n v="300"/>
    <n v="5"/>
    <n v="120000"/>
    <n v="600000"/>
    <n v="5"/>
    <n v="600000"/>
    <e v="#REF!"/>
  </r>
  <r>
    <s v="20241007-1000136128"/>
    <x v="0"/>
    <n v="18"/>
    <s v="삼방"/>
    <s v="나이론(유백/유무광)105"/>
    <s v="삼방-나이론(유백/유무광)105-230"/>
    <n v="230"/>
    <n v="290"/>
    <n v="6"/>
    <n v="26086"/>
    <n v="156516"/>
    <n v="6"/>
    <n v="156516"/>
    <e v="#REF!"/>
  </r>
  <r>
    <s v="20241007-1000136979"/>
    <x v="2"/>
    <n v="48"/>
    <s v="삼방스탠드-지퍼"/>
    <s v="패트120"/>
    <s v="삼방스탠드-지퍼-패트120-150"/>
    <n v="150"/>
    <n v="220"/>
    <n v="21"/>
    <n v="40000"/>
    <n v="840000"/>
    <n v="15"/>
    <n v="600000"/>
    <e v="#REF!"/>
  </r>
  <r>
    <s v="20241007-1000143472"/>
    <x v="2"/>
    <n v="18"/>
    <s v="삼방"/>
    <s v="나이론100"/>
    <s v="삼방-나이론100-250"/>
    <n v="250"/>
    <n v="320"/>
    <n v="7"/>
    <n v="10000"/>
    <n v="70000"/>
    <n v="6"/>
    <n v="60000"/>
    <e v="#REF!"/>
  </r>
  <r>
    <s v="20241007-1000150481"/>
    <x v="2"/>
    <n v="18"/>
    <s v="삼방"/>
    <s v="나이론70"/>
    <s v="삼방-나이론70-350"/>
    <n v="350"/>
    <n v="430"/>
    <n v="9"/>
    <n v="17142"/>
    <n v="154278"/>
    <n v="6"/>
    <n v="102852"/>
    <e v="#REF!"/>
  </r>
  <r>
    <s v="20241007-1000150745"/>
    <x v="1"/>
    <n v="89"/>
    <s v="삼방-HD씨링"/>
    <s v="나이론60"/>
    <s v="삼방-HD씨링-나이론60-350"/>
    <n v="350"/>
    <n v="450"/>
    <n v="9.5"/>
    <n v="17142"/>
    <n v="162849"/>
    <n v="6.5"/>
    <n v="111423"/>
    <e v="#REF!"/>
  </r>
  <r>
    <s v="20241007-1000164958"/>
    <x v="0"/>
    <n v="18"/>
    <s v="삼방"/>
    <s v="나이론105"/>
    <s v="삼방-나이론105-300"/>
    <n v="300"/>
    <n v="420"/>
    <n v="8"/>
    <n v="40000"/>
    <n v="320000"/>
    <n v="7"/>
    <n v="280000"/>
    <e v="#REF!"/>
  </r>
  <r>
    <s v="20241007-1000169251"/>
    <x v="1"/>
    <n v="52"/>
    <s v="삼방-지퍼"/>
    <s v="오씨피피(유무광)80"/>
    <s v="삼방-지퍼-오씨피피(유무광)80-200"/>
    <n v="200"/>
    <n v="330"/>
    <n v="20"/>
    <n v="30000"/>
    <n v="600000"/>
    <n v="20"/>
    <n v="600000"/>
    <e v="#REF!"/>
  </r>
  <r>
    <s v="20241007-1219N0043"/>
    <x v="2"/>
    <n v="18"/>
    <s v="삼방"/>
    <s v="나이론100"/>
    <s v="삼방-나이론100-250"/>
    <n v="250"/>
    <n v="400"/>
    <n v="7"/>
    <n v="14000"/>
    <n v="98000"/>
    <n v="6"/>
    <n v="84000"/>
    <e v="#REF!"/>
  </r>
  <r>
    <s v="20241007-1219P0218"/>
    <x v="2"/>
    <n v="22"/>
    <s v="삼방꼬리"/>
    <s v="나이론(유무광)70"/>
    <s v="삼방꼬리-나이론(유무광)70-400"/>
    <n v="400"/>
    <n v="600"/>
    <n v="14"/>
    <n v="2500"/>
    <n v="35000"/>
    <n v="12"/>
    <n v="30000"/>
    <e v="#REF!"/>
  </r>
  <r>
    <s v="20241007-1219P0219"/>
    <x v="2"/>
    <n v="22"/>
    <s v="삼방꼬리"/>
    <s v="나이론(유무광)70"/>
    <s v="삼방꼬리-나이론(유무광)70-400"/>
    <n v="400"/>
    <n v="600"/>
    <n v="14"/>
    <n v="2500"/>
    <n v="35000"/>
    <n v="12"/>
    <n v="30000"/>
    <e v="#REF!"/>
  </r>
  <r>
    <s v="20241007-1219P0228"/>
    <x v="2"/>
    <n v="46"/>
    <s v="삼방스탠드"/>
    <s v="패씨피피(유무광)80"/>
    <s v="삼방스탠드-패씨피피(유무광)80-150"/>
    <n v="150"/>
    <n v="220"/>
    <n v="15"/>
    <n v="20000"/>
    <n v="300000"/>
    <n v="15"/>
    <n v="300000"/>
    <e v="#REF!"/>
  </r>
  <r>
    <s v="20241007-1219P0330"/>
    <x v="2"/>
    <n v="46"/>
    <s v="삼방스탠드"/>
    <s v="패씨피피(유무광)80"/>
    <s v="삼방스탠드-패씨피피(유무광)80-150"/>
    <n v="150"/>
    <n v="220"/>
    <n v="15"/>
    <n v="20000"/>
    <n v="300000"/>
    <n v="15"/>
    <n v="300000"/>
    <e v="#REF!"/>
  </r>
  <r>
    <s v="20241007-13150099"/>
    <x v="0"/>
    <n v="18"/>
    <s v="삼방"/>
    <s v="나이론80"/>
    <s v="삼방-나이론80-280"/>
    <n v="280"/>
    <n v="380"/>
    <n v="7"/>
    <n v="21428"/>
    <n v="149996"/>
    <n v="5"/>
    <n v="107140"/>
    <e v="#REF!"/>
  </r>
  <r>
    <s v="20241007-13150140"/>
    <x v="0"/>
    <n v="22"/>
    <s v="삼방꼬리"/>
    <s v="나이론80"/>
    <s v="삼방꼬리-나이론80-340"/>
    <n v="340"/>
    <n v="470"/>
    <n v="12"/>
    <n v="12765"/>
    <n v="153180"/>
    <n v="12"/>
    <n v="153180"/>
    <e v="#REF!"/>
  </r>
  <r>
    <s v="20241007-910007"/>
    <x v="2"/>
    <n v="18"/>
    <s v="삼방"/>
    <s v="은박93"/>
    <s v="삼방-은박93-320"/>
    <n v="320"/>
    <n v="400"/>
    <n v="8"/>
    <n v="75000"/>
    <n v="600000"/>
    <n v="8"/>
    <n v="600000"/>
    <e v="#REF!"/>
  </r>
  <r>
    <s v="20241007-910008"/>
    <x v="2"/>
    <n v="18"/>
    <s v="삼방"/>
    <s v="은박93=무지"/>
    <s v="삼방-은박93=무지-350"/>
    <n v="350"/>
    <n v="450"/>
    <n v="9"/>
    <n v="68571"/>
    <n v="617139"/>
    <n v="6"/>
    <n v="411426"/>
    <e v="#REF!"/>
  </r>
  <r>
    <s v="20241007-910513"/>
    <x v="2"/>
    <n v="52"/>
    <s v="삼방-지퍼"/>
    <s v="은지93"/>
    <s v="삼방-지퍼-은지93-200"/>
    <n v="200"/>
    <n v="300"/>
    <n v="20"/>
    <n v="90000"/>
    <n v="1800000"/>
    <n v="20"/>
    <n v="1800000"/>
    <e v="#REF!"/>
  </r>
  <r>
    <s v="20241007-910514"/>
    <x v="2"/>
    <n v="52"/>
    <s v="삼방-지퍼"/>
    <s v="은지93"/>
    <s v="삼방-지퍼-은지93-250"/>
    <n v="250"/>
    <n v="350"/>
    <n v="25"/>
    <n v="72000"/>
    <n v="1800000"/>
    <n v="25"/>
    <n v="1800000"/>
    <e v="#REF!"/>
  </r>
  <r>
    <s v="20241007-910515"/>
    <x v="2"/>
    <n v="52"/>
    <s v="삼방-지퍼"/>
    <s v="은지93"/>
    <s v="삼방-지퍼-은지93-320"/>
    <n v="320"/>
    <n v="400"/>
    <n v="32"/>
    <n v="56250"/>
    <n v="1800000"/>
    <n v="32"/>
    <n v="1800000"/>
    <e v="#REF!"/>
  </r>
  <r>
    <s v="20241008-1000138905"/>
    <x v="0"/>
    <n v="18"/>
    <s v="삼방"/>
    <s v="패트(유무광)100"/>
    <s v="삼방-패트(유무광)100-300"/>
    <n v="300"/>
    <n v="410"/>
    <n v="8.5"/>
    <n v="20000"/>
    <n v="170000"/>
    <n v="7"/>
    <n v="140000"/>
    <e v="#REF!"/>
  </r>
  <r>
    <s v="20241008-1000154025"/>
    <x v="1"/>
    <n v="18"/>
    <s v="삼방"/>
    <s v="패트(칼라/노랑)100"/>
    <s v="삼방-패트(칼라/노랑)100-270"/>
    <n v="270"/>
    <n v="330"/>
    <n v="7"/>
    <n v="22222"/>
    <n v="155554"/>
    <n v="5"/>
    <n v="111110"/>
    <e v="#REF!"/>
  </r>
  <r>
    <s v="20241008-1000165766"/>
    <x v="2"/>
    <n v="18"/>
    <s v="삼방"/>
    <s v="오씨피피(무광)60"/>
    <s v="삼방-오씨피피(무광)60-100"/>
    <n v="100"/>
    <n v="205"/>
    <n v="8"/>
    <n v="60000"/>
    <n v="480000"/>
    <n v="5"/>
    <n v="300000"/>
    <e v="#REF!"/>
  </r>
  <r>
    <s v="20241008-1218N0070"/>
    <x v="0"/>
    <n v="18"/>
    <s v="삼방"/>
    <s v="나이론70=무지"/>
    <s v="삼방-나이론70=무지-450"/>
    <n v="450"/>
    <n v="550"/>
    <n v="14"/>
    <n v="13333"/>
    <n v="186662"/>
    <n v="7"/>
    <n v="93331"/>
    <e v="#REF!"/>
  </r>
  <r>
    <s v="20241008-1218P0211"/>
    <x v="2"/>
    <n v="52"/>
    <s v="삼방-지퍼"/>
    <s v="패트(유무광)120"/>
    <s v="삼방-지퍼-패트(유무광)120-200"/>
    <n v="200"/>
    <n v="280"/>
    <n v="20.2"/>
    <n v="30000"/>
    <n v="606000"/>
    <n v="20"/>
    <n v="600000"/>
    <e v="#REF!"/>
  </r>
  <r>
    <s v="20241008-900002"/>
    <x v="2"/>
    <n v="91"/>
    <s v="삼방-2폭-HD씨링"/>
    <s v="나이론70"/>
    <s v="삼방-2폭-HD씨링-나이론70-150"/>
    <n v="150"/>
    <n v="200"/>
    <n v="4.5"/>
    <n v="400000"/>
    <n v="1800000"/>
    <n v="4.5"/>
    <n v="1800000"/>
    <e v="#REF!"/>
  </r>
  <r>
    <s v="20241008-910513"/>
    <x v="2"/>
    <n v="52"/>
    <s v="삼방-지퍼"/>
    <s v="은지93"/>
    <s v="삼방-지퍼-은지93-200"/>
    <n v="200"/>
    <n v="300"/>
    <n v="20"/>
    <n v="30000"/>
    <n v="600000"/>
    <n v="20"/>
    <n v="600000"/>
    <e v="#REF!"/>
  </r>
  <r>
    <s v="20241008-910514"/>
    <x v="2"/>
    <n v="52"/>
    <s v="삼방-지퍼"/>
    <s v="은지93"/>
    <s v="삼방-지퍼-은지93-250"/>
    <n v="250"/>
    <n v="350"/>
    <n v="25"/>
    <n v="2400"/>
    <n v="60000"/>
    <n v="25"/>
    <n v="60000"/>
    <e v="#REF!"/>
  </r>
  <r>
    <s v="20241010-1000137856"/>
    <x v="1"/>
    <n v="18"/>
    <s v="삼방"/>
    <s v="나이론60"/>
    <s v="삼방-나이론60-350"/>
    <n v="350"/>
    <n v="450"/>
    <n v="9.5"/>
    <n v="34285"/>
    <n v="325707.5"/>
    <n v="6"/>
    <n v="205710"/>
    <e v="#REF!"/>
  </r>
  <r>
    <s v="20241010-1000138362"/>
    <x v="1"/>
    <n v="89"/>
    <s v="삼방-HD씨링"/>
    <s v="나이론60"/>
    <s v="삼방-HD씨링-나이론60-200"/>
    <n v="200"/>
    <n v="300"/>
    <n v="5.5"/>
    <n v="60000"/>
    <n v="330000"/>
    <n v="5.5"/>
    <n v="330000"/>
    <e v="#REF!"/>
  </r>
  <r>
    <s v="20241010-1000150743"/>
    <x v="2"/>
    <n v="18"/>
    <s v="삼방"/>
    <s v="나이론60"/>
    <s v="삼방-나이론60-250"/>
    <n v="250"/>
    <n v="450"/>
    <n v="7"/>
    <n v="24000"/>
    <n v="168000"/>
    <n v="6"/>
    <n v="144000"/>
    <e v="#REF!"/>
  </r>
  <r>
    <s v="20241010-1000153557"/>
    <x v="1"/>
    <n v="18"/>
    <s v="삼방"/>
    <s v="나이론70"/>
    <s v="삼방-나이론70-350"/>
    <n v="350"/>
    <n v="450"/>
    <n v="9"/>
    <n v="17142"/>
    <n v="154278"/>
    <n v="6"/>
    <n v="102852"/>
    <e v="#REF!"/>
  </r>
  <r>
    <s v="20241010-1000153900"/>
    <x v="1"/>
    <n v="52"/>
    <s v="삼방-지퍼"/>
    <s v="패트70"/>
    <s v="삼방-지퍼-패트70-275"/>
    <n v="275"/>
    <n v="400"/>
    <n v="27.5"/>
    <n v="21818"/>
    <n v="599995"/>
    <n v="27.5"/>
    <n v="599995"/>
    <e v="#REF!"/>
  </r>
  <r>
    <s v="20241010-1000153902"/>
    <x v="1"/>
    <n v="52"/>
    <s v="삼방-지퍼"/>
    <s v="패트70"/>
    <s v="삼방-지퍼-패트70-275"/>
    <n v="275"/>
    <n v="400"/>
    <n v="27.5"/>
    <n v="10909"/>
    <n v="299997.5"/>
    <n v="27.5"/>
    <n v="299997.5"/>
    <e v="#REF!"/>
  </r>
  <r>
    <s v="20241010-1000153904"/>
    <x v="1"/>
    <n v="52"/>
    <s v="삼방-지퍼"/>
    <s v="패트70"/>
    <s v="삼방-지퍼-패트70-275"/>
    <n v="275"/>
    <n v="400"/>
    <n v="27.5"/>
    <n v="10909"/>
    <n v="299997.5"/>
    <n v="27.5"/>
    <n v="299997.5"/>
    <e v="#REF!"/>
  </r>
  <r>
    <s v="20241010-1000157188"/>
    <x v="0"/>
    <n v="22"/>
    <s v="삼방꼬리"/>
    <s v="나이론70"/>
    <s v="삼방꼬리-나이론70-500"/>
    <n v="500"/>
    <n v="650"/>
    <n v="14.5"/>
    <n v="9230"/>
    <n v="133835"/>
    <n v="12"/>
    <n v="110760"/>
    <e v="#REF!"/>
  </r>
  <r>
    <s v="20241010-1000157466"/>
    <x v="2"/>
    <n v="54"/>
    <s v="삼방-포켓지퍼"/>
    <s v="패트(유무광)100"/>
    <s v="삼방-포켓지퍼-패트(유무광)100-125"/>
    <n v="125"/>
    <n v="290"/>
    <n v="15.2"/>
    <n v="48000"/>
    <n v="729600"/>
    <n v="12.5"/>
    <n v="600000"/>
    <e v="#REF!"/>
  </r>
  <r>
    <s v="20241010-1000160038"/>
    <x v="2"/>
    <n v="18"/>
    <s v="삼방"/>
    <s v="나이론70"/>
    <s v="삼방-나이론70-250"/>
    <n v="250"/>
    <n v="350"/>
    <n v="7"/>
    <n v="24000"/>
    <n v="168000"/>
    <n v="6"/>
    <n v="144000"/>
    <e v="#REF!"/>
  </r>
  <r>
    <s v="20241010-1000163997"/>
    <x v="2"/>
    <n v="18"/>
    <s v="삼방"/>
    <s v="나이론70"/>
    <s v="삼방-나이론70-180"/>
    <n v="180"/>
    <n v="200"/>
    <n v="5"/>
    <n v="33333"/>
    <n v="166665"/>
    <n v="5"/>
    <n v="166665"/>
    <e v="#REF!"/>
  </r>
  <r>
    <s v="20241010-1000165711"/>
    <x v="1"/>
    <n v="18"/>
    <s v="삼방"/>
    <s v="나이론70"/>
    <s v="삼방-나이론70-250"/>
    <n v="250"/>
    <n v="310"/>
    <n v="7"/>
    <n v="48000"/>
    <n v="336000"/>
    <n v="6"/>
    <n v="288000"/>
    <e v="#REF!"/>
  </r>
  <r>
    <s v="20241010-1000167792"/>
    <x v="2"/>
    <n v="18"/>
    <s v="삼방"/>
    <s v="나이론(투명)110"/>
    <s v="삼방-나이론(투명)110-200"/>
    <n v="200"/>
    <n v="460"/>
    <n v="5"/>
    <n v="30000"/>
    <n v="150000"/>
    <n v="5"/>
    <n v="150000"/>
    <e v="#REF!"/>
  </r>
  <r>
    <s v="20241010-1000168606"/>
    <x v="2"/>
    <n v="18"/>
    <s v="삼방"/>
    <s v="나이론60"/>
    <s v="삼방-나이론60-250"/>
    <n v="250"/>
    <n v="350"/>
    <n v="7.5"/>
    <n v="48000"/>
    <n v="360000"/>
    <n v="6"/>
    <n v="288000"/>
    <e v="#REF!"/>
  </r>
  <r>
    <s v="20241010-1119P0153"/>
    <x v="1"/>
    <n v="52"/>
    <s v="삼방-지퍼"/>
    <s v="패트150"/>
    <s v="삼방-지퍼-패트150-260"/>
    <n v="260"/>
    <n v="370"/>
    <n v="26"/>
    <n v="46153"/>
    <n v="1199978"/>
    <n v="26"/>
    <n v="1199978"/>
    <e v="#REF!"/>
  </r>
  <r>
    <s v="20241010-1219P0060"/>
    <x v="2"/>
    <n v="52"/>
    <s v="삼방-지퍼"/>
    <s v="패트100"/>
    <s v="삼방-지퍼-패트100-200"/>
    <n v="200"/>
    <n v="300"/>
    <n v="20"/>
    <n v="30000"/>
    <n v="600000"/>
    <n v="20"/>
    <n v="600000"/>
    <e v="#REF!"/>
  </r>
  <r>
    <s v="20241011-1000137720"/>
    <x v="2"/>
    <n v="18"/>
    <s v="삼방"/>
    <s v="나이론70"/>
    <s v="삼방-나이론70-250"/>
    <n v="250"/>
    <n v="350"/>
    <n v="7"/>
    <n v="24000"/>
    <n v="168000"/>
    <n v="6"/>
    <n v="144000"/>
    <e v="#REF!"/>
  </r>
  <r>
    <s v="20241011-1000151457"/>
    <x v="2"/>
    <n v="18"/>
    <s v="삼방"/>
    <s v="나이론70"/>
    <s v="삼방-나이론70-250"/>
    <n v="250"/>
    <n v="350"/>
    <n v="7.5"/>
    <n v="24000"/>
    <n v="180000"/>
    <n v="6"/>
    <n v="144000"/>
    <e v="#REF!"/>
  </r>
  <r>
    <s v="20241011-1000159593"/>
    <x v="2"/>
    <n v="52"/>
    <s v="삼방-지퍼"/>
    <s v="패트90"/>
    <s v="삼방-지퍼-패트90-215"/>
    <n v="215"/>
    <n v="300"/>
    <n v="21.7"/>
    <n v="10000"/>
    <n v="217000"/>
    <n v="21.5"/>
    <n v="215000"/>
    <e v="#REF!"/>
  </r>
  <r>
    <s v="20241011-1000165460"/>
    <x v="1"/>
    <n v="52"/>
    <s v="삼방-지퍼"/>
    <s v="패트70"/>
    <s v="삼방-지퍼-패트70-340"/>
    <n v="340"/>
    <n v="420"/>
    <n v="34"/>
    <n v="11764"/>
    <n v="399976"/>
    <n v="34"/>
    <n v="399976"/>
    <e v="#REF!"/>
  </r>
  <r>
    <s v="20241011-1000169293"/>
    <x v="1"/>
    <n v="52"/>
    <s v="삼방-지퍼"/>
    <s v="패트70"/>
    <s v="삼방-지퍼-패트70-340"/>
    <n v="340"/>
    <n v="420"/>
    <n v="34"/>
    <n v="23529"/>
    <n v="799986"/>
    <n v="34"/>
    <n v="799986"/>
    <e v="#REF!"/>
  </r>
  <r>
    <s v="20241011-131021"/>
    <x v="1"/>
    <n v="18"/>
    <s v="삼방"/>
    <s v="나이론60"/>
    <s v="삼방-나이론60-350"/>
    <n v="350"/>
    <n v="450"/>
    <n v="9.5"/>
    <n v="51428"/>
    <n v="488566"/>
    <n v="6"/>
    <n v="308568"/>
    <e v="#REF!"/>
  </r>
  <r>
    <s v="20241011-131022"/>
    <x v="1"/>
    <n v="18"/>
    <s v="삼방"/>
    <s v="나이론60"/>
    <s v="삼방-나이론60-250"/>
    <n v="250"/>
    <n v="450"/>
    <n v="7.5"/>
    <n v="48000"/>
    <n v="360000"/>
    <n v="6"/>
    <n v="288000"/>
    <e v="#REF!"/>
  </r>
  <r>
    <s v="20241011-1619N0040"/>
    <x v="1"/>
    <n v="22"/>
    <s v="삼방꼬리"/>
    <s v="나이론60"/>
    <s v="삼방꼬리-나이론60-350"/>
    <n v="350"/>
    <n v="650"/>
    <n v="14.5"/>
    <n v="18461"/>
    <n v="267684.5"/>
    <n v="12"/>
    <n v="221532"/>
    <e v="#REF!"/>
  </r>
  <r>
    <s v="20241014-1000165165"/>
    <x v="0"/>
    <n v="18"/>
    <s v="삼방"/>
    <s v="나이론105"/>
    <s v="삼방-나이론105-300"/>
    <n v="300"/>
    <n v="420"/>
    <n v="8"/>
    <n v="40000"/>
    <n v="320000"/>
    <n v="7"/>
    <n v="280000"/>
    <e v="#REF!"/>
  </r>
  <r>
    <s v="20241014-1000169319"/>
    <x v="2"/>
    <n v="18"/>
    <s v="삼방"/>
    <s v="은박(유무광)120"/>
    <s v="삼방-은박(유무광)120-125"/>
    <n v="125"/>
    <n v="230"/>
    <n v="5"/>
    <n v="48000"/>
    <n v="240000"/>
    <n v="5"/>
    <n v="240000"/>
    <e v="#REF!"/>
  </r>
  <r>
    <s v="20241014-1000169335"/>
    <x v="2"/>
    <n v="18"/>
    <s v="삼방"/>
    <s v="증착70"/>
    <s v="삼방-증착70-250"/>
    <n v="250"/>
    <n v="350"/>
    <n v="7"/>
    <n v="24000"/>
    <n v="168000"/>
    <n v="6"/>
    <n v="144000"/>
    <e v="#REF!"/>
  </r>
  <r>
    <s v="20241014-1619N0021"/>
    <x v="2"/>
    <n v="18"/>
    <s v="삼방"/>
    <s v="나이론60"/>
    <s v="삼방-나이론60-300"/>
    <n v="300"/>
    <n v="450"/>
    <n v="8.5"/>
    <n v="20000"/>
    <n v="170000"/>
    <n v="7"/>
    <n v="140000"/>
    <e v="#REF!"/>
  </r>
  <r>
    <s v="20241015-1316N1128"/>
    <x v="1"/>
    <n v="22"/>
    <s v="삼방꼬리"/>
    <s v="나이론(청색)140"/>
    <s v="삼방꼬리-나이론(청색)140-480"/>
    <n v="480"/>
    <n v="640"/>
    <n v="14"/>
    <n v="9375"/>
    <n v="131250"/>
    <n v="12"/>
    <n v="112500"/>
    <e v="#REF!"/>
  </r>
  <r>
    <s v="20241016-1217N0087"/>
    <x v="0"/>
    <n v="52"/>
    <s v="삼방-지퍼"/>
    <s v="패트90"/>
    <s v="삼방-지퍼-패트90-250"/>
    <n v="250"/>
    <n v="350"/>
    <n v="25"/>
    <n v="24000"/>
    <n v="600000"/>
    <n v="25"/>
    <n v="600000"/>
    <e v="#REF!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20240911-1000165531"/>
    <s v="20240911-1000165531"/>
  </r>
  <r>
    <s v="20240912-1000150889"/>
    <s v="20240912-1000150889"/>
  </r>
  <r>
    <s v="20240912-131020"/>
    <s v="20240912-131020"/>
  </r>
  <r>
    <s v="20240912-131021"/>
    <s v="20240912-131021"/>
  </r>
  <r>
    <s v="20240913-1000141313"/>
    <s v="20240913-1000141313"/>
  </r>
  <r>
    <s v="20240913-1000161052"/>
    <s v="20240913-1000161052"/>
  </r>
  <r>
    <s v="20240913-1619P0121"/>
    <s v="20240913-1619P0121"/>
  </r>
  <r>
    <s v="20240913-900017"/>
    <s v="20240913-900017"/>
  </r>
  <r>
    <s v="20240913-900018"/>
    <s v="20240913-900018"/>
  </r>
  <r>
    <s v="20240913-903002"/>
    <s v="20240913-903002"/>
  </r>
  <r>
    <s v="20240913-903003"/>
    <s v="20240913-903003"/>
  </r>
  <r>
    <s v="20240913-903005"/>
    <s v="20240913-903005"/>
  </r>
  <r>
    <s v="20240919-1000138905"/>
    <s v="20240919-1000138905"/>
  </r>
  <r>
    <s v="20240919-1000146651"/>
    <s v="20240919-1000146651"/>
  </r>
  <r>
    <s v="20240919-1000161236"/>
    <s v="20240919-1000161236"/>
  </r>
  <r>
    <s v="20240919-1000168755"/>
    <s v="20240919-1000168755"/>
  </r>
  <r>
    <s v="20240919-1000168759"/>
    <s v="20240919-1000168759"/>
  </r>
  <r>
    <s v="20240919-1000168763"/>
    <s v="20240919-1000168763"/>
  </r>
  <r>
    <s v="20240919-1000169125"/>
    <s v="20240919-1000169125"/>
  </r>
  <r>
    <s v="20240919-1000169130"/>
    <s v="20240919-1000169130"/>
  </r>
  <r>
    <s v="20240919-1000169131"/>
    <s v="20240919-1000169131"/>
  </r>
  <r>
    <s v="20240919-1000169132"/>
    <s v="20240919-1000169132"/>
  </r>
  <r>
    <s v="20240919-1218P0339"/>
    <s v="20240919-1218P0339"/>
  </r>
  <r>
    <s v="20240919-1219P0390"/>
    <s v="20240919-1219P0390"/>
  </r>
  <r>
    <s v="20240920-1000137857"/>
    <s v="20240920-1000137857"/>
  </r>
  <r>
    <s v="20240920-1000139379"/>
    <s v="20240920-1000139379"/>
  </r>
  <r>
    <s v="20240920-1000141556"/>
    <s v="20240920-1000141556"/>
  </r>
  <r>
    <s v="20240920-1000148427"/>
    <s v="20240920-1000148427"/>
  </r>
  <r>
    <s v="20240920-1000150481"/>
    <s v="20240920-1000150481"/>
  </r>
  <r>
    <s v="20240920-1000154562"/>
    <s v="20240920-1000154562"/>
  </r>
  <r>
    <s v="20240920-1000159302"/>
    <s v="20240920-1000159302"/>
  </r>
  <r>
    <s v="20240920-1000163172"/>
    <s v="20240920-1000163172"/>
  </r>
  <r>
    <s v="20240920-1000163519"/>
    <s v="20240920-1000163519"/>
  </r>
  <r>
    <s v="20240920-1000168434"/>
    <s v="20240920-1000168434"/>
  </r>
  <r>
    <s v="20240920-1000169135"/>
    <s v="20240920-1000169135"/>
  </r>
  <r>
    <s v="20240920-1116P0004"/>
    <s v="20240920-1116P0004"/>
  </r>
  <r>
    <s v="20240920-1218P0326"/>
    <s v="20240920-1218P0326"/>
  </r>
  <r>
    <s v="20240920-140626"/>
    <s v="20240920-140626"/>
  </r>
  <r>
    <s v="20240923-1000136494"/>
    <s v="20240923-1000136494"/>
  </r>
  <r>
    <s v="20240923-1000136504"/>
    <s v="20240923-1000136504"/>
  </r>
  <r>
    <s v="20240923-1000152324"/>
    <s v="20240923-1000152324"/>
  </r>
  <r>
    <s v="20240923-1000154707"/>
    <s v="20240923-1000154707"/>
  </r>
  <r>
    <s v="20240923-1000157709"/>
    <s v="20240923-1000157709"/>
  </r>
  <r>
    <s v="20240923-1000158450"/>
    <s v="20240923-1000158450"/>
  </r>
  <r>
    <s v="20240923-1000161378"/>
    <s v="20240923-1000161378"/>
  </r>
  <r>
    <s v="20240923-1000162478"/>
    <s v="20240923-1000162478"/>
  </r>
  <r>
    <s v="20240923-1000167708"/>
    <s v="20240923-1000167708"/>
  </r>
  <r>
    <s v="20240923-11150297"/>
    <s v="20240923-11150297"/>
  </r>
  <r>
    <s v="20240923-1117P0161"/>
    <s v="20240923-1117P0161"/>
  </r>
  <r>
    <s v="20240923-1118P0261"/>
    <s v="20240923-1118P0261"/>
  </r>
  <r>
    <s v="20240924-1000136058"/>
    <s v="20240924-1000136058"/>
  </r>
  <r>
    <s v="20240924-1000136714"/>
    <s v="20240924-1000136714"/>
  </r>
  <r>
    <s v="20240924-1000141398"/>
    <s v="20240924-1000141398"/>
  </r>
  <r>
    <s v="20240924-1000150070"/>
    <s v="20240924-1000150070"/>
  </r>
  <r>
    <s v="20240924-1000154318"/>
    <s v="20240924-1000154318"/>
  </r>
  <r>
    <s v="20240924-1000162997"/>
    <s v="20240924-1000162997"/>
  </r>
  <r>
    <s v="20240924-1000169142"/>
    <s v="20240924-1000169142"/>
  </r>
  <r>
    <s v="20240924-1000169159"/>
    <s v="20240924-1000169159"/>
  </r>
  <r>
    <s v="20240924-1000169166"/>
    <s v="20240924-1000169166"/>
  </r>
  <r>
    <s v="20240924-1000169175"/>
    <s v="20240924-1000169175"/>
  </r>
  <r>
    <s v="20240924-1000169177"/>
    <s v="20240924-1000169177"/>
  </r>
  <r>
    <s v="20240924-1000169179"/>
    <s v="20240924-1000169179"/>
  </r>
  <r>
    <s v="20240924-11150360"/>
    <s v="20240924-11150360"/>
  </r>
  <r>
    <s v="20240924-1117P0162"/>
    <s v="20240924-1117P0162"/>
  </r>
  <r>
    <s v="20240924-1119P0054"/>
    <s v="20240924-1119P0054"/>
  </r>
  <r>
    <s v="20240924-130537"/>
    <s v="20240924-130537"/>
  </r>
  <r>
    <s v="20240924-1320N0003"/>
    <s v="20240924-1320N0003"/>
  </r>
  <r>
    <s v="20240925-1000143215"/>
    <s v="20240925-1000143215"/>
  </r>
  <r>
    <s v="20240925-1000146575"/>
    <s v="20240925-1000146575"/>
  </r>
  <r>
    <s v="20240925-1000154950"/>
    <s v="20240925-1000154950"/>
  </r>
  <r>
    <s v="20240925-1000169195"/>
    <s v="20240925-1000169195"/>
  </r>
  <r>
    <s v="20240925-1000169208"/>
    <s v="20240925-1000169208"/>
  </r>
  <r>
    <s v="20240925-11150225"/>
    <s v="20240925-11150225"/>
  </r>
  <r>
    <s v="20240925-1117N0054"/>
    <s v="20240925-1117N0054"/>
  </r>
  <r>
    <s v="20240925-1120P0066"/>
    <s v="20240925-1120P0066"/>
  </r>
  <r>
    <s v="20240925-12150484"/>
    <s v="20240925-12150484"/>
  </r>
  <r>
    <s v="20240925-1219P0311"/>
    <s v="20240925-1219P0311"/>
  </r>
  <r>
    <s v="20240925-13160151"/>
    <s v="20240925-13160151"/>
  </r>
  <r>
    <s v="20240925-1316N0011"/>
    <s v="20240925-1316N0011"/>
  </r>
  <r>
    <s v="20240925-1316P0076"/>
    <s v="20240925-1316P0076"/>
  </r>
  <r>
    <s v="20240926-1000138836"/>
    <s v="20240926-1000138836"/>
  </r>
  <r>
    <s v="20240926-1000146475"/>
    <s v="20240926-1000146475"/>
  </r>
  <r>
    <s v="20240926-1000148670"/>
    <s v="20240926-1000148670"/>
  </r>
  <r>
    <s v="20240926-1000148794"/>
    <s v="20240926-1000148794"/>
  </r>
  <r>
    <s v="20240926-1000155576"/>
    <s v="20240926-1000155576"/>
  </r>
  <r>
    <s v="20240926-1000155583"/>
    <s v="20240926-1000155583"/>
  </r>
  <r>
    <s v="20240926-1000160893"/>
    <s v="20240926-1000160893"/>
  </r>
  <r>
    <s v="20240926-1000161209"/>
    <s v="20240926-1000161209"/>
  </r>
  <r>
    <s v="20240926-1000169201"/>
    <s v="20240926-1000169201"/>
  </r>
  <r>
    <s v="20240926-1216P0146"/>
    <s v="20240926-1216P0146"/>
  </r>
  <r>
    <s v="20240926-13160151"/>
    <s v="20240926-13160151"/>
  </r>
  <r>
    <s v="20240927-1000150490"/>
    <s v="20240927-1000150490"/>
  </r>
  <r>
    <s v="20240927-1000160680"/>
    <s v="20240927-1000160680"/>
  </r>
  <r>
    <s v="20240927-1000162013"/>
    <s v="20240927-1000162013"/>
  </r>
  <r>
    <s v="20240927-1000169198"/>
    <s v="20240927-1000169198"/>
  </r>
  <r>
    <s v="20240927-1117N0055"/>
    <s v="20240927-1117N0055"/>
  </r>
  <r>
    <s v="20240927-1217P0106"/>
    <s v="20240927-1217P0106"/>
  </r>
  <r>
    <s v="20240927-1220P0186"/>
    <s v="20240927-1220P0186"/>
  </r>
  <r>
    <s v="20240927-900022"/>
    <s v="20240927-900022"/>
  </r>
  <r>
    <s v="20240927-900023"/>
    <s v="20240927-900023"/>
  </r>
  <r>
    <s v="20240927-900023"/>
    <s v="20240927-900023"/>
  </r>
  <r>
    <s v="20240930-1000141201"/>
    <s v="20240930-1000141201"/>
  </r>
  <r>
    <s v="20240930-1000144319"/>
    <s v="20240930-1000144319"/>
  </r>
  <r>
    <s v="20240930-1000149756"/>
    <s v="20240930-1000149756"/>
  </r>
  <r>
    <s v="20240930-1000154020"/>
    <s v="20240930-1000154020"/>
  </r>
  <r>
    <s v="20240930-1000163203"/>
    <s v="20240930-1000163203"/>
  </r>
  <r>
    <s v="20240930-1000163638"/>
    <s v="20240930-1000163638"/>
  </r>
  <r>
    <s v="20240930-1000165711"/>
    <s v="20240930-1000165711"/>
  </r>
  <r>
    <s v="20240930-1000166093"/>
    <s v="20240930-1000166093"/>
  </r>
  <r>
    <s v="20240930-1000169223"/>
    <s v="20240930-1000169223"/>
  </r>
  <r>
    <s v="20240930-1000169224"/>
    <s v="20240930-1000169224"/>
  </r>
  <r>
    <s v="20240930-1118N0021"/>
    <s v="20240930-1118N0021"/>
  </r>
  <r>
    <s v="20240930-1316P0072"/>
    <s v="20240930-1316P0072"/>
  </r>
  <r>
    <s v="20240930-900001"/>
    <s v="20240930-900001"/>
  </r>
  <r>
    <s v="20240930-900009"/>
    <s v="20240930-900009"/>
  </r>
  <r>
    <s v="20240930-900010"/>
    <s v="20240930-900010"/>
  </r>
  <r>
    <s v="20240930-900021"/>
    <s v="20240930-900021"/>
  </r>
  <r>
    <s v="20240930-900022"/>
    <s v="20240930-900022"/>
  </r>
  <r>
    <s v="20240930-901001"/>
    <s v="20240930-901001"/>
  </r>
  <r>
    <s v="20240930-901008"/>
    <s v="20240930-901008"/>
  </r>
  <r>
    <s v="20241002-1000136587"/>
    <s v="20241002-1000136587"/>
  </r>
  <r>
    <s v="20241002-1000137857"/>
    <s v="20241002-1000137857"/>
  </r>
  <r>
    <s v="20241002-1000143265"/>
    <s v="20241002-1000143265"/>
  </r>
  <r>
    <s v="20241002-1000143944"/>
    <s v="20241002-1000143944"/>
  </r>
  <r>
    <s v="20241002-1000152197"/>
    <s v="20241002-1000152197"/>
  </r>
  <r>
    <s v="20241002-1000154859"/>
    <s v="20241002-1000154859"/>
  </r>
  <r>
    <s v="20241002-1000156505"/>
    <s v="20241002-1000156505"/>
  </r>
  <r>
    <s v="20241002-1000156900"/>
    <s v="20241002-1000156900"/>
  </r>
  <r>
    <s v="20241002-1000157411"/>
    <s v="20241002-1000157411"/>
  </r>
  <r>
    <s v="20241002-1000159704"/>
    <s v="20241002-1000159704"/>
  </r>
  <r>
    <s v="20241002-1000166861"/>
    <s v="20241002-1000166861"/>
  </r>
  <r>
    <s v="20241002-1000167365"/>
    <s v="20241002-1000167365"/>
  </r>
  <r>
    <s v="20241002-1000167373"/>
    <s v="20241002-1000167373"/>
  </r>
  <r>
    <s v="20241002-1000167792"/>
    <s v="20241002-1000167792"/>
  </r>
  <r>
    <s v="20241002-1000168423"/>
    <s v="20241002-1000168423"/>
  </r>
  <r>
    <s v="20241002-1000168606"/>
    <s v="20241002-1000168606"/>
  </r>
  <r>
    <s v="20241002-1000169234"/>
    <s v="20241002-1000169234"/>
  </r>
  <r>
    <s v="20241002-1000169238"/>
    <s v="20241002-1000169238"/>
  </r>
  <r>
    <s v="20241002-1119N0012"/>
    <s v="20241002-1119N0012"/>
  </r>
  <r>
    <s v="20241002-1218P0338"/>
    <s v="20241002-1218P0338"/>
  </r>
  <r>
    <s v="20241002-13160150"/>
    <s v="20241002-13160150"/>
  </r>
  <r>
    <s v="20241002-902001"/>
    <s v="20241002-902001"/>
  </r>
  <r>
    <s v="20241002-902002"/>
    <s v="20241002-902002"/>
  </r>
  <r>
    <s v="20241002-902003"/>
    <s v="20241002-902003"/>
  </r>
  <r>
    <s v="20241002-902004"/>
    <s v="20241002-902004"/>
  </r>
  <r>
    <s v="20241002-903002"/>
    <s v="20241002-903002"/>
  </r>
  <r>
    <s v="20241002-903003"/>
    <s v="20241002-903003"/>
  </r>
  <r>
    <s v="20241002-903004"/>
    <s v="20241002-903004"/>
  </r>
  <r>
    <s v="20241004-1000155625"/>
    <s v="20241004-1000155625"/>
  </r>
  <r>
    <s v="20241004-1000169250"/>
    <s v="20241004-1000169250"/>
  </r>
  <r>
    <s v="20241004-910001"/>
    <s v="20241004-910001"/>
  </r>
  <r>
    <s v="20241004-910002"/>
    <s v="20241004-910002"/>
  </r>
  <r>
    <s v="20241004-910003"/>
    <s v="20241004-910003"/>
  </r>
  <r>
    <s v="20241004-910004"/>
    <s v="20241004-910004"/>
  </r>
  <r>
    <s v="20241004-910005"/>
    <s v="20241004-910005"/>
  </r>
  <r>
    <s v="20241007-1000136128"/>
    <s v="20241007-1000136128"/>
  </r>
  <r>
    <s v="20241007-1000136979"/>
    <s v="20241007-1000136979"/>
  </r>
  <r>
    <s v="20241007-1000143472"/>
    <s v="20241007-1000143472"/>
  </r>
  <r>
    <s v="20241007-1000150481"/>
    <s v="20241007-1000150481"/>
  </r>
  <r>
    <s v="20241007-1000150745"/>
    <s v="20241007-1000150745"/>
  </r>
  <r>
    <s v="20241007-1000164958"/>
    <s v="20241007-1000164958"/>
  </r>
  <r>
    <s v="20241007-1000169251"/>
    <s v="20241007-1000169251"/>
  </r>
  <r>
    <s v="20241007-1219N0043"/>
    <s v="20241007-1219N0043"/>
  </r>
  <r>
    <s v="20241007-1219P0218"/>
    <s v="20241007-1219P0218"/>
  </r>
  <r>
    <s v="20241007-1219P0219"/>
    <s v="20241007-1219P0219"/>
  </r>
  <r>
    <s v="20241007-1219P0228"/>
    <s v="20241007-1219P0228"/>
  </r>
  <r>
    <s v="20241007-1219P0330"/>
    <s v="20241007-1219P0330"/>
  </r>
  <r>
    <s v="20241007-13150099"/>
    <s v="20241007-13150099"/>
  </r>
  <r>
    <s v="20241007-13150140"/>
    <s v="20241007-13150140"/>
  </r>
  <r>
    <s v="20241007-910007"/>
    <s v="20241007-910007"/>
  </r>
  <r>
    <s v="20241007-910008"/>
    <s v="20241007-910008"/>
  </r>
  <r>
    <s v="20241007-910513"/>
    <s v="20241007-910513"/>
  </r>
  <r>
    <s v="20241007-910514"/>
    <s v="20241007-910514"/>
  </r>
  <r>
    <s v="20241007-910515"/>
    <s v="20241007-910515"/>
  </r>
  <r>
    <s v="20241008-1000138905"/>
    <s v="20241008-1000138905"/>
  </r>
  <r>
    <s v="20241008-1000154025"/>
    <s v="20241008-1000154025"/>
  </r>
  <r>
    <s v="20241008-1000165766"/>
    <s v="20241008-1000165766"/>
  </r>
  <r>
    <s v="20241008-1218N0070"/>
    <s v="20241008-1218N0070"/>
  </r>
  <r>
    <s v="20241008-1218P0211"/>
    <s v="20241008-1218P0211"/>
  </r>
  <r>
    <s v="20241008-900002"/>
    <s v="20241008-900002"/>
  </r>
  <r>
    <s v="20241008-910513"/>
    <s v="20241008-910513"/>
  </r>
  <r>
    <s v="20241008-910514"/>
    <s v="20241008-910514"/>
  </r>
  <r>
    <s v="20241010-1000137856"/>
    <s v="20241010-1000137856"/>
  </r>
  <r>
    <s v="20241010-1000138362"/>
    <s v="20241010-1000138362"/>
  </r>
  <r>
    <s v="20241010-1000150743"/>
    <s v="20241010-1000150743"/>
  </r>
  <r>
    <s v="20241010-1000153557"/>
    <s v="20241010-1000153557"/>
  </r>
  <r>
    <s v="20241010-1000153900"/>
    <s v="20241010-1000153900"/>
  </r>
  <r>
    <s v="20241010-1000153902"/>
    <s v="20241010-1000153902"/>
  </r>
  <r>
    <s v="20241010-1000153904"/>
    <s v="20241010-1000153904"/>
  </r>
  <r>
    <s v="20241010-1000157188"/>
    <s v="20241010-1000157188"/>
  </r>
  <r>
    <s v="20241010-1000157466"/>
    <s v="20241010-1000157466"/>
  </r>
  <r>
    <s v="20241010-1000160038"/>
    <s v="20241010-1000160038"/>
  </r>
  <r>
    <s v="20241010-1000163997"/>
    <s v="20241010-1000163997"/>
  </r>
  <r>
    <s v="20241010-1000165711"/>
    <s v="20241010-1000165711"/>
  </r>
  <r>
    <s v="20241010-1000167792"/>
    <s v="20241010-1000167792"/>
  </r>
  <r>
    <s v="20241010-1000168606"/>
    <s v="20241010-1000168606"/>
  </r>
  <r>
    <s v="20241010-1119P0153"/>
    <s v="20241010-1119P0153"/>
  </r>
  <r>
    <s v="20241010-1219P0060"/>
    <s v="20241010-1219P0060"/>
  </r>
  <r>
    <s v="20241011-1000137720"/>
    <s v="20241011-1000137720"/>
  </r>
  <r>
    <s v="20241011-1000151457"/>
    <s v="20241011-1000151457"/>
  </r>
  <r>
    <s v="20241011-1000159593"/>
    <s v="20241011-1000159593"/>
  </r>
  <r>
    <s v="20241011-1000165460"/>
    <s v="20241011-1000165460"/>
  </r>
  <r>
    <s v="20241011-1000169293"/>
    <s v="20241011-1000169293"/>
  </r>
  <r>
    <s v="20241011-131021"/>
    <s v="20241011-131021"/>
  </r>
  <r>
    <s v="20241011-131022"/>
    <s v="20241011-131022"/>
  </r>
  <r>
    <s v="20241011-1619N0040"/>
    <s v="20241011-1619N0040"/>
  </r>
  <r>
    <s v="20241014-1000165165"/>
    <s v="20241014-1000165165"/>
  </r>
  <r>
    <s v="20241014-1000169319"/>
    <s v="20241014-1000169319"/>
  </r>
  <r>
    <s v="20241014-1000169335"/>
    <s v="20241014-1000169335"/>
  </r>
  <r>
    <s v="20241014-1619N0021"/>
    <s v="20241014-1619N0021"/>
  </r>
  <r>
    <s v="20241015-1316N1128"/>
    <s v="20241015-1316N1128"/>
  </r>
  <r>
    <s v="20241016-1217N0087"/>
    <s v="20241016-1217N008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20240911-1000165531"/>
    <s v="20240911"/>
    <x v="0"/>
    <s v="05"/>
    <s v="20240926"/>
    <n v="60000"/>
    <s v="패트52"/>
    <s v="300mm*550mm=삼방"/>
    <n v="300"/>
    <x v="0"/>
    <s v="삼방-패트52-300"/>
    <n v="10"/>
    <n v="600000"/>
  </r>
  <r>
    <s v="20240912-1000150889"/>
    <s v="20240912"/>
    <x v="1"/>
    <s v="05"/>
    <s v="20240926"/>
    <n v="30000"/>
    <s v="나이론70"/>
    <s v="200mm*300mm=삼방"/>
    <n v="200"/>
    <x v="0"/>
    <s v="삼방-나이론70-200"/>
    <n v="5"/>
    <n v="150000"/>
  </r>
  <r>
    <s v="20240912-131020"/>
    <s v="20240911"/>
    <x v="1"/>
    <s v="05"/>
    <s v="20240927"/>
    <n v="36923"/>
    <s v="나이론60"/>
    <s v="360mm*650mm=삼방꼬리"/>
    <n v="360"/>
    <x v="1"/>
    <s v="삼방꼬리-나이론60-360"/>
    <n v="14.5"/>
    <n v="535383.5"/>
  </r>
  <r>
    <s v="20240912-131021"/>
    <s v="20240911"/>
    <x v="2"/>
    <s v="05"/>
    <s v="20240927"/>
    <n v="102857"/>
    <s v="나이론60"/>
    <s v="350x450=삼방"/>
    <n v="350"/>
    <x v="0"/>
    <s v="삼방-나이론60-350"/>
    <n v="9.5"/>
    <n v="977141.5"/>
  </r>
  <r>
    <s v="20240913-1000141313"/>
    <s v="20240913"/>
    <x v="1"/>
    <s v="05"/>
    <s v="20240927"/>
    <n v="104347"/>
    <s v="은박(유무광)100"/>
    <s v="115x165=삼방-지퍼-2폭(고리구멍8mm/하단오픈)"/>
    <n v="115"/>
    <x v="2"/>
    <s v="삼방-지퍼-2폭-은박(유무광)100-115"/>
    <n v="11.5"/>
    <n v="1199990.5"/>
  </r>
  <r>
    <s v="20240913-1000161052"/>
    <s v="20240913"/>
    <x v="1"/>
    <s v="05"/>
    <s v="20240930"/>
    <n v="33333"/>
    <s v="크증착130"/>
    <s v="180mm*260mm+50mm=삼방스탠드-지퍼"/>
    <n v="180"/>
    <x v="3"/>
    <s v="삼방스탠드-지퍼-크증착130-180"/>
    <n v="25.2"/>
    <n v="839991.6"/>
  </r>
  <r>
    <s v="20240913-1619P0121"/>
    <s v="20240913"/>
    <x v="2"/>
    <s v="05"/>
    <s v="20240927"/>
    <n v="80000"/>
    <s v="패트100"/>
    <s v="150x220+40=삼방스탠드-타원밑지분리형-지퍼"/>
    <n v="150"/>
    <x v="3"/>
    <s v="삼방스탠드-지퍼-패트100-150"/>
    <n v="21"/>
    <n v="1680000"/>
  </r>
  <r>
    <s v="20240913-900017"/>
    <s v="20240913"/>
    <x v="2"/>
    <s v="05"/>
    <s v="20241010"/>
    <n v="300000"/>
    <s v="나이론70"/>
    <s v="400x500=삼방"/>
    <n v="400"/>
    <x v="4"/>
    <s v="삼방-HD씨링-나이론70-400"/>
    <n v="10.5"/>
    <n v="3150000"/>
  </r>
  <r>
    <s v="20240913-900018"/>
    <s v="20240913"/>
    <x v="0"/>
    <s v="05"/>
    <s v="20241002"/>
    <n v="150000"/>
    <s v="나이론70=무지"/>
    <s v="400x600=삼방"/>
    <n v="400"/>
    <x v="4"/>
    <s v="삼방-HD씨링-나이론70=무지-400"/>
    <n v="13"/>
    <n v="1950000"/>
  </r>
  <r>
    <s v="20240913-903002"/>
    <s v="20240913"/>
    <x v="2"/>
    <s v="05"/>
    <s v="20240930"/>
    <n v="160000"/>
    <s v="진지스120"/>
    <s v="150x220+40=삼방스탠드-타원밑지분리형-지퍼"/>
    <n v="150"/>
    <x v="3"/>
    <s v="삼방스탠드-지퍼-진지스120-150"/>
    <n v="21"/>
    <n v="3360000"/>
  </r>
  <r>
    <s v="20240913-903003"/>
    <s v="20240913"/>
    <x v="1"/>
    <s v="05"/>
    <s v="20240926"/>
    <n v="66666"/>
    <s v="진지스120=무지"/>
    <s v="180x260+50=삼방스탠드-타원밑지분리형-지퍼"/>
    <n v="180"/>
    <x v="3"/>
    <s v="삼방스탠드-지퍼-진지스120=무지-180"/>
    <n v="25.2"/>
    <n v="1679983.2"/>
  </r>
  <r>
    <s v="20240913-903005"/>
    <s v="20240913"/>
    <x v="2"/>
    <s v="05"/>
    <s v="20240927"/>
    <n v="90000"/>
    <s v="진지스120"/>
    <s v="200x300+55=삼방스탠드-타원밑지분리형-지퍼"/>
    <n v="200"/>
    <x v="3"/>
    <s v="삼방스탠드-지퍼-진지스120-200"/>
    <n v="28"/>
    <n v="2520000"/>
  </r>
  <r>
    <s v="20240919-1000138905"/>
    <s v="20240913"/>
    <x v="0"/>
    <s v="05"/>
    <s v="20240926"/>
    <n v="20000"/>
    <s v="패트(유무광)100"/>
    <s v="300mm*410mm=삼방-바람구멍1개(2mm)"/>
    <n v="300"/>
    <x v="0"/>
    <s v="삼방-패트(유무광)100-300"/>
    <n v="8.5"/>
    <n v="170000"/>
  </r>
  <r>
    <s v="20240919-1000146651"/>
    <s v="20240919"/>
    <x v="0"/>
    <s v="05"/>
    <s v="20241001"/>
    <n v="13043"/>
    <s v="패트(유무광)90"/>
    <s v="230mm*300mm=삼방-지퍼"/>
    <n v="230"/>
    <x v="5"/>
    <s v="삼방-지퍼-패트(유무광)90-230"/>
    <n v="23.5"/>
    <n v="306510.5"/>
  </r>
  <r>
    <s v="20240919-1000161236"/>
    <s v="20240919"/>
    <x v="0"/>
    <s v="05"/>
    <s v="20241002"/>
    <n v="24000"/>
    <s v="나이론70"/>
    <s v="250mm*350mm=삼방"/>
    <n v="250"/>
    <x v="0"/>
    <s v="삼방-나이론70-250"/>
    <n v="7"/>
    <n v="168000"/>
  </r>
  <r>
    <s v="20240919-1000168755"/>
    <s v="20240919"/>
    <x v="2"/>
    <s v="05"/>
    <s v="20241010"/>
    <n v="90000"/>
    <s v="나이론60"/>
    <s v="280mm*800mm=삼방꼬리(v칼-2개)"/>
    <n v="280"/>
    <x v="1"/>
    <s v="삼방꼬리-나이론60-280"/>
    <n v="18"/>
    <n v="1620000"/>
  </r>
  <r>
    <s v="20240919-1000168759"/>
    <s v="20240919"/>
    <x v="2"/>
    <s v="05"/>
    <s v="20241003"/>
    <n v="25714"/>
    <s v="나이론60"/>
    <s v="280mm*700mm=삼방꼬리(v칼-2개)"/>
    <n v="280"/>
    <x v="1"/>
    <s v="삼방꼬리-나이론60-280"/>
    <n v="18"/>
    <n v="462852"/>
  </r>
  <r>
    <s v="20240919-1000168763"/>
    <s v="20240919"/>
    <x v="1"/>
    <s v="05"/>
    <s v="20241003"/>
    <n v="25714"/>
    <s v="나이론60"/>
    <s v="250mm*700mm=삼방꼬리(v칼-2개)"/>
    <n v="250"/>
    <x v="1"/>
    <s v="삼방꼬리-나이론60-250"/>
    <n v="14.5"/>
    <n v="372853"/>
  </r>
  <r>
    <s v="20240919-1000169125"/>
    <s v="20240919"/>
    <x v="2"/>
    <s v="05"/>
    <s v="20241002"/>
    <n v="23529"/>
    <s v="오피피(무광)80"/>
    <s v="170mm*230mm=삼방-지퍼-상단고리구멍5mm-바람구멍2mm"/>
    <n v="170"/>
    <x v="5"/>
    <s v="삼방-지퍼-오피피(무광)80-170"/>
    <n v="17.2"/>
    <n v="404698.8"/>
  </r>
  <r>
    <s v="20240919-1000169130"/>
    <s v="20240919"/>
    <x v="2"/>
    <s v="05"/>
    <s v="20241001"/>
    <n v="30000"/>
    <s v="패트90"/>
    <s v="200mm*300mm=삼방-지퍼"/>
    <n v="200"/>
    <x v="5"/>
    <s v="삼방-지퍼-패트90-200"/>
    <n v="20"/>
    <n v="600000"/>
  </r>
  <r>
    <s v="20240919-1000169131"/>
    <s v="20240919"/>
    <x v="1"/>
    <s v="05"/>
    <s v="20241002"/>
    <n v="30000"/>
    <s v="패트120"/>
    <s v="200mm*300mm+55mm=삼방스탠드-지퍼"/>
    <n v="200"/>
    <x v="3"/>
    <s v="삼방스탠드-지퍼-패트120-200"/>
    <n v="28"/>
    <n v="840000"/>
  </r>
  <r>
    <s v="20240919-1000169132"/>
    <s v="20240919"/>
    <x v="2"/>
    <s v="05"/>
    <s v="20241002"/>
    <n v="29411"/>
    <s v="나이론105"/>
    <s v="102mm*193mm=삼방"/>
    <n v="102"/>
    <x v="0"/>
    <s v="삼방-나이론105-102"/>
    <n v="5"/>
    <n v="147055"/>
  </r>
  <r>
    <s v="20240919-1218P0339"/>
    <s v="20240919"/>
    <x v="2"/>
    <s v="05"/>
    <s v="20241002"/>
    <n v="33333"/>
    <s v="나이론110"/>
    <s v="180x280=삼방"/>
    <n v="180"/>
    <x v="0"/>
    <s v="삼방-나이론110-180"/>
    <n v="5"/>
    <n v="166665"/>
  </r>
  <r>
    <s v="20240919-1219P0390"/>
    <s v="20240919"/>
    <x v="2"/>
    <s v="05"/>
    <s v="20241002"/>
    <n v="24000"/>
    <s v="나이론80"/>
    <s v="250x340=삼방"/>
    <n v="250"/>
    <x v="0"/>
    <s v="삼방-나이론80-250"/>
    <n v="7"/>
    <n v="168000"/>
  </r>
  <r>
    <s v="20240920-1000137857"/>
    <s v="20240920"/>
    <x v="2"/>
    <s v="05"/>
    <s v="20241003"/>
    <n v="48000"/>
    <s v="나이론60"/>
    <s v="250x450=삼방"/>
    <n v="250"/>
    <x v="0"/>
    <s v="삼방-나이론60-250"/>
    <n v="7.5"/>
    <n v="360000"/>
  </r>
  <r>
    <s v="20240920-1000139379"/>
    <s v="20240920"/>
    <x v="2"/>
    <s v="05"/>
    <s v="20241007"/>
    <n v="42857"/>
    <s v="패트140"/>
    <s v="140mm*220mm+40mm=삼방스탠드"/>
    <n v="140"/>
    <x v="6"/>
    <s v="삼방스탠드-패트140-140"/>
    <n v="14"/>
    <n v="599998"/>
  </r>
  <r>
    <s v="20240920-1000141556"/>
    <s v="20240920"/>
    <x v="2"/>
    <s v="05"/>
    <s v="20241003"/>
    <n v="53333"/>
    <s v="전백후증70"/>
    <s v="225x290+50=2단삼방-2폭-풀발이-핫멜트 바람구멍1.2mm"/>
    <n v="225"/>
    <x v="7"/>
    <s v="2단삼방-풀발이-전백후증70-225"/>
    <n v="20"/>
    <n v="1066660"/>
  </r>
  <r>
    <s v="20240920-1000148427"/>
    <s v="20240920"/>
    <x v="2"/>
    <s v="05"/>
    <s v="20241001"/>
    <n v="28571"/>
    <s v="나이론80"/>
    <s v="210x290=삼방"/>
    <n v="210"/>
    <x v="0"/>
    <s v="삼방-나이론80-210"/>
    <n v="6"/>
    <n v="171426"/>
  </r>
  <r>
    <s v="20240920-1000150481"/>
    <s v="20240920"/>
    <x v="2"/>
    <s v="05"/>
    <s v="20241003"/>
    <n v="17142"/>
    <s v="나이론70"/>
    <s v="350x430=삼방"/>
    <n v="350"/>
    <x v="0"/>
    <s v="삼방-나이론70-350"/>
    <n v="9"/>
    <n v="154278"/>
  </r>
  <r>
    <s v="20240920-1000154562"/>
    <s v="20240920"/>
    <x v="1"/>
    <s v="05"/>
    <s v="20241003"/>
    <n v="21052"/>
    <s v="패증착150"/>
    <s v="285x420=삼방"/>
    <n v="285"/>
    <x v="0"/>
    <s v="삼방-패증착150-285"/>
    <n v="8"/>
    <n v="168416"/>
  </r>
  <r>
    <s v="20240920-1000159302"/>
    <s v="20240920"/>
    <x v="2"/>
    <s v="05"/>
    <s v="20241003"/>
    <n v="30000"/>
    <s v="나이론100"/>
    <s v="200mm*270mm=삼방"/>
    <n v="200"/>
    <x v="0"/>
    <s v="삼방-나이론100-200"/>
    <n v="5"/>
    <n v="150000"/>
  </r>
  <r>
    <s v="20240920-1000163172"/>
    <s v="20240920"/>
    <x v="2"/>
    <s v="05"/>
    <s v="20241003"/>
    <n v="20000"/>
    <s v="오씨피피(유무광)80"/>
    <s v="300mm*440mm=삼방-지퍼"/>
    <n v="300"/>
    <x v="5"/>
    <s v="삼방-지퍼-오씨피피(유무광)80-300"/>
    <n v="30"/>
    <n v="600000"/>
  </r>
  <r>
    <s v="20240920-1000163519"/>
    <s v="20240920"/>
    <x v="0"/>
    <s v="05"/>
    <s v="20241003"/>
    <n v="80000"/>
    <s v="나이론70"/>
    <s v="150x150=삼방-2폭"/>
    <n v="150"/>
    <x v="8"/>
    <s v="삼방-2폭-나이론70-150"/>
    <n v="4"/>
    <n v="320000"/>
  </r>
  <r>
    <s v="20240920-1000168434"/>
    <s v="20240920"/>
    <x v="2"/>
    <s v="05"/>
    <s v="20241003"/>
    <n v="37500"/>
    <s v="나이론100"/>
    <s v="320mm*400mm=삼방-지퍼"/>
    <n v="320"/>
    <x v="5"/>
    <s v="삼방-지퍼-나이론100-320"/>
    <n v="32"/>
    <n v="1200000"/>
  </r>
  <r>
    <s v="20240920-1000169135"/>
    <s v="20240920"/>
    <x v="1"/>
    <s v="05"/>
    <s v="20241003"/>
    <n v="33333"/>
    <s v="나이론70"/>
    <s v="180x280=삼방-HD씨링"/>
    <n v="180"/>
    <x v="4"/>
    <s v="삼방-HD씨링-나이론70-180"/>
    <n v="5.5"/>
    <n v="183331.5"/>
  </r>
  <r>
    <s v="20240920-1116P0004"/>
    <s v="20240920"/>
    <x v="0"/>
    <s v="05"/>
    <s v="20241002"/>
    <n v="46153"/>
    <s v="은박100=1도(백베다)"/>
    <s v="130x200=삼방-지퍼"/>
    <n v="130"/>
    <x v="5"/>
    <s v="삼방-지퍼-은박100=1도(백베다)-130"/>
    <n v="13.2"/>
    <n v="609219.6"/>
  </r>
  <r>
    <s v="20240920-1218P0326"/>
    <s v="20240920"/>
    <x v="0"/>
    <s v="05"/>
    <s v="20241003"/>
    <n v="14285"/>
    <s v="패트60"/>
    <s v="420x500=삼방"/>
    <n v="420"/>
    <x v="0"/>
    <s v="삼방-패트60-420"/>
    <n v="11"/>
    <n v="157135"/>
  </r>
  <r>
    <s v="20240920-140626"/>
    <s v="20240920"/>
    <x v="0"/>
    <s v="05"/>
    <s v="20241002"/>
    <n v="66666"/>
    <s v="은박100"/>
    <s v="90x115=삼방-2폭"/>
    <n v="90"/>
    <x v="8"/>
    <s v="삼방-2폭-은박100-90"/>
    <n v="4"/>
    <n v="266664"/>
  </r>
  <r>
    <s v="20240923-1000136494"/>
    <s v="20240923"/>
    <x v="2"/>
    <s v="05"/>
    <s v="20241004"/>
    <n v="28571"/>
    <s v="패트100"/>
    <s v="210x190=삼방가분수-포켓지퍼-바람구멍1.2mm-고리구멍8mm"/>
    <n v="210"/>
    <x v="9"/>
    <s v="삼방-포켓지퍼-패트100-210"/>
    <n v="25.2"/>
    <n v="719989.2"/>
  </r>
  <r>
    <s v="20240923-1000136504"/>
    <s v="20240923"/>
    <x v="2"/>
    <s v="05"/>
    <s v="20241004"/>
    <n v="25000"/>
    <s v="패트100"/>
    <s v="240x230=삼방가분수-포켓지퍼-바람구멍1.2mm-고리구멍8mm"/>
    <n v="240"/>
    <x v="9"/>
    <s v="삼방-포켓지퍼-패트100-240"/>
    <n v="28.799999999999997"/>
    <n v="719999.99999999988"/>
  </r>
  <r>
    <s v="20240923-1000152324"/>
    <s v="20240923"/>
    <x v="2"/>
    <s v="05"/>
    <s v="20241004"/>
    <n v="23076"/>
    <s v="나이론(유무광)105"/>
    <s v="260mm*350mm=삼방-지퍼"/>
    <n v="260"/>
    <x v="5"/>
    <s v="삼방-지퍼-나이론(유무광)105-260"/>
    <n v="26"/>
    <n v="599976"/>
  </r>
  <r>
    <s v="20240923-1000154707"/>
    <s v="20240923"/>
    <x v="2"/>
    <s v="05"/>
    <s v="20241008"/>
    <n v="30000"/>
    <s v="크증착130"/>
    <s v="200x300+50=삼방스탠드-타원밑지분리형-지퍼"/>
    <n v="200"/>
    <x v="3"/>
    <s v="삼방스탠드-지퍼-크증착130-200"/>
    <n v="28"/>
    <n v="840000"/>
  </r>
  <r>
    <s v="20240923-1000157709"/>
    <s v="20240923"/>
    <x v="2"/>
    <s v="05"/>
    <s v="20241003"/>
    <n v="30000"/>
    <s v="나이론60"/>
    <s v="200mm*300mm=삼방"/>
    <n v="200"/>
    <x v="0"/>
    <s v="삼방-나이론60-200"/>
    <n v="5"/>
    <n v="150000"/>
  </r>
  <r>
    <s v="20240923-1000158450"/>
    <s v="20240923"/>
    <x v="1"/>
    <s v="05"/>
    <s v="20241004"/>
    <n v="9230"/>
    <s v="나이론60"/>
    <s v="350x650=삼방꼬리"/>
    <n v="350"/>
    <x v="1"/>
    <s v="삼방꼬리-나이론60-350"/>
    <n v="14.5"/>
    <n v="133835"/>
  </r>
  <r>
    <s v="20240923-1000161378"/>
    <s v="20240923"/>
    <x v="2"/>
    <s v="05"/>
    <s v="20241003"/>
    <n v="26086"/>
    <s v="나이론63"/>
    <s v="220mm*220mm=삼방"/>
    <n v="220"/>
    <x v="0"/>
    <s v="삼방-나이론63-220"/>
    <n v="6"/>
    <n v="156516"/>
  </r>
  <r>
    <s v="20240923-1000162478"/>
    <s v="20240923"/>
    <x v="2"/>
    <s v="05"/>
    <s v="20241007"/>
    <n v="94736"/>
    <s v="패트70"/>
    <s v="190x260=삼방"/>
    <n v="190"/>
    <x v="0"/>
    <s v="삼방-패트70-190"/>
    <n v="5"/>
    <n v="473680"/>
  </r>
  <r>
    <s v="20240923-1000167708"/>
    <s v="20240923"/>
    <x v="0"/>
    <s v="05"/>
    <s v="20241004"/>
    <n v="18750"/>
    <s v="나이론65"/>
    <s v="320x400=삼방"/>
    <n v="320"/>
    <x v="0"/>
    <s v="삼방-나이론65-320"/>
    <n v="8"/>
    <n v="150000"/>
  </r>
  <r>
    <s v="20240923-11150297"/>
    <s v="20240923"/>
    <x v="0"/>
    <s v="05"/>
    <s v="20241002"/>
    <n v="48000"/>
    <s v="나이론(유백/유무광)115"/>
    <s v="250x280=삼방-지퍼(하단오픈)"/>
    <n v="250"/>
    <x v="5"/>
    <s v="삼방-지퍼-나이론(유백/유무광)115-250"/>
    <n v="25.5"/>
    <n v="1224000"/>
  </r>
  <r>
    <s v="20240923-1117P0161"/>
    <s v="20240923"/>
    <x v="0"/>
    <s v="05"/>
    <s v="20241003"/>
    <n v="17142"/>
    <s v="나이론80"/>
    <s v="350x370=삼방"/>
    <n v="350"/>
    <x v="0"/>
    <s v="삼방-나이론80-350"/>
    <n v="9"/>
    <n v="154278"/>
  </r>
  <r>
    <s v="20240923-1118P0261"/>
    <s v="20240923"/>
    <x v="1"/>
    <s v="05"/>
    <s v="20241003"/>
    <n v="27272"/>
    <s v="나이론70"/>
    <s v="220x315=삼방"/>
    <n v="220"/>
    <x v="0"/>
    <s v="삼방-나이론70-220"/>
    <n v="6"/>
    <n v="163632"/>
  </r>
  <r>
    <s v="20240924-1000136058"/>
    <s v="20240924"/>
    <x v="2"/>
    <s v="05"/>
    <s v="20241007"/>
    <n v="17142"/>
    <s v="나이론60"/>
    <s v="350x450=삼방"/>
    <n v="350"/>
    <x v="0"/>
    <s v="삼방-나이론60-350"/>
    <n v="9.5"/>
    <n v="162849"/>
  </r>
  <r>
    <s v="20240924-1000136714"/>
    <s v="20240924"/>
    <x v="0"/>
    <s v="05"/>
    <s v="20241004"/>
    <n v="24000"/>
    <s v="패트(유무광)90"/>
    <s v="250x340=삼방-지퍼(하단오픈)"/>
    <n v="250"/>
    <x v="5"/>
    <s v="삼방-지퍼-패트(유무광)90-250"/>
    <n v="25"/>
    <n v="600000"/>
  </r>
  <r>
    <s v="20240924-1000141398"/>
    <s v="20240924"/>
    <x v="2"/>
    <s v="05"/>
    <s v="20241008"/>
    <n v="30769"/>
    <s v="노루지증착120"/>
    <s v="390mm*480mm+60mm=삼방-풀발이-핫멜트"/>
    <n v="390"/>
    <x v="10"/>
    <s v="삼방-풀발이-노루지증착120-390"/>
    <n v="31.200000000000003"/>
    <n v="959992.8"/>
  </r>
  <r>
    <s v="20240924-1000150070"/>
    <s v="20240924"/>
    <x v="2"/>
    <s v="05"/>
    <s v="20241007"/>
    <n v="24000"/>
    <s v="나이론60"/>
    <s v="250x450=삼방"/>
    <n v="250"/>
    <x v="0"/>
    <s v="삼방-나이론60-250"/>
    <n v="7.5"/>
    <n v="180000"/>
  </r>
  <r>
    <s v="20240924-1000154318"/>
    <s v="20240924"/>
    <x v="2"/>
    <s v="05"/>
    <s v="20241007"/>
    <n v="15000"/>
    <s v="나이론90"/>
    <s v="400x310=삼방-가분수"/>
    <n v="400"/>
    <x v="0"/>
    <s v="삼방-나이론90-400"/>
    <n v="10"/>
    <n v="150000"/>
  </r>
  <r>
    <s v="20240924-1000162997"/>
    <s v="20240924"/>
    <x v="2"/>
    <s v="05"/>
    <s v="20241014"/>
    <n v="80000"/>
    <s v="패나이론120"/>
    <s v="150mm*200mm=삼방"/>
    <n v="150"/>
    <x v="0"/>
    <s v="삼방-패나이론120-150"/>
    <n v="4"/>
    <n v="320000"/>
  </r>
  <r>
    <s v="20240924-1000169142"/>
    <s v="20240924"/>
    <x v="2"/>
    <s v="05"/>
    <s v="20241008"/>
    <n v="18750"/>
    <s v="패트(유백)90"/>
    <s v="320x400+40=삼방풀발이-핫멜트"/>
    <n v="320"/>
    <x v="10"/>
    <s v="삼방-풀발이-패트(유백)90-320"/>
    <n v="25.6"/>
    <n v="480000"/>
  </r>
  <r>
    <s v="20240924-1000169159"/>
    <s v="20240924"/>
    <x v="0"/>
    <s v="05"/>
    <s v="20241007"/>
    <n v="25000"/>
    <s v="나이론(옥텐)130"/>
    <s v="240mm*340mm=삼방"/>
    <n v="240"/>
    <x v="8"/>
    <s v="삼방-2폭-나이론(옥텐)130-240"/>
    <n v="6"/>
    <n v="150000"/>
  </r>
  <r>
    <s v="20240924-1000169166"/>
    <s v="20240924"/>
    <x v="2"/>
    <s v="05"/>
    <s v="20241007"/>
    <n v="25000"/>
    <s v="나이론(옥텐)130"/>
    <s v="240mm*340mm=삼방"/>
    <n v="240"/>
    <x v="8"/>
    <s v="삼방-2폭-나이론(옥텐)130-240"/>
    <n v="6"/>
    <n v="150000"/>
  </r>
  <r>
    <s v="20240924-1000169175"/>
    <s v="20240924"/>
    <x v="2"/>
    <s v="05"/>
    <s v="20241007"/>
    <n v="43200"/>
    <s v="패트60"/>
    <s v="160x200=삼방"/>
    <n v="160"/>
    <x v="0"/>
    <s v="삼방-패트60-160"/>
    <n v="5"/>
    <n v="216000"/>
  </r>
  <r>
    <s v="20240924-1000169177"/>
    <s v="20240924"/>
    <x v="2"/>
    <s v="05"/>
    <s v="20241004"/>
    <n v="4800"/>
    <s v="패트60"/>
    <s v="160x200=삼방"/>
    <n v="160"/>
    <x v="0"/>
    <s v="삼방-패트60-160"/>
    <n v="5"/>
    <n v="24000"/>
  </r>
  <r>
    <s v="20240924-1000169179"/>
    <s v="20240924"/>
    <x v="1"/>
    <s v="05"/>
    <s v="20241007"/>
    <n v="24390"/>
    <s v="나이론105"/>
    <s v="205mm*290mm=삼방"/>
    <n v="205"/>
    <x v="0"/>
    <s v="삼방-나이론105-205"/>
    <n v="5"/>
    <n v="121950"/>
  </r>
  <r>
    <s v="20240924-11150360"/>
    <s v="20240924"/>
    <x v="1"/>
    <s v="05"/>
    <s v="20241007"/>
    <n v="13333"/>
    <s v="나이론55"/>
    <s v="250x450=삼방꼬리"/>
    <n v="250"/>
    <x v="1"/>
    <s v="삼방꼬리-나이론55-250"/>
    <n v="14"/>
    <n v="186662"/>
  </r>
  <r>
    <s v="20240924-1117P0162"/>
    <s v="20240924"/>
    <x v="1"/>
    <s v="05"/>
    <s v="20241004"/>
    <n v="34285"/>
    <s v="나이론80"/>
    <s v="350x370=삼방"/>
    <n v="350"/>
    <x v="0"/>
    <s v="삼방-나이론80-350"/>
    <n v="9"/>
    <n v="308565"/>
  </r>
  <r>
    <s v="20240924-1119P0054"/>
    <s v="20240924"/>
    <x v="1"/>
    <s v="05"/>
    <s v="20241004"/>
    <n v="54545"/>
    <s v="패트(유무광)100"/>
    <s v="220x280=삼방"/>
    <n v="220"/>
    <x v="0"/>
    <s v="삼방-패트(유무광)100-220"/>
    <n v="6"/>
    <n v="327270"/>
  </r>
  <r>
    <s v="20240924-130537"/>
    <s v="20240924"/>
    <x v="0"/>
    <s v="05"/>
    <s v="20241008"/>
    <n v="94736"/>
    <s v="패트90"/>
    <s v="190*270=삼방"/>
    <n v="190"/>
    <x v="0"/>
    <s v="삼방-패트90-190"/>
    <n v="4"/>
    <n v="378944"/>
  </r>
  <r>
    <s v="20240924-1320N0003"/>
    <s v="20240924"/>
    <x v="1"/>
    <s v="05"/>
    <s v="20241004"/>
    <n v="9375"/>
    <s v="나이론(청색)140"/>
    <s v="480x640=삼방꼬리-V칼특수가다"/>
    <n v="480"/>
    <x v="1"/>
    <s v="삼방꼬리-나이론(청색)140-480"/>
    <n v="14"/>
    <n v="131250"/>
  </r>
  <r>
    <s v="20240925-1000143215"/>
    <s v="20240925"/>
    <x v="2"/>
    <s v="05"/>
    <s v="20241008"/>
    <n v="30000"/>
    <s v="오씨피피(투명)80"/>
    <s v="200x270=삼방-지퍼"/>
    <n v="200"/>
    <x v="5"/>
    <s v="삼방-지퍼-오씨피피(투명)80-200"/>
    <n v="20"/>
    <n v="600000"/>
  </r>
  <r>
    <s v="20240925-1000146575"/>
    <s v="20240925"/>
    <x v="0"/>
    <s v="05"/>
    <s v="20241008"/>
    <n v="16216"/>
    <s v="나이론80"/>
    <s v="370mm*290mm=삼방-가분수"/>
    <n v="370"/>
    <x v="0"/>
    <s v="삼방-나이론80-370"/>
    <n v="10"/>
    <n v="162160"/>
  </r>
  <r>
    <s v="20240925-1000154950"/>
    <s v="20240925"/>
    <x v="1"/>
    <s v="05"/>
    <s v="20241008"/>
    <n v="75000"/>
    <s v="나이론70"/>
    <s v="160x250=삼방"/>
    <n v="160"/>
    <x v="0"/>
    <s v="삼방-나이론70-160"/>
    <n v="5"/>
    <n v="375000"/>
  </r>
  <r>
    <s v="20240925-1000169195"/>
    <s v="20240925"/>
    <x v="2"/>
    <s v="05"/>
    <s v="20241008"/>
    <n v="30000"/>
    <s v="나이론70"/>
    <s v="200x300=삼방"/>
    <n v="200"/>
    <x v="0"/>
    <s v="삼방-나이론70-200"/>
    <n v="5"/>
    <n v="150000"/>
  </r>
  <r>
    <s v="20240925-1000169208"/>
    <s v="20240925"/>
    <x v="1"/>
    <s v="05"/>
    <s v="20241011"/>
    <n v="40000"/>
    <s v="은박140"/>
    <s v="150x220+40=삼방스탠드-타원밑지분리형"/>
    <n v="150"/>
    <x v="6"/>
    <s v="삼방스탠드-은박140-150"/>
    <n v="15"/>
    <n v="600000"/>
  </r>
  <r>
    <s v="20240925-11150225"/>
    <s v="20240925"/>
    <x v="2"/>
    <s v="05"/>
    <s v="20241007"/>
    <n v="18750"/>
    <s v="패트100"/>
    <s v="320x480=삼방-사각라운드"/>
    <n v="320"/>
    <x v="0"/>
    <s v="삼방-패트100-320"/>
    <n v="8"/>
    <n v="150000"/>
  </r>
  <r>
    <s v="20240925-1117N0054"/>
    <s v="20240925"/>
    <x v="2"/>
    <s v="05"/>
    <s v="20241008"/>
    <n v="24000"/>
    <s v="나이론(옥텐)90"/>
    <s v="250mm*305mm=삼방"/>
    <n v="250"/>
    <x v="0"/>
    <s v="삼방-나이론(옥텐)90-250"/>
    <n v="7"/>
    <n v="168000"/>
  </r>
  <r>
    <s v="20240925-1120P0066"/>
    <s v="20240925"/>
    <x v="2"/>
    <s v="05"/>
    <s v="20241008"/>
    <n v="17142"/>
    <s v="나이론70"/>
    <s v="350x430=삼방"/>
    <n v="350"/>
    <x v="0"/>
    <s v="삼방-나이론70-350"/>
    <n v="9"/>
    <n v="154278"/>
  </r>
  <r>
    <s v="20240925-12150484"/>
    <s v="20240925"/>
    <x v="1"/>
    <s v="05"/>
    <s v="20241007"/>
    <n v="160000"/>
    <s v="나이론80"/>
    <s v="75x110=삼방-2폭"/>
    <n v="75"/>
    <x v="8"/>
    <s v="삼방-2폭-나이론80-75"/>
    <n v="5"/>
    <n v="800000"/>
  </r>
  <r>
    <s v="20240925-1219P0311"/>
    <s v="20240925"/>
    <x v="2"/>
    <s v="05"/>
    <s v="20241007"/>
    <n v="18750"/>
    <s v="오피피(무광)70"/>
    <s v="320x440=삼방-지퍼-고리구멍8mm/바람구멍4mm*2개"/>
    <n v="320"/>
    <x v="5"/>
    <s v="삼방-지퍼-오피피(무광)70-320"/>
    <n v="32.200000000000003"/>
    <n v="603750"/>
  </r>
  <r>
    <s v="20240925-13160151"/>
    <s v="20240925"/>
    <x v="0"/>
    <s v="05"/>
    <s v="20241004"/>
    <n v="25000"/>
    <s v="[구이 2-10]나이론(자동포장용)100"/>
    <s v="240mm*280mm=삼방"/>
    <n v="240"/>
    <x v="0"/>
    <s v="삼방-[구이 2-10]나이론(자동포장용)100-240"/>
    <n v="6"/>
    <n v="150000"/>
  </r>
  <r>
    <s v="20240925-1316N0011"/>
    <s v="20240925"/>
    <x v="0"/>
    <s v="05"/>
    <s v="20241003"/>
    <n v="17142"/>
    <s v="[구이 2-24]나이론(자동포장용)100"/>
    <s v="350x460=삼방"/>
    <n v="350"/>
    <x v="0"/>
    <s v="삼방-[구이 2-24]나이론(자동포장용)100-350"/>
    <n v="9"/>
    <n v="154278"/>
  </r>
  <r>
    <s v="20240925-1316P0076"/>
    <s v="20240925"/>
    <x v="1"/>
    <s v="05"/>
    <s v="20241008"/>
    <n v="28571"/>
    <s v="패씨피피60"/>
    <s v="210x250=삼방-고리구멍8mm"/>
    <n v="210"/>
    <x v="0"/>
    <s v="삼방-패씨피피60-210"/>
    <n v="6"/>
    <n v="171426"/>
  </r>
  <r>
    <s v="20240926-1000138836"/>
    <s v="20240926"/>
    <x v="1"/>
    <s v="05"/>
    <s v="20241009"/>
    <n v="30000"/>
    <s v="나이론80"/>
    <s v="200mm*300mm=삼방"/>
    <n v="200"/>
    <x v="0"/>
    <s v="삼방-나이론80-200"/>
    <n v="5"/>
    <n v="150000"/>
  </r>
  <r>
    <s v="20240926-1000146475"/>
    <s v="20240926"/>
    <x v="0"/>
    <s v="05"/>
    <s v="20241009"/>
    <n v="66666"/>
    <s v="나이론110"/>
    <s v="180x185=삼방-2폭"/>
    <n v="180"/>
    <x v="8"/>
    <s v="삼방-2폭-나이론110-180"/>
    <n v="4"/>
    <n v="266664"/>
  </r>
  <r>
    <s v="20240926-1000148670"/>
    <s v="20240926"/>
    <x v="0"/>
    <s v="05"/>
    <s v="20241008"/>
    <n v="23076"/>
    <s v="패트105"/>
    <s v="260mm*370mm=삼방-지퍼"/>
    <n v="260"/>
    <x v="5"/>
    <s v="삼방-지퍼-패트105-260"/>
    <n v="26"/>
    <n v="599976"/>
  </r>
  <r>
    <s v="20240926-1000148794"/>
    <s v="20240926"/>
    <x v="2"/>
    <s v="05"/>
    <s v="20241009"/>
    <n v="26086"/>
    <s v="나이론70"/>
    <s v="230mm*320mm=삼방"/>
    <n v="230"/>
    <x v="0"/>
    <s v="삼방-나이론70-230"/>
    <n v="6"/>
    <n v="156516"/>
  </r>
  <r>
    <s v="20240926-1000155576"/>
    <s v="20240926"/>
    <x v="1"/>
    <s v="05"/>
    <s v="20241008"/>
    <n v="17142"/>
    <s v="나이론100"/>
    <s v="350x450=삼방"/>
    <n v="350"/>
    <x v="0"/>
    <s v="삼방-나이론100-350"/>
    <n v="9"/>
    <n v="154278"/>
  </r>
  <r>
    <s v="20240926-1000155583"/>
    <s v="20240926"/>
    <x v="0"/>
    <s v="05"/>
    <s v="20241014"/>
    <n v="326530"/>
    <s v="나이론80"/>
    <s v="147mm*175mm=삼방-2폭"/>
    <n v="147"/>
    <x v="8"/>
    <s v="삼방-2폭-나이론80-147"/>
    <n v="4.5"/>
    <n v="1469385"/>
  </r>
  <r>
    <s v="20240926-1000160893"/>
    <s v="20240926"/>
    <x v="2"/>
    <s v="05"/>
    <s v="20241008"/>
    <n v="57142"/>
    <s v="나이론110"/>
    <s v="315mm*430mm=삼방"/>
    <n v="315"/>
    <x v="0"/>
    <s v="삼방-나이론110-315"/>
    <n v="8"/>
    <n v="457136"/>
  </r>
  <r>
    <s v="20240926-1000161209"/>
    <s v="20240926"/>
    <x v="0"/>
    <s v="05"/>
    <s v="20241009"/>
    <n v="21052"/>
    <s v="나이론(유백)95"/>
    <s v="285mm*410mm=삼방-지퍼"/>
    <n v="285"/>
    <x v="5"/>
    <s v="삼방-지퍼-나이론(유백)95-285"/>
    <n v="29"/>
    <n v="610508"/>
  </r>
  <r>
    <s v="20240926-1000169201"/>
    <s v="20240926"/>
    <x v="2"/>
    <s v="05"/>
    <s v="20241009"/>
    <n v="12500"/>
    <s v="오씨피피80"/>
    <s v="210mm*480mm=삼방꼬리"/>
    <n v="210"/>
    <x v="1"/>
    <s v="삼방꼬리-오씨피피80-210"/>
    <n v="12"/>
    <n v="150000"/>
  </r>
  <r>
    <s v="20240926-1216P0146"/>
    <s v="20240926"/>
    <x v="2"/>
    <s v="05"/>
    <s v="20241008"/>
    <n v="40000"/>
    <s v="패트(유무광)120"/>
    <s v="150x230=삼방-지퍼-고리구멍8mm"/>
    <n v="150"/>
    <x v="5"/>
    <s v="삼방-지퍼-패트(유무광)120-150"/>
    <n v="15"/>
    <n v="600000"/>
  </r>
  <r>
    <s v="20240926-13160151"/>
    <s v="20240925"/>
    <x v="0"/>
    <s v="05"/>
    <s v="20241004"/>
    <n v="50000"/>
    <s v="[구이 2-10]나이론(자동포장용)100"/>
    <s v="240mm*280mm=삼방"/>
    <n v="240"/>
    <x v="0"/>
    <s v="삼방-[구이 2-10]나이론(자동포장용)100-240"/>
    <n v="6"/>
    <n v="300000"/>
  </r>
  <r>
    <s v="20240927-1000150490"/>
    <s v="20240927"/>
    <x v="1"/>
    <s v="05"/>
    <s v="20241010"/>
    <n v="26086"/>
    <s v="오씨피피(투명)80"/>
    <s v="230x300=삼방-지퍼(하단오픈)"/>
    <n v="230"/>
    <x v="5"/>
    <s v="삼방-지퍼-오씨피피(투명)80-230"/>
    <n v="23.5"/>
    <n v="613021"/>
  </r>
  <r>
    <s v="20240927-1000160680"/>
    <s v="20240927"/>
    <x v="2"/>
    <s v="05"/>
    <s v="20241011"/>
    <n v="10000"/>
    <s v="은박93"/>
    <s v="400*600=삼방꼬리"/>
    <n v="400"/>
    <x v="1"/>
    <s v="삼방꼬리-은박93-400"/>
    <n v="14"/>
    <n v="140000"/>
  </r>
  <r>
    <s v="20240927-1000162013"/>
    <s v="20240927"/>
    <x v="2"/>
    <s v="05"/>
    <s v="20241008"/>
    <n v="28571"/>
    <s v="나이론70"/>
    <s v="210mm*190mm=삼방"/>
    <n v="210"/>
    <x v="0"/>
    <s v="삼방-나이론70-210"/>
    <n v="6"/>
    <n v="171426"/>
  </r>
  <r>
    <s v="20240927-1000169198"/>
    <s v="20240927"/>
    <x v="1"/>
    <s v="05"/>
    <s v="20241010"/>
    <n v="30000"/>
    <s v="나이론70"/>
    <s v="200x300=삼방"/>
    <n v="200"/>
    <x v="0"/>
    <s v="삼방-나이론70-200"/>
    <n v="5"/>
    <n v="150000"/>
  </r>
  <r>
    <s v="20240927-1117N0055"/>
    <s v="20240927"/>
    <x v="2"/>
    <s v="05"/>
    <s v="20241010"/>
    <n v="40000"/>
    <s v="나이론(옥텐)100"/>
    <s v="300x405=삼방"/>
    <n v="300"/>
    <x v="0"/>
    <s v="삼방-나이론(옥텐)100-300"/>
    <n v="8"/>
    <n v="320000"/>
  </r>
  <r>
    <s v="20240927-1217P0106"/>
    <s v="20240927"/>
    <x v="0"/>
    <s v="05"/>
    <s v="20241010"/>
    <n v="26666"/>
    <s v="패트80"/>
    <s v="340x450=삼방꼬리"/>
    <n v="340"/>
    <x v="1"/>
    <s v="삼방꼬리-패트80-340"/>
    <n v="12"/>
    <n v="319992"/>
  </r>
  <r>
    <s v="20240927-1220P0186"/>
    <s v="20240926"/>
    <x v="2"/>
    <s v="05"/>
    <s v="20241007"/>
    <n v="27272"/>
    <s v="나이론(유무광)100"/>
    <s v="220x280=삼방(하단오픈)"/>
    <n v="220"/>
    <x v="0"/>
    <s v="삼방-나이론(유무광)100-220"/>
    <n v="6"/>
    <n v="163632"/>
  </r>
  <r>
    <s v="20240927-900022"/>
    <s v="20240927"/>
    <x v="2"/>
    <s v="05"/>
    <s v="20241009"/>
    <n v="18461"/>
    <s v="나이론70"/>
    <s v="450x650=삼방꼬리"/>
    <n v="450"/>
    <x v="11"/>
    <s v="삼방꼬리-HD씨링-나이론70-450"/>
    <n v="14.5"/>
    <n v="267684.5"/>
  </r>
  <r>
    <s v="20240927-900023"/>
    <s v="20240927"/>
    <x v="0"/>
    <s v="05"/>
    <s v="20241001"/>
    <n v="18461"/>
    <s v="나이론70"/>
    <s v="500x650=삼방꼬리"/>
    <n v="500"/>
    <x v="11"/>
    <s v="삼방꼬리-HD씨링-나이론70-500"/>
    <n v="14.5"/>
    <n v="267684.5"/>
  </r>
  <r>
    <s v="20240927-900023"/>
    <s v="20240927"/>
    <x v="0"/>
    <s v="05"/>
    <s v="20241009"/>
    <n v="9230"/>
    <s v="나이론70"/>
    <s v="500x650=삼방꼬리"/>
    <n v="500"/>
    <x v="11"/>
    <s v="삼방꼬리-HD씨링-나이론70-500"/>
    <n v="14.5"/>
    <n v="133835"/>
  </r>
  <r>
    <s v="20240930-1000141201"/>
    <s v="20240930"/>
    <x v="0"/>
    <s v="05"/>
    <s v="20241010"/>
    <n v="21818"/>
    <s v="패트90"/>
    <s v="275mm*380mm=삼방-지퍼-바람구멍1개(2mm)-분리배출마크"/>
    <n v="275"/>
    <x v="5"/>
    <s v="삼방-지퍼-패트90-275"/>
    <n v="28"/>
    <n v="610904"/>
  </r>
  <r>
    <s v="20240930-1000144319"/>
    <s v="20240930"/>
    <x v="2"/>
    <s v="05"/>
    <s v="20241010"/>
    <n v="75000"/>
    <s v="나이론90"/>
    <s v="160x250=삼방"/>
    <n v="160"/>
    <x v="0"/>
    <s v="삼방-나이론90-160"/>
    <n v="5"/>
    <n v="375000"/>
  </r>
  <r>
    <s v="20240930-1000149756"/>
    <s v="20240930"/>
    <x v="2"/>
    <s v="05"/>
    <s v="20241014"/>
    <n v="120000"/>
    <s v="크증착130"/>
    <s v="100x120=삼방-2폭"/>
    <n v="100"/>
    <x v="8"/>
    <s v="삼방-2폭-크증착130-100"/>
    <n v="5"/>
    <n v="600000"/>
  </r>
  <r>
    <s v="20240930-1000154020"/>
    <s v="20240930"/>
    <x v="0"/>
    <s v="05"/>
    <s v="20241011"/>
    <n v="46153"/>
    <s v="오피피(무광)80"/>
    <s v="260x370=삼방-지퍼-상단고리구멍5mm-바람구멍5mm"/>
    <n v="260"/>
    <x v="5"/>
    <s v="삼방-지퍼-오피피(무광)80-260"/>
    <n v="27"/>
    <n v="1246131"/>
  </r>
  <r>
    <s v="20240930-1000163203"/>
    <s v="20240930"/>
    <x v="2"/>
    <s v="05"/>
    <s v="20241014"/>
    <n v="100000"/>
    <s v="나이론70"/>
    <s v="180x280=삼방-HD씨링"/>
    <n v="180"/>
    <x v="4"/>
    <s v="삼방-HD씨링-나이론70-180"/>
    <n v="5.5"/>
    <n v="550000"/>
  </r>
  <r>
    <s v="20240930-1000163638"/>
    <s v="20240930"/>
    <x v="1"/>
    <s v="05"/>
    <s v="20241011"/>
    <n v="26086"/>
    <s v="나이론70"/>
    <s v="230mm*320mm=삼방-HD씨링"/>
    <n v="230"/>
    <x v="4"/>
    <s v="삼방-HD씨링-나이론70-230"/>
    <n v="5.5"/>
    <n v="143473"/>
  </r>
  <r>
    <s v="20240930-1000165711"/>
    <s v="20240930"/>
    <x v="1"/>
    <s v="05"/>
    <s v="20241011"/>
    <n v="24000"/>
    <s v="나이론70"/>
    <s v="250x310=삼방"/>
    <n v="250"/>
    <x v="0"/>
    <s v="삼방-나이론70-250"/>
    <n v="7"/>
    <n v="168000"/>
  </r>
  <r>
    <s v="20240930-1000166093"/>
    <s v="20240930"/>
    <x v="1"/>
    <s v="05"/>
    <s v="20241011"/>
    <n v="30000"/>
    <s v="나이론70"/>
    <s v="200mm*300mm=삼방-HD씨링"/>
    <n v="200"/>
    <x v="4"/>
    <s v="삼방-HD씨링-나이론70-200"/>
    <n v="5.5"/>
    <n v="165000"/>
  </r>
  <r>
    <s v="20240930-1000169223"/>
    <s v="20240930"/>
    <x v="2"/>
    <s v="05"/>
    <s v="20241010"/>
    <n v="46153"/>
    <s v="패트100"/>
    <s v="130x200=삼방-지퍼(지퍼오픈)"/>
    <n v="130"/>
    <x v="5"/>
    <s v="삼방-지퍼-패트100-130"/>
    <n v="13.2"/>
    <n v="609219.6"/>
  </r>
  <r>
    <s v="20240930-1000169224"/>
    <s v="20240930"/>
    <x v="2"/>
    <s v="05"/>
    <s v="20241011"/>
    <n v="33333"/>
    <s v="나이론90"/>
    <s v="180mm*240mm=삼방"/>
    <n v="180"/>
    <x v="0"/>
    <s v="삼방-나이론90-180"/>
    <n v="5"/>
    <n v="166665"/>
  </r>
  <r>
    <s v="20240930-1118N0021"/>
    <s v="20240930"/>
    <x v="1"/>
    <s v="05"/>
    <s v="20241010"/>
    <n v="27906"/>
    <s v="나이론(크린)80"/>
    <s v="430x500=삼방"/>
    <n v="430"/>
    <x v="0"/>
    <s v="삼방-나이론(크린)80-430"/>
    <n v="11.5"/>
    <n v="320919"/>
  </r>
  <r>
    <s v="20240930-1316P0072"/>
    <s v="20240930"/>
    <x v="2"/>
    <s v="05"/>
    <s v="20241010"/>
    <n v="75000"/>
    <s v="나이론70"/>
    <s v="160x210=삼방-2폭"/>
    <n v="160"/>
    <x v="8"/>
    <s v="삼방-2폭-나이론70-160"/>
    <n v="4"/>
    <n v="300000"/>
  </r>
  <r>
    <s v="20240930-900001"/>
    <s v="20240930"/>
    <x v="1"/>
    <s v="05"/>
    <s v="20241011"/>
    <n v="240000"/>
    <s v="나이론70"/>
    <s v="100x150=삼방-2폭"/>
    <n v="100"/>
    <x v="12"/>
    <s v="삼방-2폭-HD씨링-나이론70-100"/>
    <n v="4.5"/>
    <n v="1080000"/>
  </r>
  <r>
    <s v="20240930-900009"/>
    <s v="20240930"/>
    <x v="2"/>
    <s v="05"/>
    <s v="20241014"/>
    <n v="72000"/>
    <s v="나이론70"/>
    <s v="250x400=삼방"/>
    <n v="250"/>
    <x v="4"/>
    <s v="삼방-HD씨링-나이론70-250"/>
    <n v="7.5"/>
    <n v="540000"/>
  </r>
  <r>
    <s v="20240930-900010"/>
    <s v="20240930"/>
    <x v="1"/>
    <s v="05"/>
    <s v="20241014"/>
    <n v="96000"/>
    <s v="나이론70"/>
    <s v="250x450=삼방"/>
    <n v="250"/>
    <x v="4"/>
    <s v="삼방-HD씨링-나이론70-250"/>
    <n v="7.5"/>
    <n v="720000"/>
  </r>
  <r>
    <s v="20240930-900021"/>
    <s v="20240930"/>
    <x v="0"/>
    <s v="05"/>
    <s v="20241010"/>
    <n v="26666"/>
    <s v="나이론70"/>
    <s v="450x600=삼방"/>
    <n v="450"/>
    <x v="4"/>
    <s v="삼방-HD씨링-나이론70-450"/>
    <n v="14"/>
    <n v="373324"/>
  </r>
  <r>
    <s v="20240930-900022"/>
    <s v="20240930"/>
    <x v="1"/>
    <s v="05"/>
    <s v="20241011"/>
    <n v="27692"/>
    <s v="나이론70"/>
    <s v="450x650=삼방꼬리"/>
    <n v="450"/>
    <x v="11"/>
    <s v="삼방꼬리-HD씨링-나이론70-450"/>
    <n v="14.5"/>
    <n v="401534"/>
  </r>
  <r>
    <s v="20240930-901001"/>
    <s v="20240930"/>
    <x v="1"/>
    <s v="05"/>
    <s v="20241016"/>
    <n v="120000"/>
    <s v="나이론60"/>
    <s v="200x300=삼방"/>
    <n v="200"/>
    <x v="4"/>
    <s v="삼방-HD씨링-나이론60-200"/>
    <n v="5.5"/>
    <n v="660000"/>
  </r>
  <r>
    <s v="20240930-901008"/>
    <s v="20240930"/>
    <x v="2"/>
    <s v="05"/>
    <s v="20241016"/>
    <n v="36923"/>
    <s v="나이론60"/>
    <s v="400x650=삼방꼬리"/>
    <n v="400"/>
    <x v="11"/>
    <s v="삼방꼬리-HD씨링-나이론60-400"/>
    <n v="14.5"/>
    <n v="535383.5"/>
  </r>
  <r>
    <s v="20241002-1000136587"/>
    <s v="20241002"/>
    <x v="1"/>
    <s v="05"/>
    <s v="20241015"/>
    <n v="34285"/>
    <s v="나이론60"/>
    <s v="350mm*450mm=삼방"/>
    <n v="350"/>
    <x v="0"/>
    <s v="삼방-나이론60-350"/>
    <n v="9.5"/>
    <n v="325707.5"/>
  </r>
  <r>
    <s v="20241002-1000137857"/>
    <s v="20241002"/>
    <x v="1"/>
    <s v="05"/>
    <s v="20241015"/>
    <n v="48000"/>
    <s v="나이론60"/>
    <s v="250x450=삼방"/>
    <n v="250"/>
    <x v="0"/>
    <s v="삼방-나이론60-250"/>
    <n v="7.5"/>
    <n v="360000"/>
  </r>
  <r>
    <s v="20241002-1000143265"/>
    <s v="20241002"/>
    <x v="1"/>
    <s v="05"/>
    <s v="20241014"/>
    <n v="9375"/>
    <s v="나이론(청색)140"/>
    <s v="480x640=삼방꼬리-V칼X[수직형진공비닐(청)]"/>
    <n v="480"/>
    <x v="1"/>
    <s v="삼방꼬리-나이론(청색)140-480"/>
    <n v="14"/>
    <n v="131250"/>
  </r>
  <r>
    <s v="20241002-1000143944"/>
    <s v="20241002"/>
    <x v="0"/>
    <s v="05"/>
    <s v="20241015"/>
    <n v="9230"/>
    <s v="나이론60"/>
    <s v="350x650=삼방꼬리"/>
    <n v="350"/>
    <x v="1"/>
    <s v="삼방꼬리-나이론60-350"/>
    <n v="14.5"/>
    <n v="133835"/>
  </r>
  <r>
    <s v="20241002-1000152197"/>
    <s v="20241002"/>
    <x v="0"/>
    <s v="05"/>
    <s v="20241015"/>
    <n v="240000"/>
    <s v="나이론(유무광)100"/>
    <s v="200mm*200mm=삼방-2폭"/>
    <n v="200"/>
    <x v="8"/>
    <s v="삼방-2폭-나이론(유무광)100-200"/>
    <n v="4.5"/>
    <n v="1080000"/>
  </r>
  <r>
    <s v="20241002-1000154859"/>
    <s v="20241002"/>
    <x v="2"/>
    <s v="05"/>
    <s v="20241015"/>
    <n v="52173"/>
    <s v="나씨피피55"/>
    <s v="230mm*290mm=삼방"/>
    <n v="230"/>
    <x v="0"/>
    <s v="삼방-나씨피피55-230"/>
    <n v="6"/>
    <n v="313038"/>
  </r>
  <r>
    <s v="20241002-1000156505"/>
    <s v="20241002"/>
    <x v="2"/>
    <s v="05"/>
    <s v="20241015"/>
    <n v="28571"/>
    <s v="나이론95"/>
    <s v="210x260=삼방(하단오픈)"/>
    <n v="210"/>
    <x v="0"/>
    <s v="삼방-나이론95-210"/>
    <n v="6"/>
    <n v="171426"/>
  </r>
  <r>
    <s v="20241002-1000156900"/>
    <s v="20241002"/>
    <x v="1"/>
    <s v="05"/>
    <s v="20241014"/>
    <n v="26086"/>
    <s v="패트90"/>
    <s v="230mm*340mm=삼방-지퍼"/>
    <n v="230"/>
    <x v="5"/>
    <s v="삼방-지퍼-패트90-230"/>
    <n v="23"/>
    <n v="599978"/>
  </r>
  <r>
    <s v="20241002-1000157411"/>
    <s v="20241002"/>
    <x v="0"/>
    <s v="05"/>
    <s v="20241014"/>
    <n v="15000"/>
    <s v="나이론70"/>
    <s v="400x500=삼방"/>
    <n v="400"/>
    <x v="4"/>
    <s v="삼방-HD씨링-나이론70-400"/>
    <n v="10.5"/>
    <n v="157500"/>
  </r>
  <r>
    <s v="20241002-1000159704"/>
    <s v="20241002"/>
    <x v="2"/>
    <s v="05"/>
    <s v="20241014"/>
    <n v="31578"/>
    <s v="나이론100"/>
    <s v="190mm*270mm=삼방"/>
    <n v="190"/>
    <x v="0"/>
    <s v="삼방-나이론100-190"/>
    <n v="5"/>
    <n v="157890"/>
  </r>
  <r>
    <s v="20241002-1000166861"/>
    <s v="20241002"/>
    <x v="0"/>
    <s v="05"/>
    <s v="20241015"/>
    <n v="18461"/>
    <s v="나이론60"/>
    <s v="380x650=삼방꼬리"/>
    <n v="380"/>
    <x v="1"/>
    <s v="삼방꼬리-나이론60-380"/>
    <n v="14.5"/>
    <n v="267684.5"/>
  </r>
  <r>
    <s v="20241002-1000167365"/>
    <s v="20241002"/>
    <x v="1"/>
    <s v="05"/>
    <s v="20241015"/>
    <n v="21428"/>
    <s v="패트92"/>
    <s v="280mm*320mm=삼방"/>
    <n v="280"/>
    <x v="0"/>
    <s v="삼방-패트92-280"/>
    <n v="7"/>
    <n v="149996"/>
  </r>
  <r>
    <s v="20241002-1000167373"/>
    <s v="20241002"/>
    <x v="1"/>
    <s v="05"/>
    <s v="20241015"/>
    <n v="40000"/>
    <s v="패트92"/>
    <s v="300mm*450mm=삼방"/>
    <n v="300"/>
    <x v="0"/>
    <s v="삼방-패트92-300"/>
    <n v="8"/>
    <n v="320000"/>
  </r>
  <r>
    <s v="20241002-1000167792"/>
    <s v="20241002"/>
    <x v="2"/>
    <s v="05"/>
    <s v="20241015"/>
    <n v="30000"/>
    <s v="나이론(투명)110"/>
    <s v="200mm*460mm=삼방"/>
    <n v="200"/>
    <x v="0"/>
    <s v="삼방-나이론(투명)110-200"/>
    <n v="5"/>
    <n v="150000"/>
  </r>
  <r>
    <s v="20241002-1000168423"/>
    <s v="20241002"/>
    <x v="2"/>
    <s v="05"/>
    <s v="20241015"/>
    <n v="24000"/>
    <s v="패트(무광)100"/>
    <s v="250mm*280mm=삼방"/>
    <n v="250"/>
    <x v="0"/>
    <s v="삼방-패트(무광)100-250"/>
    <n v="7"/>
    <n v="168000"/>
  </r>
  <r>
    <s v="20241002-1000168606"/>
    <s v="20241002"/>
    <x v="0"/>
    <s v="05"/>
    <s v="20241015"/>
    <n v="24000"/>
    <s v="나이론60"/>
    <s v="250x350=삼방"/>
    <n v="250"/>
    <x v="0"/>
    <s v="삼방-나이론60-250"/>
    <n v="7.5"/>
    <n v="180000"/>
  </r>
  <r>
    <s v="20241002-1000169234"/>
    <s v="20241002"/>
    <x v="2"/>
    <s v="05"/>
    <s v="20241015"/>
    <n v="30000"/>
    <s v="나이론110"/>
    <s v="200mm*250mm=삼방"/>
    <n v="200"/>
    <x v="0"/>
    <s v="삼방-나이론110-200"/>
    <n v="5"/>
    <n v="150000"/>
  </r>
  <r>
    <s v="20241002-1000169238"/>
    <s v="20241002"/>
    <x v="1"/>
    <s v="05"/>
    <s v="20241014"/>
    <n v="9230"/>
    <s v="나이론70"/>
    <s v="350mm*650mm=삼방꼬리"/>
    <n v="350"/>
    <x v="1"/>
    <s v="삼방꼬리-나이론70-350"/>
    <n v="14"/>
    <n v="129220"/>
  </r>
  <r>
    <s v="20241002-1119N0012"/>
    <s v="20241002"/>
    <x v="2"/>
    <s v="05"/>
    <s v="20241016"/>
    <n v="60000"/>
    <s v="나이론80"/>
    <s v="200x230=삼방(월남쌈10 무지파우치)"/>
    <n v="200"/>
    <x v="0"/>
    <s v="삼방-나이론80-200"/>
    <n v="5"/>
    <n v="300000"/>
  </r>
  <r>
    <s v="20241002-1218P0338"/>
    <s v="20241002"/>
    <x v="0"/>
    <s v="05"/>
    <s v="20241014"/>
    <n v="15000"/>
    <s v="은박95"/>
    <s v="400x500=삼방"/>
    <n v="400"/>
    <x v="0"/>
    <s v="삼방-은박95-400"/>
    <n v="10"/>
    <n v="150000"/>
  </r>
  <r>
    <s v="20241002-13160150"/>
    <s v="20241002"/>
    <x v="0"/>
    <s v="05"/>
    <s v="20241014"/>
    <n v="25000"/>
    <s v="[구이 2-18]나이론(자동포장용)100"/>
    <s v="240x280=삼방"/>
    <n v="240"/>
    <x v="0"/>
    <s v="삼방-[구이 2-18]나이론(자동포장용)100-240"/>
    <n v="6"/>
    <n v="150000"/>
  </r>
  <r>
    <s v="20241002-902001"/>
    <s v="20241002"/>
    <x v="2"/>
    <s v="05"/>
    <s v="20241014"/>
    <n v="75000"/>
    <s v="진지90"/>
    <s v="160x250=삼방-지퍼"/>
    <n v="160"/>
    <x v="5"/>
    <s v="삼방-지퍼-진지90-160"/>
    <n v="16"/>
    <n v="1200000"/>
  </r>
  <r>
    <s v="20241002-902002"/>
    <s v="20241002"/>
    <x v="1"/>
    <s v="05"/>
    <s v="20241016"/>
    <n v="120000"/>
    <s v="진지90"/>
    <s v="200*300=삼방-지퍼"/>
    <n v="200"/>
    <x v="5"/>
    <s v="삼방-지퍼-진지90-200"/>
    <n v="20"/>
    <n v="2400000"/>
  </r>
  <r>
    <s v="20241002-902003"/>
    <s v="20241002"/>
    <x v="0"/>
    <s v="05"/>
    <s v="20241016"/>
    <n v="96000"/>
    <s v="진지90"/>
    <s v="250x350=삼방-지퍼"/>
    <n v="250"/>
    <x v="5"/>
    <s v="삼방-지퍼-진지90-250"/>
    <n v="25"/>
    <n v="2400000"/>
  </r>
  <r>
    <s v="20241002-902004"/>
    <s v="20241002"/>
    <x v="2"/>
    <s v="05"/>
    <s v="20241016"/>
    <n v="75000"/>
    <s v="진지90"/>
    <s v="320x400=삼방-지퍼"/>
    <n v="320"/>
    <x v="5"/>
    <s v="삼방-지퍼-진지90-320"/>
    <n v="32"/>
    <n v="2400000"/>
  </r>
  <r>
    <s v="20241002-903002"/>
    <s v="20241002"/>
    <x v="2"/>
    <s v="05"/>
    <s v="20241018"/>
    <n v="240000"/>
    <s v="진지스120"/>
    <s v="150x220+40=삼방스탠드-타원밑지분리형-지퍼"/>
    <n v="150"/>
    <x v="3"/>
    <s v="삼방스탠드-지퍼-진지스120-150"/>
    <n v="21"/>
    <n v="5040000"/>
  </r>
  <r>
    <s v="20241002-903003"/>
    <s v="20241002"/>
    <x v="1"/>
    <s v="05"/>
    <s v="20241018"/>
    <n v="200000"/>
    <s v="진지스120=무지"/>
    <s v="180x260+50=삼방스탠드-타원밑지분리형-지퍼"/>
    <n v="180"/>
    <x v="3"/>
    <s v="삼방스탠드-지퍼-진지스120=무지-180"/>
    <n v="25.2"/>
    <n v="5040000"/>
  </r>
  <r>
    <s v="20241002-903004"/>
    <s v="20241002"/>
    <x v="2"/>
    <s v="05"/>
    <s v="20241015"/>
    <n v="184615"/>
    <s v="진지스120"/>
    <s v="130x200+35=삼방스탠드-타원밑지분리형-지퍼"/>
    <n v="130"/>
    <x v="3"/>
    <s v="삼방스탠드-지퍼-진지스120-130"/>
    <n v="18.2"/>
    <n v="3359993"/>
  </r>
  <r>
    <s v="20241004-1000155625"/>
    <s v="20241002"/>
    <x v="0"/>
    <s v="05"/>
    <s v="20241015"/>
    <n v="63157"/>
    <s v="오씨피피(투명)60"/>
    <s v="190x560=삼방"/>
    <n v="190"/>
    <x v="0"/>
    <s v="삼방-오씨피피(투명)60-190"/>
    <n v="7"/>
    <n v="442099"/>
  </r>
  <r>
    <s v="20241004-1000169250"/>
    <s v="20241004"/>
    <x v="2"/>
    <s v="05"/>
    <s v="20241008"/>
    <n v="27906"/>
    <s v="패트120"/>
    <s v="215mm*275mm=삼방"/>
    <n v="215"/>
    <x v="0"/>
    <s v="삼방-패트120-215"/>
    <n v="6"/>
    <n v="167436"/>
  </r>
  <r>
    <s v="20241004-910001"/>
    <s v="20241004"/>
    <x v="1"/>
    <s v="05"/>
    <s v="20241022"/>
    <n v="480000"/>
    <s v="은박93"/>
    <s v="100*150=삼방-2폭"/>
    <n v="100"/>
    <x v="8"/>
    <s v="삼방-2폭-은박93-100"/>
    <n v="4.5"/>
    <n v="2160000"/>
  </r>
  <r>
    <s v="20241004-910002"/>
    <s v="20241004"/>
    <x v="2"/>
    <s v="05"/>
    <s v="20241022"/>
    <n v="369230"/>
    <s v="은박93=무지"/>
    <s v="130*200=삼방-2폭"/>
    <n v="130"/>
    <x v="8"/>
    <s v="삼방-2폭-은박93=무지-130"/>
    <n v="4"/>
    <n v="1476920"/>
  </r>
  <r>
    <s v="20241004-910003"/>
    <s v="20241004"/>
    <x v="0"/>
    <s v="05"/>
    <s v="20241018"/>
    <n v="160000"/>
    <s v="은박93"/>
    <s v="150x250=삼방-2폭"/>
    <n v="150"/>
    <x v="8"/>
    <s v="삼방-2폭-은박93-150"/>
    <n v="4"/>
    <n v="640000"/>
  </r>
  <r>
    <s v="20241004-910004"/>
    <s v="20241004"/>
    <x v="0"/>
    <s v="05"/>
    <s v="20241018"/>
    <n v="141176"/>
    <s v="은박93"/>
    <s v="170*250=삼방-2폭"/>
    <n v="170"/>
    <x v="8"/>
    <s v="삼방-2폭-은박93-170"/>
    <n v="4"/>
    <n v="564704"/>
  </r>
  <r>
    <s v="20241004-910005"/>
    <s v="20241004"/>
    <x v="1"/>
    <s v="05"/>
    <s v="20241022"/>
    <n v="120000"/>
    <s v="은박93"/>
    <s v="200*300=삼방"/>
    <n v="200"/>
    <x v="0"/>
    <s v="삼방-은박93-200"/>
    <n v="5"/>
    <n v="600000"/>
  </r>
  <r>
    <s v="20241007-1000136128"/>
    <s v="20241007"/>
    <x v="0"/>
    <s v="05"/>
    <s v="20241016"/>
    <n v="26086"/>
    <s v="나이론(유백/유무광)105"/>
    <s v="230mm*290mm=삼방"/>
    <n v="230"/>
    <x v="0"/>
    <s v="삼방-나이론(유백/유무광)105-230"/>
    <n v="6"/>
    <n v="156516"/>
  </r>
  <r>
    <s v="20241007-1000136979"/>
    <s v="20241007"/>
    <x v="2"/>
    <s v="05"/>
    <s v="20241018"/>
    <n v="40000"/>
    <s v="패트120"/>
    <s v="150*220+40=삼방스탠드-타원밑지분리형-지퍼"/>
    <n v="150"/>
    <x v="3"/>
    <s v="삼방스탠드-지퍼-패트120-150"/>
    <n v="21"/>
    <n v="840000"/>
  </r>
  <r>
    <s v="20241007-1000143472"/>
    <s v="20241007"/>
    <x v="2"/>
    <s v="05"/>
    <s v="20241018"/>
    <n v="10000"/>
    <s v="나이론100"/>
    <s v="250mm*320mm=삼방"/>
    <n v="250"/>
    <x v="0"/>
    <s v="삼방-나이론100-250"/>
    <n v="7"/>
    <n v="70000"/>
  </r>
  <r>
    <s v="20241007-1000150481"/>
    <s v="20241007"/>
    <x v="2"/>
    <s v="05"/>
    <s v="20241018"/>
    <n v="17142"/>
    <s v="나이론70"/>
    <s v="350x430=삼방"/>
    <n v="350"/>
    <x v="0"/>
    <s v="삼방-나이론70-350"/>
    <n v="9"/>
    <n v="154278"/>
  </r>
  <r>
    <s v="20241007-1000150745"/>
    <s v="20241007"/>
    <x v="1"/>
    <s v="05"/>
    <s v="20241018"/>
    <n v="17142"/>
    <s v="나이론60"/>
    <s v="350x450=삼방"/>
    <n v="350"/>
    <x v="4"/>
    <s v="삼방-HD씨링-나이론60-350"/>
    <n v="9.5"/>
    <n v="162849"/>
  </r>
  <r>
    <s v="20241007-1000164958"/>
    <s v="20241007"/>
    <x v="0"/>
    <s v="05"/>
    <s v="20241021"/>
    <n v="40000"/>
    <s v="나이론105"/>
    <s v="300mm*420mm=삼방"/>
    <n v="300"/>
    <x v="0"/>
    <s v="삼방-나이론105-300"/>
    <n v="8"/>
    <n v="320000"/>
  </r>
  <r>
    <s v="20241007-1000169251"/>
    <s v="20241007"/>
    <x v="1"/>
    <s v="05"/>
    <s v="20241018"/>
    <n v="30000"/>
    <s v="오씨피피(유무광)80"/>
    <s v="200mm*330mm=삼방-지퍼-상단고리구멍8mm(1개)"/>
    <n v="200"/>
    <x v="5"/>
    <s v="삼방-지퍼-오씨피피(유무광)80-200"/>
    <n v="20"/>
    <n v="600000"/>
  </r>
  <r>
    <s v="20241007-1219N0043"/>
    <s v="20241007"/>
    <x v="2"/>
    <s v="05"/>
    <s v="20241017"/>
    <n v="14000"/>
    <s v="나이론100"/>
    <s v="250x400=삼방"/>
    <n v="250"/>
    <x v="0"/>
    <s v="삼방-나이론100-250"/>
    <n v="7"/>
    <n v="98000"/>
  </r>
  <r>
    <s v="20241007-1219P0218"/>
    <s v="20241007"/>
    <x v="2"/>
    <s v="05"/>
    <s v="20241017"/>
    <n v="2500"/>
    <s v="나이론(유무광)70"/>
    <s v="400x600=삼방꼬리"/>
    <n v="400"/>
    <x v="1"/>
    <s v="삼방꼬리-나이론(유무광)70-400"/>
    <n v="14"/>
    <n v="35000"/>
  </r>
  <r>
    <s v="20241007-1219P0219"/>
    <s v="20241007"/>
    <x v="2"/>
    <s v="05"/>
    <s v="20241017"/>
    <n v="2500"/>
    <s v="나이론(유무광)70"/>
    <s v="400x600=삼방꼬리"/>
    <n v="400"/>
    <x v="1"/>
    <s v="삼방꼬리-나이론(유무광)70-400"/>
    <n v="14"/>
    <n v="35000"/>
  </r>
  <r>
    <s v="20241007-1219P0228"/>
    <s v="20241007"/>
    <x v="2"/>
    <s v="05"/>
    <s v="20241021"/>
    <n v="20000"/>
    <s v="패씨피피(유무광)80"/>
    <s v="150x220+40=삼방스탠드-타원밑지분리형"/>
    <n v="150"/>
    <x v="6"/>
    <s v="삼방스탠드-패씨피피(유무광)80-150"/>
    <n v="15"/>
    <n v="300000"/>
  </r>
  <r>
    <s v="20241007-1219P0330"/>
    <s v="20241007"/>
    <x v="2"/>
    <s v="05"/>
    <s v="20241021"/>
    <n v="20000"/>
    <s v="패씨피피(유무광)80"/>
    <s v="150x220+40=삼방스탠드-타원밑지분리형"/>
    <n v="150"/>
    <x v="6"/>
    <s v="삼방스탠드-패씨피피(유무광)80-150"/>
    <n v="15"/>
    <n v="300000"/>
  </r>
  <r>
    <s v="20241007-13150099"/>
    <s v="20241007"/>
    <x v="0"/>
    <s v="05"/>
    <s v="20241018"/>
    <n v="21428"/>
    <s v="나이론80"/>
    <s v="280x380=삼방"/>
    <n v="280"/>
    <x v="0"/>
    <s v="삼방-나이론80-280"/>
    <n v="7"/>
    <n v="149996"/>
  </r>
  <r>
    <s v="20241007-13150140"/>
    <s v="20241007"/>
    <x v="0"/>
    <s v="05"/>
    <s v="20241018"/>
    <n v="12765"/>
    <s v="나이론80"/>
    <s v="340x470=삼방꼬리"/>
    <n v="340"/>
    <x v="1"/>
    <s v="삼방꼬리-나이론80-340"/>
    <n v="12"/>
    <n v="153180"/>
  </r>
  <r>
    <s v="20241007-910007"/>
    <s v="20241007"/>
    <x v="2"/>
    <s v="05"/>
    <s v="20241023"/>
    <n v="75000"/>
    <s v="은박93"/>
    <s v="320x400=삼방"/>
    <n v="320"/>
    <x v="0"/>
    <s v="삼방-은박93-320"/>
    <n v="8"/>
    <n v="600000"/>
  </r>
  <r>
    <s v="20241007-910008"/>
    <s v="20241007"/>
    <x v="2"/>
    <s v="05"/>
    <s v="20241023"/>
    <n v="68571"/>
    <s v="은박93=무지"/>
    <s v="=350x450=삼방"/>
    <n v="350"/>
    <x v="0"/>
    <s v="삼방-은박93=무지-350"/>
    <n v="9"/>
    <n v="617139"/>
  </r>
  <r>
    <s v="20241007-910513"/>
    <s v="20241007"/>
    <x v="2"/>
    <s v="05"/>
    <s v="20241022"/>
    <n v="90000"/>
    <s v="은지93"/>
    <s v="200x300=삼방-지퍼"/>
    <n v="200"/>
    <x v="5"/>
    <s v="삼방-지퍼-은지93-200"/>
    <n v="20"/>
    <n v="1800000"/>
  </r>
  <r>
    <s v="20241007-910514"/>
    <s v="20241007"/>
    <x v="2"/>
    <s v="05"/>
    <s v="20241022"/>
    <n v="72000"/>
    <s v="은지93"/>
    <s v="250x350=삼방-지퍼"/>
    <n v="250"/>
    <x v="5"/>
    <s v="삼방-지퍼-은지93-250"/>
    <n v="25"/>
    <n v="1800000"/>
  </r>
  <r>
    <s v="20241007-910515"/>
    <s v="20241007"/>
    <x v="2"/>
    <s v="05"/>
    <s v="20241022"/>
    <n v="56250"/>
    <s v="은지93"/>
    <s v="320x400=삼방-지퍼"/>
    <n v="320"/>
    <x v="5"/>
    <s v="삼방-지퍼-은지93-320"/>
    <n v="32"/>
    <n v="1800000"/>
  </r>
  <r>
    <s v="20241008-1000138905"/>
    <s v="20241008"/>
    <x v="0"/>
    <s v="05"/>
    <s v="20241021"/>
    <n v="20000"/>
    <s v="패트(유무광)100"/>
    <s v="300mm*410mm=삼방-바람구멍1개(2mm)"/>
    <n v="300"/>
    <x v="0"/>
    <s v="삼방-패트(유무광)100-300"/>
    <n v="8.5"/>
    <n v="170000"/>
  </r>
  <r>
    <s v="20241008-1000154025"/>
    <s v="20241008"/>
    <x v="1"/>
    <s v="05"/>
    <s v="20241021"/>
    <n v="22222"/>
    <s v="패트(칼라/노랑)100"/>
    <s v="270x330=삼방"/>
    <n v="270"/>
    <x v="0"/>
    <s v="삼방-패트(칼라/노랑)100-270"/>
    <n v="7"/>
    <n v="155554"/>
  </r>
  <r>
    <s v="20241008-1000165766"/>
    <s v="20241008"/>
    <x v="2"/>
    <s v="05"/>
    <s v="20241021"/>
    <n v="60000"/>
    <s v="오씨피피(무광)60"/>
    <s v="100x205=삼방"/>
    <n v="100"/>
    <x v="0"/>
    <s v="삼방-오씨피피(무광)60-100"/>
    <n v="8"/>
    <n v="480000"/>
  </r>
  <r>
    <s v="20241008-1218N0070"/>
    <s v="20241008"/>
    <x v="0"/>
    <s v="05"/>
    <s v="20241018"/>
    <n v="13333"/>
    <s v="나이론70=무지"/>
    <s v="450x550=삼방"/>
    <n v="450"/>
    <x v="0"/>
    <s v="삼방-나이론70=무지-450"/>
    <n v="14"/>
    <n v="186662"/>
  </r>
  <r>
    <s v="20241008-1218P0211"/>
    <s v="20241007"/>
    <x v="2"/>
    <s v="05"/>
    <s v="20241017"/>
    <n v="30000"/>
    <s v="패트(유무광)120"/>
    <s v="200x280=삼방-지퍼-바람구멍5mm/고리구멍8mm(지퍼오픈)"/>
    <n v="200"/>
    <x v="5"/>
    <s v="삼방-지퍼-패트(유무광)120-200"/>
    <n v="20.2"/>
    <n v="606000"/>
  </r>
  <r>
    <s v="20241008-900002"/>
    <s v="20241008"/>
    <x v="2"/>
    <s v="05"/>
    <s v="20241023"/>
    <n v="400000"/>
    <s v="나이론70"/>
    <s v="150x200=삼방-2폭"/>
    <n v="150"/>
    <x v="12"/>
    <s v="삼방-2폭-HD씨링-나이론70-150"/>
    <n v="4.5"/>
    <n v="1800000"/>
  </r>
  <r>
    <s v="20241008-910513"/>
    <s v="20241008"/>
    <x v="2"/>
    <s v="05"/>
    <s v="20241022"/>
    <n v="30000"/>
    <s v="은지93"/>
    <s v="200x300=삼방-지퍼"/>
    <n v="200"/>
    <x v="5"/>
    <s v="삼방-지퍼-은지93-200"/>
    <n v="20"/>
    <n v="600000"/>
  </r>
  <r>
    <s v="20241008-910514"/>
    <s v="20241008"/>
    <x v="2"/>
    <s v="05"/>
    <s v="20241022"/>
    <n v="2400"/>
    <s v="은지93"/>
    <s v="250x350=삼방-지퍼"/>
    <n v="250"/>
    <x v="5"/>
    <s v="삼방-지퍼-은지93-250"/>
    <n v="25"/>
    <n v="60000"/>
  </r>
  <r>
    <s v="20241010-1000137856"/>
    <s v="20241010"/>
    <x v="1"/>
    <s v="05"/>
    <s v="20241023"/>
    <n v="34285"/>
    <s v="나이론60"/>
    <s v="350x450=삼방"/>
    <n v="350"/>
    <x v="0"/>
    <s v="삼방-나이론60-350"/>
    <n v="9.5"/>
    <n v="325707.5"/>
  </r>
  <r>
    <s v="20241010-1000138362"/>
    <s v="20241010"/>
    <x v="1"/>
    <s v="05"/>
    <s v="20241022"/>
    <n v="60000"/>
    <s v="나이론60"/>
    <s v="200x300=삼방"/>
    <n v="200"/>
    <x v="4"/>
    <s v="삼방-HD씨링-나이론60-200"/>
    <n v="5.5"/>
    <n v="330000"/>
  </r>
  <r>
    <s v="20241010-1000150743"/>
    <s v="20241010"/>
    <x v="2"/>
    <s v="05"/>
    <s v="20241023"/>
    <n v="24000"/>
    <s v="나이론60"/>
    <s v="250x450=삼방"/>
    <n v="250"/>
    <x v="0"/>
    <s v="삼방-나이론60-250"/>
    <n v="7.5"/>
    <n v="180000"/>
  </r>
  <r>
    <s v="20241010-1000153557"/>
    <s v="20241010"/>
    <x v="1"/>
    <s v="05"/>
    <s v="20241023"/>
    <n v="17142"/>
    <s v="나이론70"/>
    <s v="350x450=삼방"/>
    <n v="350"/>
    <x v="0"/>
    <s v="삼방-나이론70-350"/>
    <n v="9"/>
    <n v="154278"/>
  </r>
  <r>
    <s v="20241010-1000153900"/>
    <s v="20241010"/>
    <x v="1"/>
    <s v="05"/>
    <s v="20241023"/>
    <n v="21818"/>
    <s v="패트70"/>
    <s v="275x400=삼방-지퍼-바람구멍5mm"/>
    <n v="275"/>
    <x v="5"/>
    <s v="삼방-지퍼-패트70-275"/>
    <n v="27.5"/>
    <n v="599995"/>
  </r>
  <r>
    <s v="20241010-1000153902"/>
    <s v="20241010"/>
    <x v="1"/>
    <s v="05"/>
    <s v="20241023"/>
    <n v="10909"/>
    <s v="패트70"/>
    <s v="275x400=삼방-지퍼-바람구멍5mm"/>
    <n v="275"/>
    <x v="5"/>
    <s v="삼방-지퍼-패트70-275"/>
    <n v="27.5"/>
    <n v="299997.5"/>
  </r>
  <r>
    <s v="20241010-1000153904"/>
    <s v="20241010"/>
    <x v="1"/>
    <s v="05"/>
    <s v="20241023"/>
    <n v="10909"/>
    <s v="패트70"/>
    <s v="275x400=삼방-지퍼-바람구멍5mm"/>
    <n v="275"/>
    <x v="5"/>
    <s v="삼방-지퍼-패트70-275"/>
    <n v="27.5"/>
    <n v="299997.5"/>
  </r>
  <r>
    <s v="20241010-1000157188"/>
    <s v="20241010"/>
    <x v="0"/>
    <s v="05"/>
    <s v="20241022"/>
    <n v="9230"/>
    <s v="나이론70"/>
    <s v="500mm*650mm=삼방꼬리"/>
    <n v="500"/>
    <x v="1"/>
    <s v="삼방꼬리-나이론70-500"/>
    <n v="14.5"/>
    <n v="133835"/>
  </r>
  <r>
    <s v="20241010-1000157466"/>
    <s v="20241010"/>
    <x v="2"/>
    <s v="05"/>
    <s v="20241023"/>
    <n v="48000"/>
    <s v="패트(유무광)100"/>
    <s v="125x290=삼방-포켓지퍼-전면칼오픈-상단고리구멍(8mm)-지퍼오픈"/>
    <n v="125"/>
    <x v="9"/>
    <s v="삼방-포켓지퍼-패트(유무광)100-125"/>
    <n v="15.2"/>
    <n v="729600"/>
  </r>
  <r>
    <s v="20241010-1000160038"/>
    <s v="20241010"/>
    <x v="2"/>
    <s v="05"/>
    <s v="20241023"/>
    <n v="24000"/>
    <s v="나이론70"/>
    <s v="250mm*350mm=삼방"/>
    <n v="250"/>
    <x v="0"/>
    <s v="삼방-나이론70-250"/>
    <n v="7"/>
    <n v="168000"/>
  </r>
  <r>
    <s v="20241010-1000163997"/>
    <s v="20241010"/>
    <x v="2"/>
    <s v="05"/>
    <s v="20241023"/>
    <n v="33333"/>
    <s v="나이론70"/>
    <s v="180mm*200mm=삼방"/>
    <n v="180"/>
    <x v="0"/>
    <s v="삼방-나이론70-180"/>
    <n v="5"/>
    <n v="166665"/>
  </r>
  <r>
    <s v="20241010-1000165711"/>
    <s v="20241010"/>
    <x v="1"/>
    <s v="05"/>
    <s v="20241023"/>
    <n v="48000"/>
    <s v="나이론70"/>
    <s v="250x310=삼방"/>
    <n v="250"/>
    <x v="0"/>
    <s v="삼방-나이론70-250"/>
    <n v="7"/>
    <n v="336000"/>
  </r>
  <r>
    <s v="20241010-1000167792"/>
    <s v="20241010"/>
    <x v="2"/>
    <s v="05"/>
    <s v="20241023"/>
    <n v="30000"/>
    <s v="나이론(투명)110"/>
    <s v="200mm*460mm=삼방"/>
    <n v="200"/>
    <x v="0"/>
    <s v="삼방-나이론(투명)110-200"/>
    <n v="5"/>
    <n v="150000"/>
  </r>
  <r>
    <s v="20241010-1000168606"/>
    <s v="20241010"/>
    <x v="2"/>
    <s v="05"/>
    <s v="20241023"/>
    <n v="48000"/>
    <s v="나이론60"/>
    <s v="250x350=삼방"/>
    <n v="250"/>
    <x v="0"/>
    <s v="삼방-나이론60-250"/>
    <n v="7.5"/>
    <n v="360000"/>
  </r>
  <r>
    <s v="20241010-1119P0153"/>
    <s v="20241008"/>
    <x v="1"/>
    <s v="05"/>
    <s v="20241021"/>
    <n v="46153"/>
    <s v="패트150"/>
    <s v="260x370=삼방-지퍼"/>
    <n v="260"/>
    <x v="5"/>
    <s v="삼방-지퍼-패트150-260"/>
    <n v="26"/>
    <n v="1199978"/>
  </r>
  <r>
    <s v="20241010-1219P0060"/>
    <s v="20241010"/>
    <x v="2"/>
    <s v="05"/>
    <s v="20241022"/>
    <n v="30000"/>
    <s v="패트100"/>
    <s v="200x300=삼방-지퍼"/>
    <n v="200"/>
    <x v="5"/>
    <s v="삼방-지퍼-패트100-200"/>
    <n v="20"/>
    <n v="600000"/>
  </r>
  <r>
    <s v="20241011-1000137720"/>
    <s v="20241011"/>
    <x v="2"/>
    <s v="05"/>
    <s v="20241023"/>
    <n v="24000"/>
    <s v="나이론70"/>
    <s v="250mm*350mm=삼방"/>
    <n v="250"/>
    <x v="0"/>
    <s v="삼방-나이론70-250"/>
    <n v="7"/>
    <n v="168000"/>
  </r>
  <r>
    <s v="20241011-1000151457"/>
    <s v="20241011"/>
    <x v="2"/>
    <s v="05"/>
    <s v="20241024"/>
    <n v="24000"/>
    <s v="나이론70"/>
    <s v="250mm*350mm=삼방"/>
    <n v="250"/>
    <x v="0"/>
    <s v="삼방-나이론70-250"/>
    <n v="7"/>
    <n v="168000"/>
  </r>
  <r>
    <s v="20241011-1000159593"/>
    <s v="20241010"/>
    <x v="2"/>
    <s v="05"/>
    <s v="20241022"/>
    <n v="10000"/>
    <s v="패트90"/>
    <s v="215mm*300mm=삼방-지퍼-상단고리구멍(6mm)-바람구멍1개(2mm)"/>
    <n v="215"/>
    <x v="5"/>
    <s v="삼방-지퍼-패트90-215"/>
    <n v="21.7"/>
    <n v="217000"/>
  </r>
  <r>
    <s v="20241011-1000165460"/>
    <s v="20241010"/>
    <x v="1"/>
    <s v="05"/>
    <s v="20241023"/>
    <n v="11764"/>
    <s v="패트70"/>
    <s v="340mm*420mm=삼방-지퍼"/>
    <n v="340"/>
    <x v="5"/>
    <s v="삼방-지퍼-패트70-340"/>
    <n v="34"/>
    <n v="399976"/>
  </r>
  <r>
    <s v="20241011-1000169293"/>
    <s v="20241010"/>
    <x v="1"/>
    <s v="05"/>
    <s v="20241023"/>
    <n v="23529"/>
    <s v="패트70"/>
    <s v="340mm*420mm=삼방-지퍼"/>
    <n v="340"/>
    <x v="5"/>
    <s v="삼방-지퍼-패트70-340"/>
    <n v="34"/>
    <n v="799986"/>
  </r>
  <r>
    <s v="20241011-131021"/>
    <s v="20241011"/>
    <x v="1"/>
    <s v="05"/>
    <s v="20241025"/>
    <n v="51428"/>
    <s v="나이론60"/>
    <s v="350x450=삼방"/>
    <n v="350"/>
    <x v="0"/>
    <s v="삼방-나이론60-350"/>
    <n v="9.5"/>
    <n v="488566"/>
  </r>
  <r>
    <s v="20241011-131022"/>
    <s v="20241011"/>
    <x v="1"/>
    <s v="05"/>
    <s v="20241024"/>
    <n v="48000"/>
    <s v="나이론60"/>
    <s v="250x450=삼방"/>
    <n v="250"/>
    <x v="0"/>
    <s v="삼방-나이론60-250"/>
    <n v="7.5"/>
    <n v="360000"/>
  </r>
  <r>
    <s v="20241011-1619N0040"/>
    <s v="20241011"/>
    <x v="1"/>
    <s v="05"/>
    <s v="20241024"/>
    <n v="18461"/>
    <s v="나이론60"/>
    <s v="350x650=삼방꼬리"/>
    <n v="350"/>
    <x v="1"/>
    <s v="삼방꼬리-나이론60-350"/>
    <n v="14.5"/>
    <n v="267684.5"/>
  </r>
  <r>
    <s v="20241014-1000165165"/>
    <s v="20241014"/>
    <x v="0"/>
    <s v="05"/>
    <s v="20241024"/>
    <n v="40000"/>
    <s v="나이론105"/>
    <s v="300mm*420mm=삼방"/>
    <n v="300"/>
    <x v="0"/>
    <s v="삼방-나이론105-300"/>
    <n v="8"/>
    <n v="320000"/>
  </r>
  <r>
    <s v="20241014-1000169319"/>
    <s v="20241011"/>
    <x v="2"/>
    <s v="05"/>
    <s v="20241024"/>
    <n v="48000"/>
    <s v="은박(유무광)120"/>
    <s v="125mm*230mm=삼방"/>
    <n v="125"/>
    <x v="0"/>
    <s v="삼방-은박(유무광)120-125"/>
    <n v="5"/>
    <n v="240000"/>
  </r>
  <r>
    <s v="20241014-1000169335"/>
    <s v="20241014"/>
    <x v="2"/>
    <s v="05"/>
    <s v="20241024"/>
    <n v="24000"/>
    <s v="증착70"/>
    <s v="250mm*350mm=삼방"/>
    <n v="250"/>
    <x v="0"/>
    <s v="삼방-증착70-250"/>
    <n v="7"/>
    <n v="168000"/>
  </r>
  <r>
    <s v="20241014-1619N0021"/>
    <s v="20241014"/>
    <x v="2"/>
    <s v="05"/>
    <s v="20241025"/>
    <n v="20000"/>
    <s v="나이론60"/>
    <s v="300x450=삼방"/>
    <n v="300"/>
    <x v="0"/>
    <s v="삼방-나이론60-300"/>
    <n v="8.5"/>
    <n v="170000"/>
  </r>
  <r>
    <s v="20241015-1316N1128"/>
    <s v="20241015"/>
    <x v="1"/>
    <s v="05"/>
    <s v="20241025"/>
    <n v="9375"/>
    <s v="나이론(청색)140"/>
    <s v="480x640=삼방꼬리-V칼특수가다[수직형진공비닐(청)]"/>
    <n v="480"/>
    <x v="1"/>
    <s v="삼방꼬리-나이론(청색)140-480"/>
    <n v="14"/>
    <n v="131250"/>
  </r>
  <r>
    <s v="20241016-1217N0087"/>
    <s v="20241015"/>
    <x v="0"/>
    <s v="05"/>
    <s v="20241025"/>
    <n v="24000"/>
    <s v="패트90"/>
    <s v="250x350=삼방-지퍼(하단오픈)"/>
    <n v="250"/>
    <x v="5"/>
    <s v="삼방-지퍼-패트90-250"/>
    <n v="25"/>
    <n v="60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s v="20240910-900006"/>
    <s v="20240910"/>
    <x v="0"/>
    <s v="05"/>
    <s v="20241029"/>
    <n v="1410000"/>
    <s v="나이론70=무지"/>
    <s v="200x450=삼방"/>
    <n v="200"/>
    <n v="450"/>
    <x v="0"/>
    <s v="삼방-HD씨링-나이론70=무지-200"/>
    <s v="삼방-HD씨링-나이론70=무지-200"/>
    <n v="5"/>
    <n v="5.5"/>
    <n v="5.5"/>
    <n v="7755000"/>
  </r>
  <r>
    <s v="20240925-900013"/>
    <s v="20240925"/>
    <x v="0"/>
    <s v="05"/>
    <s v="20241113"/>
    <n v="805714"/>
    <s v="나이론70"/>
    <s v="350x450=삼방"/>
    <n v="350"/>
    <n v="450"/>
    <x v="0"/>
    <s v="삼방-HD씨링-나이론70-350"/>
    <s v="삼방-HD씨링-나이론70-350"/>
    <n v="9"/>
    <n v="9.5"/>
    <n v="9.5"/>
    <n v="7654283"/>
  </r>
  <r>
    <s v="20241007-900005"/>
    <s v="20241007"/>
    <x v="0"/>
    <s v="05"/>
    <s v="20241030"/>
    <n v="450000"/>
    <s v="나이론70=무지"/>
    <s v="200x300=삼방"/>
    <n v="200"/>
    <n v="300"/>
    <x v="0"/>
    <s v="삼방-HD씨링-나이론70=무지-200"/>
    <s v="삼방-HD씨링-나이론70=무지-200"/>
    <n v="5"/>
    <n v="5.5"/>
    <n v="5.5"/>
    <n v="2475000"/>
  </r>
  <r>
    <s v="20241011-1000162500"/>
    <s v="20241010"/>
    <x v="1"/>
    <s v="05"/>
    <s v="20241030"/>
    <n v="17142"/>
    <s v="[염지 4-4]패나이론(고접착)140&lt;410&gt;"/>
    <s v="350mm*410mm=삼방"/>
    <n v="350"/>
    <n v="410"/>
    <x v="1"/>
    <s v="삼방-[염지 4-4]패나이론(고접착)140&lt;410&gt;-350"/>
    <s v="삼방-[염지 4-4]패나이론(고접착)140&lt;410&gt;-350"/>
    <n v="9"/>
    <n v="9"/>
    <n v="9"/>
    <n v="154278"/>
  </r>
  <r>
    <s v="20241011-901005"/>
    <s v="20241011"/>
    <x v="1"/>
    <s v="05"/>
    <s v="20241029"/>
    <n v="68571"/>
    <s v="나이론60=무지"/>
    <s v="350x450=삼방"/>
    <n v="350"/>
    <n v="450"/>
    <x v="0"/>
    <s v="삼방-HD씨링-나이론60=무지-350"/>
    <s v="삼방-HD씨링-나이론60=무지-350"/>
    <n v="9"/>
    <n v="9.5"/>
    <n v="9.5"/>
    <n v="651424.5"/>
  </r>
  <r>
    <s v="20241014-1000154528"/>
    <s v="20241014"/>
    <x v="0"/>
    <s v="05"/>
    <s v="20241106"/>
    <n v="30000"/>
    <s v="패증착85"/>
    <s v="400x500+40=삼방풀발이-핫멜트"/>
    <n v="400"/>
    <n v="500"/>
    <x v="2"/>
    <s v="2단삼방-지퍼-패증착85-400"/>
    <s v="2단삼방-지퍼-패증착85-400"/>
    <n v="40"/>
    <n v="40"/>
    <n v="40"/>
    <n v="1200000"/>
  </r>
  <r>
    <s v="20241014-1000163157"/>
    <s v="20241014"/>
    <x v="0"/>
    <s v="05"/>
    <s v="20241029"/>
    <n v="34285"/>
    <s v="나이론(유무광/유백/메탈로젠)130"/>
    <s v="175mm*260mm+45mm=삼방스탠드"/>
    <n v="175"/>
    <n v="260"/>
    <x v="3"/>
    <s v="삼방스탠드-나이론(유무광/유백/메탈로젠)130-175"/>
    <s v="삼방스탠드-나이론(유무광/유백/메탈로젠)130-175"/>
    <n v="17"/>
    <n v="17"/>
    <n v="17.5"/>
    <n v="599987.5"/>
  </r>
  <r>
    <s v="20241014-1000164958"/>
    <s v="20241014"/>
    <x v="2"/>
    <s v="05"/>
    <s v="20241028"/>
    <n v="40000"/>
    <s v="나이론105"/>
    <s v="300mm*420mm=삼방"/>
    <n v="300"/>
    <n v="420"/>
    <x v="1"/>
    <s v="삼방-나이론105-300"/>
    <s v="삼방-나이론105-300"/>
    <n v="8"/>
    <n v="8"/>
    <n v="8"/>
    <n v="320000"/>
  </r>
  <r>
    <s v="20241014-900005"/>
    <s v="20241014"/>
    <x v="0"/>
    <s v="05"/>
    <s v="20241030"/>
    <n v="180000"/>
    <s v="나이론70=무지"/>
    <s v="200x300=삼방"/>
    <n v="200"/>
    <n v="300"/>
    <x v="0"/>
    <s v="삼방-HD씨링-나이론70=무지-200"/>
    <s v="삼방-HD씨링-나이론70=무지-200"/>
    <n v="5"/>
    <n v="5.5"/>
    <n v="5.5"/>
    <n v="990000"/>
  </r>
  <r>
    <s v="20241014-902003"/>
    <s v="20241014"/>
    <x v="2"/>
    <s v="05"/>
    <s v="20241028"/>
    <n v="96000"/>
    <s v="진지90"/>
    <s v="250x350=삼방-지퍼"/>
    <n v="250"/>
    <n v="350"/>
    <x v="4"/>
    <s v="삼방-지퍼-진지90-250"/>
    <s v="삼방-지퍼-진지90-250"/>
    <n v="25"/>
    <n v="25"/>
    <n v="25"/>
    <n v="2400000"/>
  </r>
  <r>
    <s v="20241015-1000136586"/>
    <s v="20241015"/>
    <x v="1"/>
    <s v="05"/>
    <s v="20241029"/>
    <n v="72000"/>
    <s v="나이론60"/>
    <s v="250mm*450mm=삼방"/>
    <n v="250"/>
    <n v="450"/>
    <x v="1"/>
    <s v="삼방-나이론60-250"/>
    <s v="삼방-나이론60-250"/>
    <n v="7"/>
    <n v="7"/>
    <n v="7.5"/>
    <n v="540000"/>
  </r>
  <r>
    <s v="20241015-1000136587"/>
    <s v="20241015"/>
    <x v="1"/>
    <s v="05"/>
    <s v="20241028"/>
    <n v="34285"/>
    <s v="나이론60"/>
    <s v="350mm*450mm=삼방"/>
    <n v="350"/>
    <n v="450"/>
    <x v="1"/>
    <s v="삼방-나이론60-350"/>
    <s v="삼방-나이론60-350"/>
    <n v="9"/>
    <n v="9"/>
    <n v="9.5"/>
    <n v="325707.5"/>
  </r>
  <r>
    <s v="20241015-1000145684"/>
    <s v="20241015"/>
    <x v="1"/>
    <s v="05"/>
    <s v="20241028"/>
    <n v="10000"/>
    <s v="나이론60"/>
    <s v="600mm*340mm=삼방"/>
    <n v="600"/>
    <n v="340"/>
    <x v="1"/>
    <s v="삼방-나이론60-600"/>
    <s v="삼방-나이론60-600"/>
    <n v="15"/>
    <n v="15"/>
    <n v="15"/>
    <n v="150000"/>
  </r>
  <r>
    <s v="20241015-1000157849"/>
    <s v="20241015"/>
    <x v="0"/>
    <s v="05"/>
    <s v="20241028"/>
    <n v="7317"/>
    <s v="오씨피피(투명)80"/>
    <s v="450x820=삼방꼬리-바람구멍 1개(5mm)"/>
    <n v="450"/>
    <n v="820"/>
    <x v="5"/>
    <s v="삼방꼬리-오씨피피(투명)80-450"/>
    <s v="삼방꼬리-오씨피피(투명)80-820"/>
    <n v="14"/>
    <n v="14"/>
    <n v="14"/>
    <n v="102438"/>
  </r>
  <r>
    <s v="20241015-1000163860"/>
    <s v="20241015"/>
    <x v="0"/>
    <s v="05"/>
    <s v="20241028"/>
    <n v="30769"/>
    <s v="오씨피피(투명)80"/>
    <s v="195x260=삼방-지퍼(하단오픈)"/>
    <n v="195"/>
    <n v="260"/>
    <x v="4"/>
    <s v="삼방-지퍼-오씨피피(투명)80-195"/>
    <s v="삼방-지퍼-오씨피피(투명)80-195"/>
    <n v="19"/>
    <n v="19"/>
    <n v="20"/>
    <n v="615380"/>
  </r>
  <r>
    <s v="20241015-1000166861"/>
    <s v="20241015"/>
    <x v="2"/>
    <s v="05"/>
    <s v="20241028"/>
    <n v="9230"/>
    <s v="나이론60"/>
    <s v="380x650=삼방꼬리"/>
    <n v="380"/>
    <n v="650"/>
    <x v="5"/>
    <s v="삼방꼬리-나이론60-380"/>
    <s v="삼방꼬리-나이론60-650"/>
    <n v="14"/>
    <n v="14"/>
    <n v="14.5"/>
    <n v="133835"/>
  </r>
  <r>
    <s v="20241015-1000167639"/>
    <s v="20241015"/>
    <x v="0"/>
    <s v="05"/>
    <s v="20241028"/>
    <n v="18461"/>
    <s v="나이론60"/>
    <s v="400x650=삼방꼬리"/>
    <n v="400"/>
    <n v="650"/>
    <x v="6"/>
    <s v="삼방꼬리-HD씨링-나이론60-400"/>
    <s v="삼방꼬리-HD씨링-나이론60-400"/>
    <n v="14"/>
    <n v="14.5"/>
    <n v="14.5"/>
    <n v="267684.5"/>
  </r>
  <r>
    <s v="20241015-1116P0216"/>
    <s v="20241015"/>
    <x v="0"/>
    <s v="05"/>
    <s v="20241028"/>
    <n v="42857"/>
    <s v="나이론80=6도-곱닥해)고등어살(150g)-중량변경"/>
    <s v="140x320=삼방"/>
    <n v="140"/>
    <n v="320"/>
    <x v="1"/>
    <s v="삼방-나이론80=6도-곱닥해)고등어살(150g)-중량변경-140"/>
    <s v="삼방-나이론80=6도-곱닥해)고등어살(150g)-중량변경-140"/>
    <n v="5"/>
    <n v="5"/>
    <n v="5"/>
    <n v="214285"/>
  </r>
  <r>
    <s v="20241015-1217P0015"/>
    <s v="20241015"/>
    <x v="1"/>
    <s v="05"/>
    <s v="20241028"/>
    <n v="33333"/>
    <s v="패트110"/>
    <s v="180x285=삼방-지퍼"/>
    <n v="180"/>
    <n v="285"/>
    <x v="4"/>
    <s v="삼방-지퍼-패트110-180"/>
    <s v="삼방-지퍼-패트110-180"/>
    <n v="18"/>
    <n v="18"/>
    <n v="18"/>
    <n v="599994"/>
  </r>
  <r>
    <s v="20241015-1218N0146"/>
    <s v="20241015"/>
    <x v="0"/>
    <s v="05"/>
    <s v="20241028"/>
    <n v="18461"/>
    <s v="나이론60"/>
    <s v="360x650=삼방꼬리"/>
    <n v="360"/>
    <n v="650"/>
    <x v="5"/>
    <s v="삼방꼬리-나이론60-360"/>
    <s v="삼방꼬리-나이론60-650"/>
    <n v="14"/>
    <n v="14"/>
    <n v="14.5"/>
    <n v="267684.5"/>
  </r>
  <r>
    <s v="20241015-1418P0052"/>
    <s v="20241015"/>
    <x v="2"/>
    <s v="05"/>
    <s v="20241028"/>
    <n v="26086"/>
    <s v="오씨피피(유무광)80"/>
    <s v="230x300=삼방-지퍼(하단오픈)"/>
    <n v="230"/>
    <n v="300"/>
    <x v="4"/>
    <s v="삼방-지퍼-오씨피피(유무광)80-230"/>
    <s v="삼방-지퍼-오씨피피(유무광)80-230"/>
    <n v="23"/>
    <n v="23"/>
    <n v="23"/>
    <n v="599978"/>
  </r>
  <r>
    <s v="20241015-1620P0020"/>
    <s v="20241015"/>
    <x v="0"/>
    <s v="05"/>
    <s v="20241028"/>
    <n v="42857"/>
    <s v="나이론80"/>
    <s v="140x330=삼방"/>
    <n v="140"/>
    <n v="330"/>
    <x v="1"/>
    <s v="삼방-나이론80-140"/>
    <s v="삼방-나이론80-140"/>
    <n v="5"/>
    <n v="5"/>
    <n v="5"/>
    <n v="214285"/>
  </r>
  <r>
    <s v="20241015-1620P0021"/>
    <s v="20241015"/>
    <x v="1"/>
    <s v="05"/>
    <s v="20241028"/>
    <n v="27272"/>
    <s v="나이론80"/>
    <s v="220x420=삼방"/>
    <n v="220"/>
    <n v="420"/>
    <x v="1"/>
    <s v="삼방-나이론80-220"/>
    <s v="삼방-나이론80-220"/>
    <n v="6"/>
    <n v="6"/>
    <n v="6"/>
    <n v="163632"/>
  </r>
  <r>
    <s v="20241015-900009"/>
    <s v="20241015"/>
    <x v="0"/>
    <s v="05"/>
    <s v="20241030"/>
    <n v="96000"/>
    <s v="나이론70"/>
    <s v="250x400=삼방"/>
    <n v="250"/>
    <n v="400"/>
    <x v="0"/>
    <s v="삼방-HD씨링-나이론70-250"/>
    <s v="삼방-HD씨링-나이론70-250"/>
    <n v="7"/>
    <n v="7.5"/>
    <n v="7.5"/>
    <n v="720000"/>
  </r>
  <r>
    <s v="20241016-1000164013"/>
    <s v="20241016"/>
    <x v="1"/>
    <s v="05"/>
    <s v="20241029"/>
    <n v="21428"/>
    <s v="증착70"/>
    <s v="280x380=삼방"/>
    <n v="280"/>
    <n v="380"/>
    <x v="1"/>
    <s v="삼방-증착70-280"/>
    <s v="삼방-증착70-280"/>
    <n v="7"/>
    <n v="7"/>
    <n v="7"/>
    <n v="149996"/>
  </r>
  <r>
    <s v="20241016-1000169201"/>
    <s v="20241016"/>
    <x v="0"/>
    <s v="05"/>
    <s v="20241029"/>
    <n v="12500"/>
    <s v="오씨피피80"/>
    <s v="210mm*480mm=삼방꼬리"/>
    <n v="210"/>
    <n v="480"/>
    <x v="5"/>
    <s v="삼방꼬리-오씨피피80-210"/>
    <s v="삼방꼬리-오씨피피80-480"/>
    <n v="12"/>
    <n v="12"/>
    <n v="12"/>
    <n v="150000"/>
  </r>
  <r>
    <s v="20241016-1000169354"/>
    <s v="20241016"/>
    <x v="2"/>
    <s v="05"/>
    <s v="20241028"/>
    <n v="10000"/>
    <s v="나이론(청색)140"/>
    <s v="565mm*600mm=삼방꼬리"/>
    <n v="565"/>
    <n v="600"/>
    <x v="5"/>
    <s v="삼방꼬리-나이론(청색)140-565"/>
    <s v="삼방꼬리-나이론(청색)140-600"/>
    <n v="14"/>
    <n v="14"/>
    <n v="14"/>
    <n v="140000"/>
  </r>
  <r>
    <s v="20241016-13160150"/>
    <s v="20241016"/>
    <x v="1"/>
    <s v="05"/>
    <s v="20241028"/>
    <n v="25000"/>
    <s v="[구이 2-18]나이론(자동포장용)100"/>
    <s v="240x280=삼방"/>
    <n v="240"/>
    <n v="280"/>
    <x v="1"/>
    <s v="삼방-[구이 2-18]나이론(자동포장용)100-240"/>
    <s v="삼방-[구이 2-18]나이론(자동포장용)100-240"/>
    <n v="6"/>
    <n v="6"/>
    <n v="6"/>
    <n v="150000"/>
  </r>
  <r>
    <s v="20241016-1316N0004"/>
    <s v="20241016"/>
    <x v="2"/>
    <s v="05"/>
    <s v="20241028"/>
    <n v="31578"/>
    <s v="[구이 2-1]나이론(자동포장용)100"/>
    <s v="190x280=삼방"/>
    <n v="190"/>
    <n v="280"/>
    <x v="1"/>
    <s v="삼방-[구이 2-1]나이론(자동포장용)100-190"/>
    <s v="삼방-[구이 2-1]나이론(자동포장용)100-190"/>
    <n v="5"/>
    <n v="5"/>
    <n v="5"/>
    <n v="157890"/>
  </r>
  <r>
    <s v="20241016-140628"/>
    <s v="20241016"/>
    <x v="0"/>
    <s v="05"/>
    <s v="20241030"/>
    <n v="9836"/>
    <s v="은박(대방)130"/>
    <s v="430x610=삼방꼬리"/>
    <n v="430"/>
    <n v="610"/>
    <x v="5"/>
    <s v="삼방꼬리-은박(대방)130-430"/>
    <s v="삼방꼬리-은박(대방)130-610"/>
    <n v="14"/>
    <n v="14"/>
    <n v="14"/>
    <n v="137704"/>
  </r>
  <r>
    <s v="20241016-900012"/>
    <s v="20241016"/>
    <x v="2"/>
    <s v="05"/>
    <s v="20241105"/>
    <n v="187500"/>
    <s v="나이론70"/>
    <s v="320x400=삼방"/>
    <n v="320"/>
    <n v="400"/>
    <x v="0"/>
    <s v="삼방-HD씨링-나이론70-320"/>
    <s v="삼방-HD씨링-나이론70-320"/>
    <n v="8"/>
    <n v="8.5"/>
    <n v="8.5"/>
    <n v="1593750"/>
  </r>
  <r>
    <s v="20241016-902005"/>
    <s v="20241016"/>
    <x v="2"/>
    <s v="05"/>
    <s v="20241029"/>
    <n v="184615"/>
    <s v="패트100"/>
    <s v="130x200=삼방-지퍼(지퍼오픈)"/>
    <n v="130"/>
    <n v="200"/>
    <x v="4"/>
    <s v="삼방-지퍼-패트100-130"/>
    <s v="삼방-지퍼-패트100-130"/>
    <n v="13"/>
    <n v="13"/>
    <n v="13.2"/>
    <n v="2436918"/>
  </r>
  <r>
    <s v="20241017-1000147307"/>
    <s v="20241017"/>
    <x v="0"/>
    <s v="05"/>
    <s v="20241030"/>
    <n v="52173"/>
    <s v="전백후증70"/>
    <s v="230x270+40=2단삼방-2폭-풀발이-핫멜트-바람구멍1.2mm"/>
    <n v="230"/>
    <n v="270"/>
    <x v="7"/>
    <s v="2단삼방-풀발이-전백후증70-230"/>
    <s v="2단삼방-풀발이-전백후증70-230"/>
    <n v="23"/>
    <n v="23"/>
    <n v="23"/>
    <n v="1199979"/>
  </r>
  <r>
    <s v="20241017-1000150069"/>
    <s v="20241017"/>
    <x v="0"/>
    <s v="05"/>
    <s v="20241030"/>
    <n v="9230"/>
    <s v="나이론60"/>
    <s v="400mm*650mm=삼방꼬리"/>
    <n v="400"/>
    <n v="650"/>
    <x v="5"/>
    <s v="삼방꼬리-나이론60-400"/>
    <s v="삼방꼬리-나이론60-650"/>
    <n v="14"/>
    <n v="14"/>
    <n v="14.5"/>
    <n v="133835"/>
  </r>
  <r>
    <s v="20241017-1000152709"/>
    <s v="20241016"/>
    <x v="0"/>
    <s v="05"/>
    <s v="20241029"/>
    <n v="26086"/>
    <s v="나이론80"/>
    <s v="230mm*320mm=삼방"/>
    <n v="230"/>
    <n v="320"/>
    <x v="1"/>
    <s v="삼방-나이론80-230"/>
    <s v="삼방-나이론80-230"/>
    <n v="6"/>
    <n v="6"/>
    <n v="6"/>
    <n v="156516"/>
  </r>
  <r>
    <s v="20241017-1000152755"/>
    <s v="20241017"/>
    <x v="0"/>
    <s v="05"/>
    <s v="20241030"/>
    <n v="24000"/>
    <s v="오씨피피(투명)80"/>
    <s v="250mm*300mm=삼방-지퍼"/>
    <n v="250"/>
    <n v="300"/>
    <x v="4"/>
    <s v="삼방-지퍼-오씨피피(투명)80-250"/>
    <s v="삼방-지퍼-오씨피피(투명)80-250"/>
    <n v="25"/>
    <n v="25"/>
    <n v="25"/>
    <n v="600000"/>
  </r>
  <r>
    <s v="20241017-1000154020"/>
    <s v="20241017"/>
    <x v="1"/>
    <s v="05"/>
    <s v="20241030"/>
    <n v="30769"/>
    <s v="오피피(무광)80"/>
    <s v="260x370=삼방-지퍼-상단고리구멍5mm-바람구멍5mm"/>
    <n v="260"/>
    <n v="370"/>
    <x v="4"/>
    <s v="삼방-지퍼-오피피(무광)80-260"/>
    <s v="삼방-지퍼-오피피(무광)80-260"/>
    <n v="26"/>
    <n v="26"/>
    <n v="27"/>
    <n v="830763"/>
  </r>
  <r>
    <s v="20241017-1000156106"/>
    <s v="20241017"/>
    <x v="2"/>
    <s v="05"/>
    <s v="20241029"/>
    <n v="24000"/>
    <s v="패트90"/>
    <s v="250x320=삼방-지퍼(하단오픈)"/>
    <n v="250"/>
    <n v="320"/>
    <x v="4"/>
    <s v="삼방-지퍼-패트90-250"/>
    <s v="삼방-지퍼-패트90-250"/>
    <n v="25"/>
    <n v="25"/>
    <n v="25"/>
    <n v="600000"/>
  </r>
  <r>
    <s v="20241017-1000160777"/>
    <s v="20241017"/>
    <x v="0"/>
    <s v="05"/>
    <s v="20241029"/>
    <n v="8571"/>
    <s v="나이론70=무지"/>
    <s v="400x700=삼방꼬리"/>
    <n v="400"/>
    <n v="700"/>
    <x v="6"/>
    <s v="삼방꼬리-HD씨링-나이론70=무지-400"/>
    <s v="삼방꼬리-HD씨링-나이론70=무지-400"/>
    <n v="14"/>
    <n v="14.5"/>
    <n v="16.5"/>
    <n v="141421.5"/>
  </r>
  <r>
    <s v="20241017-1000164310"/>
    <s v="20241017"/>
    <x v="0"/>
    <s v="05"/>
    <s v="20241031"/>
    <n v="28461"/>
    <s v="은박(무광)120"/>
    <s v="130mm*200mm+35mm=삼방스탠드-지퍼"/>
    <n v="130"/>
    <n v="200"/>
    <x v="8"/>
    <s v="삼방스탠드-지퍼-은박(무광)120-130"/>
    <s v="삼방스탠드-지퍼-은박(무광)120-130"/>
    <n v="18"/>
    <n v="18"/>
    <n v="18"/>
    <n v="512298"/>
  </r>
  <r>
    <s v="20241017-1000165687"/>
    <s v="20241017"/>
    <x v="2"/>
    <s v="05"/>
    <s v="20241028"/>
    <n v="22222"/>
    <s v="나이론(유백/유무광)105"/>
    <s v="270x380=삼방-지퍼(하단오픈)"/>
    <n v="270"/>
    <n v="380"/>
    <x v="4"/>
    <s v="삼방-지퍼-나이론(유백/유무광)105-270"/>
    <s v="삼방-지퍼-나이론(유백/유무광)105-270"/>
    <n v="27"/>
    <n v="27"/>
    <n v="27"/>
    <n v="599994"/>
  </r>
  <r>
    <s v="20241017-1000169362"/>
    <s v="20241017"/>
    <x v="0"/>
    <s v="05"/>
    <s v="20241031"/>
    <n v="17692"/>
    <s v="은박(무광)120"/>
    <s v="130mm*200mm+35mm=삼방스탠드-지퍼"/>
    <n v="130"/>
    <n v="200"/>
    <x v="8"/>
    <s v="삼방스탠드-지퍼-은박(무광)120-130"/>
    <s v="삼방스탠드-지퍼-은박(무광)120-130"/>
    <n v="18"/>
    <n v="18"/>
    <n v="18"/>
    <n v="318456"/>
  </r>
  <r>
    <s v="20241017-1000169370"/>
    <s v="20241017"/>
    <x v="0"/>
    <s v="05"/>
    <s v="20241030"/>
    <n v="18750"/>
    <s v="오씨피피(투명)70"/>
    <s v="250mm*320mm=삼방꼬리"/>
    <n v="250"/>
    <n v="320"/>
    <x v="5"/>
    <s v="삼방꼬리-오씨피피(투명)70-250"/>
    <s v="삼방꼬리-오씨피피(투명)70-320"/>
    <n v="12"/>
    <n v="12"/>
    <n v="12"/>
    <n v="225000"/>
  </r>
  <r>
    <s v="20241017-1216N0007"/>
    <s v="20241017"/>
    <x v="2"/>
    <s v="05"/>
    <s v="20241030"/>
    <n v="33333"/>
    <s v="나이론70"/>
    <s v="180x230=삼방"/>
    <n v="180"/>
    <n v="230"/>
    <x v="1"/>
    <s v="삼방-나이론70-180"/>
    <s v="삼방-나이론70-180"/>
    <n v="5"/>
    <n v="5"/>
    <n v="5"/>
    <n v="166665"/>
  </r>
  <r>
    <s v="20241017-1220N0066"/>
    <s v="20241017"/>
    <x v="0"/>
    <s v="05"/>
    <s v="20241030"/>
    <n v="9230"/>
    <s v="나이론60"/>
    <s v="360x650=삼방꼬리"/>
    <n v="360"/>
    <n v="650"/>
    <x v="5"/>
    <s v="삼방꼬리-나이론60-360"/>
    <s v="삼방꼬리-나이론60-650"/>
    <n v="14"/>
    <n v="14"/>
    <n v="14.5"/>
    <n v="133835"/>
  </r>
  <r>
    <s v="20241017-1220P0169"/>
    <s v="20241017"/>
    <x v="1"/>
    <s v="05"/>
    <s v="20241030"/>
    <n v="8571"/>
    <s v="나이론70"/>
    <s v="270x700=삼방꼬리"/>
    <n v="270"/>
    <n v="700"/>
    <x v="5"/>
    <s v="삼방꼬리-나이론70-270"/>
    <s v="삼방꼬리-나이론70-700"/>
    <n v="14"/>
    <n v="14"/>
    <n v="12"/>
    <n v="102852"/>
  </r>
  <r>
    <s v="20241017-130441"/>
    <s v="20241017"/>
    <x v="1"/>
    <s v="05"/>
    <s v="20241030"/>
    <n v="8571"/>
    <s v="나이론70"/>
    <s v="270x700=삼방꼬리"/>
    <n v="270"/>
    <n v="700"/>
    <x v="5"/>
    <s v="삼방꼬리-나이론70-270"/>
    <s v="삼방꼬리-나이론70-700"/>
    <n v="14"/>
    <n v="14"/>
    <n v="12"/>
    <n v="102852"/>
  </r>
  <r>
    <s v="20241018-1000145255"/>
    <s v="20241018"/>
    <x v="0"/>
    <s v="05"/>
    <s v="20241031"/>
    <n v="28571"/>
    <s v="패트100"/>
    <s v="210mm*300mm=삼방-지퍼-상단8mm 고리구멍-바람구멍1.2mm"/>
    <n v="210"/>
    <n v="300"/>
    <x v="4"/>
    <s v="삼방-지퍼-패트100-210"/>
    <s v="삼방-지퍼-패트100-210"/>
    <n v="21"/>
    <n v="21"/>
    <n v="21"/>
    <n v="599991"/>
  </r>
  <r>
    <s v="20241018-1000157447"/>
    <s v="20241018"/>
    <x v="1"/>
    <s v="05"/>
    <s v="20241030"/>
    <n v="18750"/>
    <s v="나이론75"/>
    <s v="320x400=삼방(V칼없음)"/>
    <n v="320"/>
    <n v="400"/>
    <x v="1"/>
    <s v="삼방-나이론75-320"/>
    <s v="삼방-나이론75-320"/>
    <n v="8"/>
    <n v="8"/>
    <n v="8"/>
    <n v="150000"/>
  </r>
  <r>
    <s v="20241018-1000159391"/>
    <s v="20241018"/>
    <x v="0"/>
    <s v="05"/>
    <s v="20241031"/>
    <n v="35294"/>
    <s v="패트90"/>
    <s v="170mm*260mm=삼방-지퍼"/>
    <n v="170"/>
    <n v="260"/>
    <x v="4"/>
    <s v="삼방-지퍼-패트90-170"/>
    <s v="삼방-지퍼-패트90-170"/>
    <n v="17"/>
    <n v="17"/>
    <n v="17"/>
    <n v="599998"/>
  </r>
  <r>
    <s v="20241018-1000161019"/>
    <s v="20241018"/>
    <x v="0"/>
    <s v="05"/>
    <s v="20241031"/>
    <n v="21428"/>
    <s v="나이론(투명)105"/>
    <s v="280mm*380mm=삼방-지퍼"/>
    <n v="280"/>
    <n v="380"/>
    <x v="4"/>
    <s v="삼방-지퍼-나이론(투명)105-280"/>
    <s v="삼방-지퍼-나이론(투명)105-280"/>
    <n v="28"/>
    <n v="28"/>
    <n v="28"/>
    <n v="599984"/>
  </r>
  <r>
    <s v="20241018-1000165165"/>
    <s v="20241018"/>
    <x v="2"/>
    <s v="05"/>
    <s v="20241030"/>
    <n v="40000"/>
    <s v="나이론105"/>
    <s v="300mm*420mm=삼방"/>
    <n v="300"/>
    <n v="420"/>
    <x v="1"/>
    <s v="삼방-나이론105-300"/>
    <s v="삼방-나이론105-300"/>
    <n v="8"/>
    <n v="8"/>
    <n v="8"/>
    <n v="320000"/>
  </r>
  <r>
    <s v="20241018-1000168436"/>
    <s v="20241018"/>
    <x v="0"/>
    <s v="05"/>
    <s v="20241101"/>
    <n v="50000"/>
    <s v="은박(무광)130"/>
    <s v="120mm*185mm+35mm=삼방스탠드-지퍼"/>
    <n v="120"/>
    <n v="185"/>
    <x v="8"/>
    <s v="삼방스탠드-지퍼-은박(무광)130-120"/>
    <s v="삼방스탠드-지퍼-은박(무광)130-120"/>
    <n v="17"/>
    <n v="17"/>
    <n v="17"/>
    <n v="850000"/>
  </r>
  <r>
    <s v="20241018-1000169372"/>
    <s v="20241018"/>
    <x v="0"/>
    <s v="05"/>
    <s v="20241031"/>
    <n v="25000"/>
    <s v="패트(유백)100"/>
    <s v="240mm*290mm=삼방"/>
    <n v="240"/>
    <n v="290"/>
    <x v="1"/>
    <s v="삼방-패트(유백)100-240"/>
    <s v="삼방-패트(유백)100-240"/>
    <n v="6"/>
    <n v="6"/>
    <n v="6"/>
    <n v="150000"/>
  </r>
  <r>
    <s v="20241018-11150224"/>
    <s v="20241017"/>
    <x v="2"/>
    <s v="05"/>
    <s v="20241029"/>
    <n v="26086"/>
    <s v="패트100"/>
    <s v="230x310=삼방-사각라운드"/>
    <n v="230"/>
    <n v="310"/>
    <x v="1"/>
    <s v="삼방-패트100-230"/>
    <s v="삼방-패트100-230"/>
    <n v="6"/>
    <n v="6"/>
    <n v="6"/>
    <n v="156516"/>
  </r>
  <r>
    <s v="20241018-13160131"/>
    <s v="20241018"/>
    <x v="2"/>
    <s v="05"/>
    <s v="20241028"/>
    <n v="12765"/>
    <s v="나이론70"/>
    <s v="470x500=삼방"/>
    <n v="470"/>
    <n v="500"/>
    <x v="1"/>
    <s v="삼방-나이론70-470"/>
    <s v="삼방-나이론70-470"/>
    <n v="12"/>
    <n v="12"/>
    <n v="12"/>
    <n v="153180"/>
  </r>
  <r>
    <s v="20241018-1317P0030"/>
    <s v="20241018"/>
    <x v="1"/>
    <s v="05"/>
    <s v="20241101"/>
    <n v="40000"/>
    <s v="패증착(유무광)120"/>
    <s v="150x225+40=삼방스탠드-타원밑지분리형-지퍼"/>
    <n v="150"/>
    <n v="225"/>
    <x v="8"/>
    <s v="삼방스탠드-지퍼-패증착(유무광)120-150"/>
    <s v="삼방스탠드-지퍼-패증착(유무광)120-150"/>
    <n v="21"/>
    <n v="21"/>
    <n v="21"/>
    <n v="840000"/>
  </r>
  <r>
    <s v="20241018-1420P0042"/>
    <s v="20241018"/>
    <x v="0"/>
    <s v="05"/>
    <s v="20241031"/>
    <n v="23076"/>
    <s v="오씨피피(유무광)70"/>
    <s v="260x360=삼방-지퍼(하단오픈)"/>
    <n v="260"/>
    <n v="360"/>
    <x v="4"/>
    <s v="삼방-지퍼-오씨피피(유무광)70-260"/>
    <s v="삼방-지퍼-오씨피피(유무광)70-260"/>
    <n v="26"/>
    <n v="26"/>
    <n v="26"/>
    <n v="599976"/>
  </r>
  <r>
    <s v="20241018-1420P0064"/>
    <s v="20241018"/>
    <x v="0"/>
    <s v="05"/>
    <s v="20241031"/>
    <n v="22222"/>
    <s v="패증착(유무광)75"/>
    <s v="270x295=삼방"/>
    <n v="270"/>
    <n v="295"/>
    <x v="1"/>
    <s v="삼방-패증착(유무광)75-270"/>
    <s v="삼방-패증착(유무광)75-270"/>
    <n v="7"/>
    <n v="7"/>
    <n v="7"/>
    <n v="155554"/>
  </r>
  <r>
    <s v="20241018-1420P0065"/>
    <s v="20241018"/>
    <x v="0"/>
    <s v="05"/>
    <s v="20241031"/>
    <n v="22222"/>
    <s v="패증착(유무광)75"/>
    <s v="270x295=삼방"/>
    <n v="270"/>
    <n v="295"/>
    <x v="1"/>
    <s v="삼방-패증착(유무광)75-270"/>
    <s v="삼방-패증착(유무광)75-270"/>
    <n v="7"/>
    <n v="7"/>
    <n v="7"/>
    <n v="155554"/>
  </r>
  <r>
    <s v="20241021-1000139301"/>
    <s v="20241021"/>
    <x v="1"/>
    <s v="05"/>
    <s v="20241101"/>
    <n v="23333"/>
    <s v="나이론110"/>
    <s v="150x400=삼방"/>
    <n v="150"/>
    <n v="400"/>
    <x v="1"/>
    <s v="삼방-나이론110-150"/>
    <s v="삼방-나이론110-150"/>
    <n v="5"/>
    <n v="5"/>
    <n v="5"/>
    <n v="116665"/>
  </r>
  <r>
    <s v="20241021-1000139306"/>
    <s v="20241021"/>
    <x v="1"/>
    <s v="05"/>
    <s v="20241031"/>
    <n v="6666"/>
    <s v="나이론110"/>
    <s v="150x400=삼방"/>
    <n v="150"/>
    <n v="400"/>
    <x v="1"/>
    <s v="삼방-나이론110-150"/>
    <s v="삼방-나이론110-150"/>
    <n v="5"/>
    <n v="5"/>
    <n v="5"/>
    <n v="33330"/>
  </r>
  <r>
    <s v="20241021-1000140982"/>
    <s v="20241021"/>
    <x v="1"/>
    <s v="05"/>
    <s v="20241031"/>
    <n v="10000"/>
    <s v="나이론110"/>
    <s v="150mm*400mm=삼방"/>
    <n v="150"/>
    <n v="400"/>
    <x v="1"/>
    <s v="삼방-나이론110-150"/>
    <s v="삼방-나이론110-150"/>
    <n v="5"/>
    <n v="5"/>
    <n v="5"/>
    <n v="50000"/>
  </r>
  <r>
    <s v="20241021-1000143726"/>
    <s v="20241021"/>
    <x v="0"/>
    <s v="05"/>
    <s v="20241104"/>
    <n v="35294"/>
    <s v="나이론110"/>
    <s v="170x250=삼방"/>
    <n v="170"/>
    <n v="250"/>
    <x v="1"/>
    <s v="삼방-나이론110-170"/>
    <s v="삼방-나이론110-170"/>
    <n v="5"/>
    <n v="5"/>
    <n v="5"/>
    <n v="176470"/>
  </r>
  <r>
    <s v="20241021-1000144564"/>
    <s v="20241018"/>
    <x v="0"/>
    <s v="05"/>
    <s v="20241104"/>
    <n v="24000"/>
    <s v="은박130"/>
    <s v="250x350=삼방-지퍼(하단오픈)"/>
    <n v="250"/>
    <n v="350"/>
    <x v="4"/>
    <s v="삼방-지퍼-은박130-250"/>
    <s v="삼방-지퍼-은박130-250"/>
    <n v="25"/>
    <n v="25"/>
    <n v="25"/>
    <n v="600000"/>
  </r>
  <r>
    <s v="20241021-1000152761"/>
    <s v="20241021"/>
    <x v="0"/>
    <s v="05"/>
    <s v="20241104"/>
    <n v="40000"/>
    <s v="은박120"/>
    <s v="150mm*220mm+40mm=삼방스탠드-지퍼"/>
    <n v="150"/>
    <n v="220"/>
    <x v="8"/>
    <s v="삼방스탠드-지퍼-은박120-150"/>
    <s v="삼방스탠드-지퍼-은박120-150"/>
    <n v="21"/>
    <n v="21"/>
    <n v="21"/>
    <n v="840000"/>
  </r>
  <r>
    <s v="20241021-1000153899"/>
    <s v="20241021"/>
    <x v="0"/>
    <s v="05"/>
    <s v="20241105"/>
    <n v="33333"/>
    <s v="은박120"/>
    <s v="180x260+50=삼방스탠드-타원밑지분리형-지퍼-지퍼오픈"/>
    <n v="180"/>
    <n v="260"/>
    <x v="8"/>
    <s v="삼방스탠드-지퍼-은박120-180"/>
    <s v="삼방스탠드-지퍼-은박120-180"/>
    <n v="25"/>
    <n v="25"/>
    <n v="25"/>
    <n v="833325"/>
  </r>
  <r>
    <s v="20241021-1000154035"/>
    <s v="20241021"/>
    <x v="2"/>
    <s v="05"/>
    <s v="20241101"/>
    <n v="28571"/>
    <s v="나이론(자동포장용)110"/>
    <s v="210x300=삼방-지퍼"/>
    <n v="210"/>
    <n v="300"/>
    <x v="4"/>
    <s v="삼방-지퍼-나이론(자동포장용)110-210"/>
    <s v="삼방-지퍼-나이론(자동포장용)110-210"/>
    <n v="21"/>
    <n v="21"/>
    <n v="21"/>
    <n v="599991"/>
  </r>
  <r>
    <s v="20241021-1000161206"/>
    <s v="20241021"/>
    <x v="0"/>
    <s v="05"/>
    <s v="20241031"/>
    <n v="18750"/>
    <s v="증착70"/>
    <s v="320x420=삼방"/>
    <n v="320"/>
    <n v="420"/>
    <x v="1"/>
    <s v="삼방-증착70-320"/>
    <s v="삼방-증착70-320"/>
    <n v="8"/>
    <n v="8"/>
    <n v="8"/>
    <n v="150000"/>
  </r>
  <r>
    <s v="20241021-1000162893"/>
    <s v="20241021"/>
    <x v="1"/>
    <s v="05"/>
    <s v="20241101"/>
    <n v="29268"/>
    <s v="오씨피피(유무광)80"/>
    <s v="205mm*270mm=삼방-지퍼"/>
    <n v="205"/>
    <n v="270"/>
    <x v="4"/>
    <s v="삼방-지퍼-오씨피피(유무광)80-205"/>
    <s v="삼방-지퍼-오씨피피(유무광)80-205"/>
    <n v="20"/>
    <n v="20"/>
    <n v="20"/>
    <n v="585360"/>
  </r>
  <r>
    <s v="20241021-1000163165"/>
    <s v="20241021"/>
    <x v="1"/>
    <s v="05"/>
    <s v="20241101"/>
    <n v="26086"/>
    <s v="오씨피피(유무광)80"/>
    <s v="230mm*295mm=삼방-지퍼"/>
    <n v="230"/>
    <n v="295"/>
    <x v="4"/>
    <s v="삼방-지퍼-오씨피피(유무광)80-230"/>
    <s v="삼방-지퍼-오씨피피(유무광)80-230"/>
    <n v="23"/>
    <n v="23"/>
    <n v="23"/>
    <n v="599978"/>
  </r>
  <r>
    <s v="20241021-1000166461"/>
    <s v="20241021"/>
    <x v="0"/>
    <s v="05"/>
    <s v="20241101"/>
    <n v="33333"/>
    <s v="패트(무광)130"/>
    <s v="180mm*200mm=삼방-지퍼"/>
    <n v="180"/>
    <n v="200"/>
    <x v="4"/>
    <s v="삼방-지퍼-패트(무광)130-180"/>
    <s v="삼방-지퍼-패트(무광)130-180"/>
    <n v="18"/>
    <n v="18"/>
    <n v="18"/>
    <n v="599994"/>
  </r>
  <r>
    <s v="20241021-1000169319"/>
    <s v="20241021"/>
    <x v="0"/>
    <s v="05"/>
    <s v="20241101"/>
    <n v="48000"/>
    <s v="은박(유무광)120"/>
    <s v="125mm*230mm=삼방"/>
    <n v="125"/>
    <n v="230"/>
    <x v="1"/>
    <s v="삼방-은박(유무광)120-125"/>
    <s v="삼방-은박(유무광)120-125"/>
    <n v="5"/>
    <n v="5"/>
    <n v="5"/>
    <n v="240000"/>
  </r>
  <r>
    <s v="20241021-1000169390"/>
    <s v="20241021"/>
    <x v="2"/>
    <s v="05"/>
    <s v="20241101"/>
    <n v="22222"/>
    <s v="패트(투명)90"/>
    <s v="270mm*450mm=삼방"/>
    <n v="270"/>
    <n v="450"/>
    <x v="1"/>
    <s v="삼방-패트(투명)90-270"/>
    <s v="삼방-패트(투명)90-270"/>
    <n v="7"/>
    <n v="7"/>
    <n v="7"/>
    <n v="155554"/>
  </r>
  <r>
    <s v="20241021-1000169406"/>
    <s v="20241021"/>
    <x v="2"/>
    <s v="05"/>
    <s v="20241101"/>
    <n v="23076"/>
    <s v="나이론(유백/무광)100"/>
    <s v="260mm*330mm=삼방"/>
    <n v="260"/>
    <n v="330"/>
    <x v="1"/>
    <s v="삼방-나이론(유백/무광)100-260"/>
    <s v="삼방-나이론(유백/무광)100-260"/>
    <n v="7"/>
    <n v="7"/>
    <n v="7"/>
    <n v="161532"/>
  </r>
  <r>
    <s v="20241021-1619P0043"/>
    <s v="20241021"/>
    <x v="0"/>
    <s v="05"/>
    <s v="20241104"/>
    <n v="33333"/>
    <s v="은박120"/>
    <s v="180x260+50=삼방스탠드-지퍼"/>
    <n v="180"/>
    <n v="260"/>
    <x v="8"/>
    <s v="삼방스탠드-지퍼-은박120-180"/>
    <s v="삼방스탠드-지퍼-은박120-180"/>
    <n v="25"/>
    <n v="25"/>
    <n v="25"/>
    <n v="833325"/>
  </r>
  <r>
    <s v="20241021-900021"/>
    <s v="20241024"/>
    <x v="2"/>
    <s v="05"/>
    <s v="20241108"/>
    <n v="53333"/>
    <s v="나이론70"/>
    <s v="450x600=삼방"/>
    <n v="450"/>
    <n v="600"/>
    <x v="0"/>
    <s v="삼방-HD씨링-나이론70-450"/>
    <s v="삼방-HD씨링-나이론70-450"/>
    <n v="12"/>
    <n v="12.5"/>
    <n v="14"/>
    <n v="746662"/>
  </r>
  <r>
    <s v="20241021-903003"/>
    <s v="20241021"/>
    <x v="0"/>
    <s v="05"/>
    <s v="20241105"/>
    <n v="133333"/>
    <s v="진지스120=무지"/>
    <s v="180x260+50=삼방스탠드-타원밑지분리형-지퍼"/>
    <n v="180"/>
    <n v="260"/>
    <x v="8"/>
    <s v="삼방스탠드-지퍼-진지스120=무지-180"/>
    <s v="삼방스탠드-지퍼-진지스120=무지-180"/>
    <n v="25"/>
    <n v="25"/>
    <n v="25.2"/>
    <n v="3359991.6"/>
  </r>
  <r>
    <s v="20241022-1000139378"/>
    <s v="20241021"/>
    <x v="0"/>
    <s v="05"/>
    <s v="20241104"/>
    <n v="50000"/>
    <s v="패트140"/>
    <s v="120x180+30=삼방스탠드-타원밑지분리형"/>
    <n v="120"/>
    <n v="180"/>
    <x v="3"/>
    <s v="삼방스탠드-패트140-120"/>
    <s v="삼방스탠드-패트140-120"/>
    <n v="12"/>
    <n v="12"/>
    <n v="12"/>
    <n v="600000"/>
  </r>
  <r>
    <s v="20241022-1000139380"/>
    <s v="20241021"/>
    <x v="0"/>
    <s v="05"/>
    <s v="20241104"/>
    <n v="85714"/>
    <s v="패트140"/>
    <s v="140mm*220mm+40mm=삼방스탠드"/>
    <n v="140"/>
    <n v="220"/>
    <x v="3"/>
    <s v="삼방스탠드-패트140-140"/>
    <s v="삼방스탠드-패트140-140"/>
    <n v="14"/>
    <n v="14"/>
    <n v="14"/>
    <n v="1199996"/>
  </r>
  <r>
    <s v="20241022-1000139790"/>
    <s v="20241022"/>
    <x v="0"/>
    <s v="05"/>
    <s v="20241104"/>
    <n v="27272"/>
    <s v="패트(유무광)100"/>
    <s v="220mm*300mm=삼방"/>
    <n v="220"/>
    <n v="300"/>
    <x v="1"/>
    <s v="삼방-패트(유무광)100-220"/>
    <s v="삼방-패트(유무광)100-220"/>
    <n v="6"/>
    <n v="6"/>
    <n v="6"/>
    <n v="163632"/>
  </r>
  <r>
    <s v="20241022-1000153739"/>
    <s v="20241022"/>
    <x v="0"/>
    <s v="05"/>
    <s v="20241104"/>
    <n v="10909"/>
    <s v="패트110"/>
    <s v="340mm*550mm=삼방꼬리-바람구멍 1개(3mm)"/>
    <n v="340"/>
    <n v="550"/>
    <x v="5"/>
    <s v="삼방꼬리-패트110-340"/>
    <s v="삼방꼬리-패트110-550"/>
    <n v="12"/>
    <n v="12"/>
    <n v="12"/>
    <n v="130908"/>
  </r>
  <r>
    <s v="20241022-1000163189"/>
    <s v="20241022"/>
    <x v="0"/>
    <s v="05"/>
    <s v="20241105"/>
    <n v="50000"/>
    <s v="패트90"/>
    <s v="60mm*85mm=삼방-지퍼"/>
    <n v="60"/>
    <n v="85"/>
    <x v="4"/>
    <s v="삼방-지퍼-패트90-60"/>
    <s v="삼방-지퍼-패트90-60"/>
    <n v="6"/>
    <n v="6"/>
    <n v="6"/>
    <n v="300000"/>
  </r>
  <r>
    <s v="20241022-1000164702"/>
    <s v="20241022"/>
    <x v="1"/>
    <s v="05"/>
    <s v="20241104"/>
    <n v="17142"/>
    <s v="나이론80"/>
    <s v="350x500=삼방"/>
    <n v="350"/>
    <n v="500"/>
    <x v="1"/>
    <s v="삼방-나이론80-350"/>
    <s v="삼방-나이론80-350"/>
    <n v="9"/>
    <n v="9"/>
    <n v="9"/>
    <n v="154278"/>
  </r>
  <r>
    <s v="20241022-1000169319"/>
    <s v="20241022"/>
    <x v="0"/>
    <s v="05"/>
    <s v="20241104"/>
    <n v="48000"/>
    <s v="은박(유무광)120"/>
    <s v="125mm*230mm=삼방"/>
    <n v="125"/>
    <n v="230"/>
    <x v="1"/>
    <s v="삼방-은박(유무광)120-125"/>
    <s v="삼방-은박(유무광)120-125"/>
    <n v="5"/>
    <n v="5"/>
    <n v="5"/>
    <n v="240000"/>
  </r>
  <r>
    <s v="20241022-1000169422"/>
    <s v="20241022"/>
    <x v="0"/>
    <s v="05"/>
    <s v="20241104"/>
    <n v="35294"/>
    <s v="패트90"/>
    <s v="170mm*260mm=삼방-지퍼-타공4개(8mm)"/>
    <n v="170"/>
    <n v="260"/>
    <x v="4"/>
    <s v="삼방-지퍼-패트90-170"/>
    <s v="삼방-지퍼-패트90-170"/>
    <n v="17"/>
    <n v="17"/>
    <n v="17"/>
    <n v="599998"/>
  </r>
  <r>
    <s v="20241022-1000169427"/>
    <s v="20241022"/>
    <x v="0"/>
    <s v="05"/>
    <s v="20241104"/>
    <n v="35294"/>
    <s v="패트90"/>
    <s v="170mm*260mm=삼방-지퍼-타공4개(8mm)"/>
    <n v="170"/>
    <n v="260"/>
    <x v="4"/>
    <s v="삼방-지퍼-패트90-170"/>
    <s v="삼방-지퍼-패트90-170"/>
    <n v="17"/>
    <n v="17"/>
    <n v="17"/>
    <n v="599998"/>
  </r>
  <r>
    <s v="20241022-1000169432"/>
    <s v="20241022"/>
    <x v="1"/>
    <s v="05"/>
    <s v="20241104"/>
    <n v="20000"/>
    <s v="패트92"/>
    <s v="300mm*450mm=삼방"/>
    <n v="300"/>
    <n v="450"/>
    <x v="1"/>
    <s v="삼방-패트92-300"/>
    <s v="삼방-패트92-300"/>
    <n v="8"/>
    <n v="8"/>
    <n v="8"/>
    <n v="160000"/>
  </r>
  <r>
    <s v="20241022-11150297"/>
    <s v="20241021"/>
    <x v="2"/>
    <s v="05"/>
    <s v="20241030"/>
    <n v="48000"/>
    <s v="나이론(유백/유무광)115"/>
    <s v="250x280=삼방-지퍼(하단오픈)"/>
    <n v="250"/>
    <n v="280"/>
    <x v="4"/>
    <s v="삼방-지퍼-나이론(유백/유무광)115-250"/>
    <s v="삼방-지퍼-나이론(유백/유무광)115-250"/>
    <n v="25"/>
    <n v="25"/>
    <n v="25.5"/>
    <n v="1224000"/>
  </r>
  <r>
    <s v="20241022-1219P0098"/>
    <s v="20241022"/>
    <x v="1"/>
    <s v="05"/>
    <s v="20241101"/>
    <n v="40000"/>
    <s v="패트100"/>
    <s v="150x250=삼방"/>
    <n v="150"/>
    <n v="250"/>
    <x v="1"/>
    <s v="삼방-패트100-150"/>
    <s v="삼방-패트100-150"/>
    <n v="5"/>
    <n v="5"/>
    <n v="5"/>
    <n v="200000"/>
  </r>
  <r>
    <s v="20241022-1219P0336"/>
    <s v="20241022"/>
    <x v="0"/>
    <s v="05"/>
    <s v="20241104"/>
    <n v="30000"/>
    <s v="나이론80"/>
    <s v="200x280=삼방"/>
    <n v="200"/>
    <n v="280"/>
    <x v="1"/>
    <s v="삼방-나이론80-200"/>
    <s v="삼방-나이론80-200"/>
    <n v="5"/>
    <n v="5"/>
    <n v="5"/>
    <n v="150000"/>
  </r>
  <r>
    <s v="20241022-1219P0337"/>
    <s v="20241022"/>
    <x v="0"/>
    <s v="05"/>
    <s v="20241104"/>
    <n v="30000"/>
    <s v="나이론80"/>
    <s v="200x280=삼방"/>
    <n v="200"/>
    <n v="280"/>
    <x v="1"/>
    <s v="삼방-나이론80-200"/>
    <s v="삼방-나이론80-200"/>
    <n v="5"/>
    <n v="5"/>
    <n v="5"/>
    <n v="150000"/>
  </r>
  <r>
    <s v="20241023-1000138905"/>
    <s v="20241022"/>
    <x v="2"/>
    <s v="05"/>
    <s v="20241104"/>
    <n v="20000"/>
    <s v="패트(유무광)100"/>
    <s v="300mm*410mm=삼방-바람구멍1개(2mm)"/>
    <n v="300"/>
    <n v="410"/>
    <x v="1"/>
    <s v="삼방-패트(유무광)100-300"/>
    <s v="삼방-패트(유무광)100-300"/>
    <n v="8"/>
    <n v="8"/>
    <n v="8.5"/>
    <n v="170000"/>
  </r>
  <r>
    <s v="20241023-1000149912"/>
    <s v="20241023"/>
    <x v="0"/>
    <s v="05"/>
    <s v="20241105"/>
    <n v="15714"/>
    <s v="나이론100"/>
    <s v="210mm*270mm=삼방"/>
    <n v="210"/>
    <n v="270"/>
    <x v="1"/>
    <s v="삼방-나이론100-210"/>
    <s v="삼방-나이론100-210"/>
    <n v="6"/>
    <n v="6"/>
    <n v="6"/>
    <n v="94284"/>
  </r>
  <r>
    <s v="20241023-1000165711"/>
    <s v="20241023"/>
    <x v="1"/>
    <s v="05"/>
    <s v="20241105"/>
    <n v="24000"/>
    <s v="나이론70"/>
    <s v="250x310=삼방"/>
    <n v="250"/>
    <n v="310"/>
    <x v="1"/>
    <s v="삼방-나이론70-250"/>
    <s v="삼방-나이론70-250"/>
    <n v="7"/>
    <n v="7"/>
    <n v="7"/>
    <n v="168000"/>
  </r>
  <r>
    <s v="20241023-1000169444"/>
    <s v="20241023"/>
    <x v="0"/>
    <s v="05"/>
    <s v="20241105"/>
    <n v="20000"/>
    <s v="패트(무광)100"/>
    <s v="300mm*320mm=삼방"/>
    <n v="300"/>
    <n v="320"/>
    <x v="1"/>
    <s v="삼방-패트(무광)100-300"/>
    <s v="삼방-패트(무광)100-300"/>
    <n v="8"/>
    <n v="8"/>
    <n v="8"/>
    <n v="160000"/>
  </r>
  <r>
    <s v="20241023-1000169452"/>
    <s v="20241023"/>
    <x v="0"/>
    <s v="05"/>
    <s v="20241106"/>
    <n v="10000"/>
    <s v="패증착(무광)100"/>
    <s v="130mm*125mm+30mm=삼방스탠드-지퍼"/>
    <n v="130"/>
    <n v="125"/>
    <x v="8"/>
    <s v="삼방스탠드-지퍼-패증착(무광)100-130"/>
    <s v="삼방스탠드-지퍼-패증착(무광)100-130"/>
    <n v="18"/>
    <n v="18"/>
    <n v="18"/>
    <n v="180000"/>
  </r>
  <r>
    <s v="20241023-1000169457"/>
    <s v="20241023"/>
    <x v="0"/>
    <s v="05"/>
    <s v="20241106"/>
    <n v="18333"/>
    <s v="패트120"/>
    <s v="180mm*260mm+50mm=삼방스탠드-지퍼"/>
    <n v="180"/>
    <n v="260"/>
    <x v="8"/>
    <s v="삼방스탠드-지퍼-패트120-180"/>
    <s v="삼방스탠드-지퍼-패트120-180"/>
    <n v="25"/>
    <n v="25"/>
    <n v="25"/>
    <n v="458325"/>
  </r>
  <r>
    <s v="20241023-1000169461"/>
    <s v="20241023"/>
    <x v="0"/>
    <s v="05"/>
    <s v="20241106"/>
    <n v="15000"/>
    <s v="패트120"/>
    <s v="220mm*300mm+50mm=삼방스탠드-지퍼"/>
    <n v="220"/>
    <n v="300"/>
    <x v="8"/>
    <s v="삼방스탠드-지퍼-패트120-220"/>
    <s v="삼방스탠드-지퍼-패트120-220"/>
    <n v="31"/>
    <n v="31"/>
    <n v="31"/>
    <n v="465000"/>
  </r>
  <r>
    <s v="20241024-1000154950"/>
    <s v="20241024"/>
    <x v="1"/>
    <s v="05"/>
    <s v="20241106"/>
    <n v="75000"/>
    <s v="나이론70"/>
    <s v="160x250=삼방"/>
    <n v="160"/>
    <n v="250"/>
    <x v="1"/>
    <s v="삼방-나이론70-160"/>
    <s v="삼방-나이론70-160"/>
    <n v="5"/>
    <n v="5"/>
    <n v="5"/>
    <n v="375000"/>
  </r>
  <r>
    <s v="20241024-1000162478"/>
    <s v="20241024"/>
    <x v="1"/>
    <s v="05"/>
    <s v="20241107"/>
    <n v="94736"/>
    <s v="패트70"/>
    <s v="190x260=삼방"/>
    <n v="190"/>
    <n v="260"/>
    <x v="1"/>
    <s v="삼방-패트70-190"/>
    <s v="삼방-패트70-190"/>
    <n v="5"/>
    <n v="5"/>
    <n v="5"/>
    <n v="473680"/>
  </r>
  <r>
    <s v="20241024-1000164496"/>
    <s v="20241024"/>
    <x v="2"/>
    <s v="05"/>
    <s v="20241104"/>
    <n v="30000"/>
    <s v="나이론95"/>
    <s v="200mm*255mm=삼방"/>
    <n v="200"/>
    <n v="255"/>
    <x v="1"/>
    <s v="삼방-나이론95-200"/>
    <s v="삼방-나이론95-200"/>
    <n v="5"/>
    <n v="5"/>
    <n v="5"/>
    <n v="150000"/>
  </r>
  <r>
    <s v="20241024-1000168843"/>
    <s v="20241023"/>
    <x v="0"/>
    <s v="05"/>
    <s v="20241104"/>
    <n v="300"/>
    <s v="패트60"/>
    <s v="160x200=삼방"/>
    <n v="160"/>
    <n v="200"/>
    <x v="1"/>
    <s v="삼방-패트60-160"/>
    <s v="삼방-패트60-160"/>
    <n v="5"/>
    <n v="5"/>
    <n v="5"/>
    <n v="1500"/>
  </r>
  <r>
    <s v="20241024-1000168845"/>
    <s v="20241023"/>
    <x v="0"/>
    <s v="05"/>
    <s v="20241104"/>
    <n v="1875"/>
    <s v="패트60"/>
    <s v="160x200=삼방"/>
    <n v="160"/>
    <n v="200"/>
    <x v="1"/>
    <s v="삼방-패트60-160"/>
    <s v="삼방-패트60-160"/>
    <n v="5"/>
    <n v="5"/>
    <n v="5"/>
    <n v="9375"/>
  </r>
  <r>
    <s v="20241024-1000169417"/>
    <s v="20241024"/>
    <x v="0"/>
    <s v="05"/>
    <s v="20241106"/>
    <n v="61500"/>
    <s v="패트60"/>
    <s v="160x200=삼방"/>
    <n v="160"/>
    <n v="200"/>
    <x v="1"/>
    <s v="삼방-패트60-160"/>
    <s v="삼방-패트60-160"/>
    <n v="5"/>
    <n v="5"/>
    <n v="5"/>
    <n v="307500"/>
  </r>
  <r>
    <s v="20241024-1000169419"/>
    <s v="20241024"/>
    <x v="0"/>
    <s v="05"/>
    <s v="20241106"/>
    <n v="30500"/>
    <s v="패트60"/>
    <s v="160x200=삼방"/>
    <n v="160"/>
    <n v="200"/>
    <x v="1"/>
    <s v="삼방-패트60-160"/>
    <s v="삼방-패트60-160"/>
    <n v="5"/>
    <n v="5"/>
    <n v="5"/>
    <n v="152500"/>
  </r>
  <r>
    <s v="20241024-1000169477"/>
    <s v="20241024"/>
    <x v="0"/>
    <s v="05"/>
    <s v="20241105"/>
    <n v="21428"/>
    <s v="패트130"/>
    <s v="280x380=삼방"/>
    <n v="280"/>
    <n v="380"/>
    <x v="1"/>
    <s v="삼방-패트130-280"/>
    <s v="삼방-패트130-280"/>
    <n v="7"/>
    <n v="7"/>
    <n v="7"/>
    <n v="149996"/>
  </r>
  <r>
    <s v="20241024-1000169478"/>
    <s v="20241024"/>
    <x v="2"/>
    <s v="05"/>
    <s v="20241105"/>
    <n v="7500"/>
    <s v="나이론120"/>
    <s v="400x500=삼방"/>
    <n v="400"/>
    <n v="500"/>
    <x v="1"/>
    <s v="삼방-나이론120-400"/>
    <s v="삼방-나이론120-400"/>
    <n v="10"/>
    <n v="10"/>
    <n v="10"/>
    <n v="75000"/>
  </r>
  <r>
    <s v="20241024-1116P0191"/>
    <s v="20241024"/>
    <x v="2"/>
    <s v="05"/>
    <s v="20241106"/>
    <n v="10909"/>
    <s v="나이론(옥텐)140"/>
    <s v="400x550=삼방꼬리"/>
    <n v="400"/>
    <n v="550"/>
    <x v="5"/>
    <s v="삼방꼬리-나이론(옥텐)140-400"/>
    <s v="삼방꼬리-나이론(옥텐)140-550"/>
    <n v="12"/>
    <n v="12"/>
    <n v="22"/>
    <n v="239998"/>
  </r>
  <r>
    <s v="20241024-131019"/>
    <s v="20241024"/>
    <x v="1"/>
    <s v="05"/>
    <s v="20241106"/>
    <n v="9230"/>
    <s v="나이론60"/>
    <s v="400*650=삼방꼬리"/>
    <n v="400"/>
    <n v="650"/>
    <x v="5"/>
    <s v="삼방꼬리-나이론60-400"/>
    <s v="삼방꼬리-나이론60-650"/>
    <n v="14"/>
    <n v="14"/>
    <n v="14.5"/>
    <n v="133835"/>
  </r>
  <r>
    <s v="20241024-131020"/>
    <s v="20241024"/>
    <x v="1"/>
    <s v="05"/>
    <s v="20241107"/>
    <n v="18461"/>
    <s v="나이론60"/>
    <s v="360mm*650mm=삼방꼬리"/>
    <n v="360"/>
    <n v="650"/>
    <x v="5"/>
    <s v="삼방꼬리-나이론60-360"/>
    <s v="삼방꼬리-나이론60-650"/>
    <n v="14"/>
    <n v="14"/>
    <n v="14.5"/>
    <n v="267684.5"/>
  </r>
  <r>
    <s v="20241024-131021"/>
    <s v="20241024"/>
    <x v="1"/>
    <s v="05"/>
    <s v="20241107"/>
    <n v="51428"/>
    <s v="나이론60"/>
    <s v="350x450=삼방"/>
    <n v="350"/>
    <n v="450"/>
    <x v="1"/>
    <s v="삼방-나이론60-350"/>
    <s v="삼방-나이론60-350"/>
    <n v="9"/>
    <n v="9"/>
    <n v="9.5"/>
    <n v="488566"/>
  </r>
  <r>
    <s v="20241024-131022"/>
    <s v="20241024"/>
    <x v="0"/>
    <s v="05"/>
    <s v="20241106"/>
    <n v="48000"/>
    <s v="나이론60"/>
    <s v="250x450=삼방"/>
    <n v="250"/>
    <n v="450"/>
    <x v="1"/>
    <s v="삼방-나이론60-250"/>
    <s v="삼방-나이론60-250"/>
    <n v="7"/>
    <n v="7"/>
    <n v="7.5"/>
    <n v="360000"/>
  </r>
  <r>
    <s v="20241024-1318P0145"/>
    <s v="20241024"/>
    <x v="0"/>
    <s v="05"/>
    <s v="20241106"/>
    <n v="60000"/>
    <s v="오씨피피(투명)60"/>
    <s v="100x120=삼방-2폭"/>
    <n v="100"/>
    <n v="120"/>
    <x v="9"/>
    <s v="삼방-2폭-오씨피피(투명)60-100"/>
    <s v="삼방-2폭-오씨피피(투명)60-100"/>
    <n v="5"/>
    <n v="4"/>
    <n v="4"/>
    <n v="240000"/>
  </r>
  <r>
    <s v="20241024-1620N0002"/>
    <s v="20241024"/>
    <x v="2"/>
    <s v="05"/>
    <s v="20241106"/>
    <n v="9230"/>
    <s v="나이론(옥텐)100"/>
    <s v="450x650=삼방꼬리"/>
    <n v="450"/>
    <n v="650"/>
    <x v="5"/>
    <s v="삼방꼬리-나이론(옥텐)100-450"/>
    <s v="삼방꼬리-나이론(옥텐)100-650"/>
    <n v="14"/>
    <n v="14"/>
    <n v="14"/>
    <n v="129220"/>
  </r>
  <r>
    <s v="20241024-901004"/>
    <s v="20241024"/>
    <x v="0"/>
    <s v="05"/>
    <s v="20241111"/>
    <n v="75000"/>
    <s v="나이론60"/>
    <s v="320x400=삼방"/>
    <n v="320"/>
    <n v="400"/>
    <x v="0"/>
    <s v="삼방-HD씨링-나이론60-320"/>
    <s v="삼방-HD씨링-나이론60-320"/>
    <n v="8"/>
    <n v="8.5"/>
    <n v="8.5"/>
    <n v="637500"/>
  </r>
  <r>
    <s v="20241024-910005"/>
    <s v="20241024"/>
    <x v="0"/>
    <s v="05"/>
    <s v="20241111"/>
    <n v="120000"/>
    <s v="은박93"/>
    <s v="200*300=삼방"/>
    <n v="200"/>
    <n v="300"/>
    <x v="1"/>
    <s v="삼방-은박93-200"/>
    <s v="삼방-은박93-200"/>
    <n v="5"/>
    <n v="5"/>
    <n v="5"/>
    <n v="600000"/>
  </r>
  <r>
    <s v="20241025-1000156875"/>
    <s v="20241025"/>
    <x v="0"/>
    <s v="05"/>
    <s v="20241107"/>
    <n v="26086"/>
    <s v="패트(유백/유무광)100"/>
    <s v="230x260=삼방"/>
    <n v="230"/>
    <n v="260"/>
    <x v="1"/>
    <s v="삼방-패트(유백/유무광)100-230"/>
    <s v="삼방-패트(유백/유무광)100-230"/>
    <n v="6"/>
    <n v="6"/>
    <n v="6"/>
    <n v="156516"/>
  </r>
  <r>
    <s v="20241025-1000157928"/>
    <s v="20241025"/>
    <x v="0"/>
    <s v="05"/>
    <s v="20241107"/>
    <n v="21428"/>
    <s v="나이론70"/>
    <s v="280x380=삼방"/>
    <n v="280"/>
    <n v="380"/>
    <x v="1"/>
    <s v="삼방-나이론70-280"/>
    <s v="삼방-나이론70-280"/>
    <n v="7"/>
    <n v="7"/>
    <n v="7"/>
    <n v="149996"/>
  </r>
  <r>
    <s v="20241025-1000157939"/>
    <s v="20241024"/>
    <x v="0"/>
    <s v="05"/>
    <s v="20241106"/>
    <n v="34285"/>
    <s v="나이론70"/>
    <s v="350x450=삼방"/>
    <n v="350"/>
    <n v="450"/>
    <x v="1"/>
    <s v="삼방-나이론70-350"/>
    <s v="삼방-나이론70-350"/>
    <n v="9"/>
    <n v="9"/>
    <n v="9"/>
    <n v="308565"/>
  </r>
  <r>
    <s v="20241025-1000161088"/>
    <s v="20241025"/>
    <x v="1"/>
    <s v="05"/>
    <s v="20241108"/>
    <n v="30000"/>
    <s v="은박130"/>
    <s v="200x300+55=삼방스탠드-타원밑지분리형-지퍼(지퍼오픈)"/>
    <n v="200"/>
    <n v="300"/>
    <x v="8"/>
    <s v="삼방스탠드-지퍼-은박130-200"/>
    <s v="삼방스탠드-지퍼-은박130-200"/>
    <n v="28"/>
    <n v="28"/>
    <n v="28"/>
    <n v="840000"/>
  </r>
  <r>
    <s v="20241025-1000162414"/>
    <s v="20241025"/>
    <x v="1"/>
    <s v="05"/>
    <s v="20241107"/>
    <n v="24000"/>
    <s v="[세현]나이론70"/>
    <s v="250mm*350mm=삼방"/>
    <n v="250"/>
    <n v="350"/>
    <x v="1"/>
    <s v="삼방-[세현]나이론70-250"/>
    <s v="삼방-[세현]나이론70-250"/>
    <n v="7"/>
    <n v="7"/>
    <n v="7"/>
    <n v="168000"/>
  </r>
  <r>
    <s v="20241025-1000167587"/>
    <s v="20241025"/>
    <x v="2"/>
    <s v="05"/>
    <s v="20241107"/>
    <n v="37500"/>
    <s v="패트80"/>
    <s v="160mm*400mm=삼방-지퍼"/>
    <n v="160"/>
    <n v="400"/>
    <x v="4"/>
    <s v="삼방-지퍼-패트80-160"/>
    <s v="삼방-지퍼-패트80-160"/>
    <n v="16"/>
    <n v="16"/>
    <n v="16"/>
    <n v="600000"/>
  </r>
  <r>
    <s v="20241025-1000169065"/>
    <s v="20241025"/>
    <x v="1"/>
    <s v="05"/>
    <s v="20241107"/>
    <n v="18750"/>
    <s v="패트80"/>
    <s v="320mm*400mm=삼방-지퍼"/>
    <n v="320"/>
    <n v="400"/>
    <x v="4"/>
    <s v="삼방-지퍼-패트80-320"/>
    <s v="삼방-지퍼-패트80-320"/>
    <n v="32"/>
    <n v="32"/>
    <n v="32"/>
    <n v="600000"/>
  </r>
  <r>
    <s v="20241025-1000169452"/>
    <s v="20241024"/>
    <x v="0"/>
    <s v="05"/>
    <s v="20241107"/>
    <n v="20000"/>
    <s v="패증착(무광)100"/>
    <s v="130mm*125mm+30mm=삼방스탠드-지퍼"/>
    <n v="130"/>
    <n v="125"/>
    <x v="8"/>
    <s v="삼방스탠드-지퍼-패증착(무광)100-130"/>
    <s v="삼방스탠드-지퍼-패증착(무광)100-130"/>
    <n v="18"/>
    <n v="18"/>
    <n v="18"/>
    <n v="360000"/>
  </r>
  <r>
    <s v="20241025-1217P0205"/>
    <s v="20241025"/>
    <x v="2"/>
    <s v="05"/>
    <s v="20241106"/>
    <n v="24000"/>
    <s v="나이론80=1도-엠케이푸드 2kg (냉동)"/>
    <s v="250x350=삼방"/>
    <n v="250"/>
    <n v="350"/>
    <x v="1"/>
    <s v="삼방-나이론80=1도-엠케이푸드 2kg (냉동)-250"/>
    <s v="삼방-나이론80=1도-엠케이푸드 2kg (냉동)-250"/>
    <n v="7"/>
    <n v="7"/>
    <n v="7"/>
    <n v="168000"/>
  </r>
  <r>
    <s v="20241025-1219N0047"/>
    <s v="20241025"/>
    <x v="0"/>
    <s v="05"/>
    <s v="20241107"/>
    <n v="12500"/>
    <s v="나이론80"/>
    <s v="480x400=삼방가분수"/>
    <n v="480"/>
    <n v="400"/>
    <x v="1"/>
    <s v="삼방-나이론80-480"/>
    <s v="삼방-나이론80-480"/>
    <n v="12"/>
    <n v="12"/>
    <n v="12"/>
    <n v="150000"/>
  </r>
  <r>
    <s v="20241025-1619P0110"/>
    <s v="20241025"/>
    <x v="1"/>
    <s v="05"/>
    <s v="20241106"/>
    <n v="18181"/>
    <s v="나이론70"/>
    <s v="330x240=삼방가분수"/>
    <n v="330"/>
    <n v="240"/>
    <x v="1"/>
    <s v="삼방-나이론70-330"/>
    <s v="삼방-나이론70-330"/>
    <n v="9"/>
    <n v="9"/>
    <n v="9"/>
    <n v="163629"/>
  </r>
  <r>
    <s v="20241025-900001"/>
    <s v="20241025"/>
    <x v="2"/>
    <s v="05"/>
    <s v="20241111"/>
    <n v="480000"/>
    <s v="나이론70"/>
    <s v="100x150=삼방-2폭"/>
    <n v="100"/>
    <n v="150"/>
    <x v="10"/>
    <s v="삼방-2폭-HD씨링-나이론70-100"/>
    <s v="삼방-2폭-HD씨링-나이론70-100"/>
    <n v="5"/>
    <n v="4.5"/>
    <n v="4.5"/>
    <n v="2160000"/>
  </r>
  <r>
    <s v="20241025-900002"/>
    <s v="20241025"/>
    <x v="0"/>
    <s v="05"/>
    <s v="20241111"/>
    <n v="320000"/>
    <s v="나이론70"/>
    <s v="150x200=삼방-2폭"/>
    <n v="150"/>
    <n v="200"/>
    <x v="10"/>
    <s v="삼방-2폭-HD씨링-나이론70-150"/>
    <s v="삼방-2폭-HD씨링-나이론70-150"/>
    <n v="5"/>
    <n v="4.5"/>
    <n v="4.5"/>
    <n v="1440000"/>
  </r>
  <r>
    <s v="20241025-900004"/>
    <s v="20241025"/>
    <x v="0"/>
    <s v="05"/>
    <s v="20241115"/>
    <n v="400000"/>
    <s v="나이론70"/>
    <s v="180x280=삼방"/>
    <n v="180"/>
    <n v="280"/>
    <x v="0"/>
    <s v="삼방-HD씨링-나이론70-180"/>
    <s v="삼방-HD씨링-나이론70-180"/>
    <n v="5"/>
    <n v="5.5"/>
    <n v="5.5"/>
    <n v="2200000"/>
  </r>
  <r>
    <s v="20241025-900005"/>
    <s v="20241025"/>
    <x v="0"/>
    <s v="05"/>
    <s v="20241115"/>
    <n v="360000"/>
    <s v="나이론70=무지"/>
    <s v="200x300=삼방"/>
    <n v="200"/>
    <n v="300"/>
    <x v="0"/>
    <s v="삼방-HD씨링-나이론70=무지-200"/>
    <s v="삼방-HD씨링-나이론70=무지-200"/>
    <n v="5"/>
    <n v="5.5"/>
    <n v="5.5"/>
    <n v="1980000"/>
  </r>
  <r>
    <s v="20241025-900006"/>
    <s v="20241025"/>
    <x v="0"/>
    <s v="05"/>
    <s v="20241108"/>
    <n v="120000"/>
    <s v="나이론70=무지"/>
    <s v="200x450=삼방"/>
    <n v="200"/>
    <n v="450"/>
    <x v="0"/>
    <s v="삼방-HD씨링-나이론70=무지-200"/>
    <s v="삼방-HD씨링-나이론70=무지-200"/>
    <n v="5"/>
    <n v="5.5"/>
    <n v="5.5"/>
    <n v="660000"/>
  </r>
  <r>
    <s v="20241025-900009"/>
    <s v="20241025"/>
    <x v="0"/>
    <s v="05"/>
    <s v="20241115"/>
    <n v="288000"/>
    <s v="나이론70"/>
    <s v="250x400=삼방"/>
    <n v="250"/>
    <n v="400"/>
    <x v="0"/>
    <s v="삼방-HD씨링-나이론70-250"/>
    <s v="삼방-HD씨링-나이론70-250"/>
    <n v="7"/>
    <n v="7.5"/>
    <n v="7.5"/>
    <n v="2160000"/>
  </r>
  <r>
    <s v="20241025-900010"/>
    <s v="20241025"/>
    <x v="0"/>
    <s v="05"/>
    <s v="20241108"/>
    <n v="96000"/>
    <s v="나이론70"/>
    <s v="250x450=삼방"/>
    <n v="250"/>
    <n v="450"/>
    <x v="0"/>
    <s v="삼방-HD씨링-나이론70-250"/>
    <s v="삼방-HD씨링-나이론70-250"/>
    <n v="7"/>
    <n v="7.5"/>
    <n v="7.5"/>
    <n v="720000"/>
  </r>
  <r>
    <s v="20241025-900014"/>
    <s v="20241025"/>
    <x v="2"/>
    <s v="05"/>
    <s v="20241108"/>
    <n v="68571"/>
    <s v="나이론70=무지"/>
    <s v="350x600=삼방"/>
    <n v="350"/>
    <n v="600"/>
    <x v="0"/>
    <s v="삼방-HD씨링-나이론70=무지-350"/>
    <s v="삼방-HD씨링-나이론70=무지-350"/>
    <n v="9"/>
    <n v="9.5"/>
    <n v="9.5"/>
    <n v="651424.5"/>
  </r>
  <r>
    <s v="20241025-900015"/>
    <s v="20241025"/>
    <x v="0"/>
    <s v="05"/>
    <s v="20241108"/>
    <n v="27692"/>
    <s v="나이론70"/>
    <s v="350mm*650mm=삼방꼬리-HD씨링"/>
    <n v="350"/>
    <n v="650"/>
    <x v="6"/>
    <s v="삼방꼬리-HD씨링-나이론70-350"/>
    <s v="삼방꼬리-HD씨링-나이론70-350"/>
    <n v="14"/>
    <n v="14.5"/>
    <n v="14.5"/>
    <n v="401534"/>
  </r>
  <r>
    <s v="20241025-900017"/>
    <s v="20241025"/>
    <x v="0"/>
    <s v="05"/>
    <s v="20241121"/>
    <n v="300000"/>
    <s v="나이론70"/>
    <s v="400x500=삼방"/>
    <n v="400"/>
    <n v="500"/>
    <x v="0"/>
    <s v="삼방-HD씨링-나이론70-400"/>
    <s v="삼방-HD씨링-나이론70-400"/>
    <n v="10"/>
    <n v="10.5"/>
    <n v="10.5"/>
    <n v="3150000"/>
  </r>
  <r>
    <s v="20241025-900019"/>
    <s v="20241025"/>
    <x v="1"/>
    <s v="05"/>
    <s v="20241112"/>
    <n v="55384"/>
    <s v="나이론70=무지"/>
    <s v="400x650=삼방꼬리"/>
    <n v="400"/>
    <n v="650"/>
    <x v="6"/>
    <s v="삼방꼬리-HD씨링-나이론70=무지-400"/>
    <s v="삼방꼬리-HD씨링-나이론70=무지-400"/>
    <n v="14"/>
    <n v="14.5"/>
    <n v="16.5"/>
    <n v="913836"/>
  </r>
  <r>
    <s v="20241025-900020"/>
    <s v="20241025"/>
    <x v="1"/>
    <s v="05"/>
    <s v="20241112"/>
    <n v="51428"/>
    <s v="나이론70=무지"/>
    <s v="400x700=삼방꼬리"/>
    <n v="400"/>
    <n v="700"/>
    <x v="6"/>
    <s v="삼방꼬리-HD씨링-나이론70=무지-400"/>
    <s v="삼방꼬리-HD씨링-나이론70=무지-400"/>
    <n v="14"/>
    <n v="14.5"/>
    <n v="16.5"/>
    <n v="848562"/>
  </r>
  <r>
    <s v="20241028-1000141018"/>
    <s v="20241028"/>
    <x v="0"/>
    <s v="05"/>
    <s v="20241108"/>
    <n v="40000"/>
    <s v="패트120"/>
    <s v="150x220+40=삼방스탠드"/>
    <n v="150"/>
    <n v="220"/>
    <x v="3"/>
    <s v="삼방스탠드-패트120-150"/>
    <s v="삼방스탠드-패트120-150"/>
    <n v="15"/>
    <n v="15"/>
    <n v="15"/>
    <n v="600000"/>
  </r>
  <r>
    <s v="20241028-1000169487"/>
    <s v="20241028"/>
    <x v="0"/>
    <s v="05"/>
    <s v="20241108"/>
    <n v="160000"/>
    <s v="나이론70"/>
    <s v="150x150=삼방-2폭"/>
    <n v="150"/>
    <n v="150"/>
    <x v="9"/>
    <s v="삼방-2폭-나이론70-150"/>
    <s v="삼방-2폭-나이론70-150"/>
    <n v="5"/>
    <n v="4"/>
    <n v="4"/>
    <n v="640000"/>
  </r>
  <r>
    <s v="20241029-1000153149"/>
    <s v="20241029"/>
    <x v="0"/>
    <s v="05"/>
    <s v="20241112"/>
    <n v="11111"/>
    <s v="오피피(무광)80"/>
    <s v="360mm*445mm=삼방-지퍼"/>
    <n v="360"/>
    <n v="445"/>
    <x v="4"/>
    <s v="삼방-지퍼-오피피(무광)80-360"/>
    <s v="삼방-지퍼-오피피(무광)80-360"/>
    <n v="36"/>
    <n v="36"/>
    <n v="36"/>
    <n v="399996"/>
  </r>
  <r>
    <s v="20241029-1000159848"/>
    <s v="20241029"/>
    <x v="0"/>
    <s v="05"/>
    <s v="20241107"/>
    <n v="24000"/>
    <s v="나이론70"/>
    <s v="250mm*350mm=삼방"/>
    <n v="250"/>
    <n v="350"/>
    <x v="1"/>
    <s v="삼방-나이론70-250"/>
    <s v="삼방-나이론70-250"/>
    <n v="7"/>
    <n v="7"/>
    <n v="7"/>
    <n v="168000"/>
  </r>
  <r>
    <s v="20241029-1000162803"/>
    <s v="20241029"/>
    <x v="0"/>
    <s v="05"/>
    <s v="20241111"/>
    <n v="23076"/>
    <s v="오씨피피(유무광)80"/>
    <s v="260mm*390mm=삼방-지퍼"/>
    <n v="260"/>
    <n v="390"/>
    <x v="4"/>
    <s v="삼방-지퍼-오씨피피(유무광)80-260"/>
    <s v="삼방-지퍼-오씨피피(유무광)80-260"/>
    <n v="26"/>
    <n v="26"/>
    <n v="26"/>
    <n v="599976"/>
  </r>
  <r>
    <s v="20241029-1000165165"/>
    <s v="20241028"/>
    <x v="2"/>
    <s v="05"/>
    <s v="20241107"/>
    <n v="40000"/>
    <s v="나이론105"/>
    <s v="300mm*420mm=삼방"/>
    <n v="300"/>
    <n v="420"/>
    <x v="1"/>
    <s v="삼방-나이론105-300"/>
    <s v="삼방-나이론105-300"/>
    <n v="8"/>
    <n v="8"/>
    <n v="8"/>
    <n v="320000"/>
  </r>
  <r>
    <s v="20241029-11150297"/>
    <s v="20241029"/>
    <x v="2"/>
    <s v="05"/>
    <s v="20241107"/>
    <n v="48000"/>
    <s v="나이론(유백/유무광)115"/>
    <s v="250x280=삼방-지퍼(하단오픈)"/>
    <n v="250"/>
    <n v="280"/>
    <x v="4"/>
    <s v="삼방-지퍼-나이론(유백/유무광)115-250"/>
    <s v="삼방-지퍼-나이론(유백/유무광)115-250"/>
    <n v="25"/>
    <n v="25"/>
    <n v="25.5"/>
    <n v="1224000"/>
  </r>
  <r>
    <s v="20241029-1117N0055"/>
    <s v="20241029"/>
    <x v="0"/>
    <s v="05"/>
    <s v="20241111"/>
    <n v="40000"/>
    <s v="나이론(옥텐)100"/>
    <s v="300x405=삼방"/>
    <n v="300"/>
    <n v="405"/>
    <x v="1"/>
    <s v="삼방-나이론(옥텐)100-300"/>
    <s v="삼방-나이론(옥텐)100-300"/>
    <n v="8"/>
    <n v="8"/>
    <n v="8"/>
    <n v="320000"/>
  </r>
  <r>
    <s v="20241029-1117P0162"/>
    <s v="20241029"/>
    <x v="1"/>
    <s v="05"/>
    <s v="20241108"/>
    <n v="34285"/>
    <s v="나이론80"/>
    <s v="350x370=삼방"/>
    <n v="350"/>
    <n v="370"/>
    <x v="1"/>
    <s v="삼방-나이론80-350"/>
    <s v="삼방-나이론80-350"/>
    <n v="9"/>
    <n v="9"/>
    <n v="9"/>
    <n v="308565"/>
  </r>
  <r>
    <s v="20241029-1119N0032"/>
    <s v="20241029"/>
    <x v="1"/>
    <s v="05"/>
    <s v="20241108"/>
    <n v="9230"/>
    <s v="나이론70"/>
    <s v="420x650=삼방꼬리"/>
    <n v="420"/>
    <n v="650"/>
    <x v="5"/>
    <s v="삼방꼬리-나이론70-420"/>
    <s v="삼방꼬리-나이론70-650"/>
    <n v="14"/>
    <n v="14"/>
    <n v="14"/>
    <n v="129220"/>
  </r>
  <r>
    <s v="20241029-1216N0078"/>
    <s v="20241029"/>
    <x v="1"/>
    <s v="05"/>
    <s v="20241111"/>
    <n v="8823"/>
    <s v="나이론70"/>
    <s v="450x680=삼방꼬리"/>
    <n v="450"/>
    <n v="680"/>
    <x v="5"/>
    <s v="삼방꼬리-나이론70-450"/>
    <s v="삼방꼬리-나이론70-680"/>
    <n v="14"/>
    <n v="14"/>
    <n v="14"/>
    <n v="123522"/>
  </r>
  <r>
    <s v="20241029-1318P0003"/>
    <s v="20241029"/>
    <x v="0"/>
    <s v="05"/>
    <s v="20241112"/>
    <n v="40000"/>
    <s v="패트(유무광)120"/>
    <s v="150x220+40=삼방스탠드-타원밑지분리형-지퍼"/>
    <n v="150"/>
    <n v="220"/>
    <x v="8"/>
    <s v="삼방스탠드-지퍼-패트(유무광)120-150"/>
    <s v="삼방스탠드-지퍼-패트(유무광)120-150"/>
    <n v="21"/>
    <n v="21"/>
    <n v="21"/>
    <n v="840000"/>
  </r>
  <r>
    <s v="20241029-1419P0380"/>
    <s v="20241029"/>
    <x v="1"/>
    <s v="05"/>
    <s v="20241108"/>
    <n v="21428"/>
    <s v="나이론70"/>
    <s v="280x380=삼방"/>
    <n v="280"/>
    <n v="380"/>
    <x v="1"/>
    <s v="삼방-나이론70-280"/>
    <s v="삼방-나이론70-280"/>
    <n v="7"/>
    <n v="7"/>
    <n v="7"/>
    <n v="149996"/>
  </r>
  <r>
    <s v="20241029-902001"/>
    <s v="20241029"/>
    <x v="2"/>
    <s v="05"/>
    <s v="20241112"/>
    <n v="150000"/>
    <s v="진지90"/>
    <s v="160x250=삼방-지퍼"/>
    <n v="160"/>
    <n v="250"/>
    <x v="4"/>
    <s v="삼방-지퍼-진지90-160"/>
    <s v="삼방-지퍼-진지90-160"/>
    <n v="16"/>
    <n v="16"/>
    <n v="16"/>
    <n v="2400000"/>
  </r>
  <r>
    <s v="20241030-1000138905"/>
    <s v="20241029"/>
    <x v="2"/>
    <s v="05"/>
    <s v="20241111"/>
    <n v="20000"/>
    <s v="패트(유무광)100"/>
    <s v="300mm*410mm=삼방-바람구멍1개(2mm)"/>
    <n v="300"/>
    <n v="410"/>
    <x v="1"/>
    <s v="삼방-패트(유무광)100-300"/>
    <s v="삼방-패트(유무광)100-300"/>
    <n v="8"/>
    <n v="8"/>
    <n v="8.5"/>
    <n v="170000"/>
  </r>
  <r>
    <s v="20241030-1000154026"/>
    <s v="20241030"/>
    <x v="2"/>
    <s v="05"/>
    <s v="20241108"/>
    <n v="27272"/>
    <s v="나이론(자동포장용)110"/>
    <s v="220mm*330mm=삼방-지퍼"/>
    <n v="220"/>
    <n v="330"/>
    <x v="4"/>
    <s v="삼방-지퍼-나이론(자동포장용)110-220"/>
    <s v="삼방-지퍼-나이론(자동포장용)110-220"/>
    <n v="22"/>
    <n v="22"/>
    <n v="22"/>
    <n v="599984"/>
  </r>
  <r>
    <s v="20241030-1000156413"/>
    <s v="20241030"/>
    <x v="0"/>
    <s v="05"/>
    <s v="20241111"/>
    <n v="4347"/>
    <s v="패트(유백/유무광)100"/>
    <s v="230x280=삼방"/>
    <n v="230"/>
    <n v="280"/>
    <x v="1"/>
    <s v="삼방-패트(유백/유무광)100-230"/>
    <s v="삼방-패트(유백/유무광)100-230"/>
    <n v="6"/>
    <n v="6"/>
    <n v="6"/>
    <n v="26082"/>
  </r>
  <r>
    <s v="20241030-1000159156"/>
    <s v="20241030"/>
    <x v="2"/>
    <s v="05"/>
    <s v="20241108"/>
    <n v="27272"/>
    <s v="나이론(자동포장용)110"/>
    <s v="220mm*330mm=삼방-지퍼"/>
    <n v="220"/>
    <n v="330"/>
    <x v="4"/>
    <s v="삼방-지퍼-나이론(자동포장용)110-220"/>
    <s v="삼방-지퍼-나이론(자동포장용)110-220"/>
    <n v="22"/>
    <n v="22"/>
    <n v="22"/>
    <n v="599984"/>
  </r>
  <r>
    <s v="20241030-1000159506"/>
    <s v="20241030"/>
    <x v="0"/>
    <s v="05"/>
    <s v="20241107"/>
    <n v="37500"/>
    <s v="나이론100"/>
    <s v="160mm*250mm=삼방"/>
    <n v="160"/>
    <n v="250"/>
    <x v="1"/>
    <s v="삼방-나이론100-160"/>
    <s v="삼방-나이론100-160"/>
    <n v="5"/>
    <n v="5"/>
    <n v="5"/>
    <n v="187500"/>
  </r>
  <r>
    <s v="20241030-1000163203"/>
    <s v="20241030"/>
    <x v="0"/>
    <s v="05"/>
    <s v="20241112"/>
    <n v="66666"/>
    <s v="나이론70"/>
    <s v="180x280=삼방-HD씨링"/>
    <n v="180"/>
    <n v="280"/>
    <x v="0"/>
    <s v="삼방-HD씨링-나이론70-180"/>
    <s v="삼방-HD씨링-나이론70-180"/>
    <n v="5"/>
    <n v="5.5"/>
    <n v="5.5"/>
    <n v="366663"/>
  </r>
  <r>
    <s v="20241030-1000163638"/>
    <s v="20241030"/>
    <x v="0"/>
    <s v="05"/>
    <s v="20241112"/>
    <n v="26086"/>
    <s v="나이론70"/>
    <s v="230mm*320mm=삼방-HD씨링"/>
    <n v="230"/>
    <n v="320"/>
    <x v="0"/>
    <s v="삼방-HD씨링-나이론70-230"/>
    <s v="삼방-HD씨링-나이론70-230"/>
    <n v="6"/>
    <n v="6.5"/>
    <n v="5.5"/>
    <n v="143473"/>
  </r>
  <r>
    <s v="20241030-1000165483"/>
    <s v="20241030"/>
    <x v="0"/>
    <s v="05"/>
    <s v="20241112"/>
    <n v="54545"/>
    <s v="패증착75"/>
    <s v="110mm*270mm=삼방-상단고리구멍1개(8mm)"/>
    <n v="110"/>
    <n v="270"/>
    <x v="1"/>
    <s v="삼방-패증착75-110"/>
    <s v="삼방-패증착75-110"/>
    <n v="5"/>
    <n v="5"/>
    <n v="5"/>
    <n v="272725"/>
  </r>
  <r>
    <s v="20241030-1000167708"/>
    <s v="20241030"/>
    <x v="1"/>
    <s v="05"/>
    <s v="20241112"/>
    <n v="18750"/>
    <s v="나이론65"/>
    <s v="320x400=삼방"/>
    <n v="320"/>
    <n v="400"/>
    <x v="1"/>
    <s v="삼방-나이론65-320"/>
    <s v="삼방-나이론65-320"/>
    <n v="8"/>
    <n v="8"/>
    <n v="8"/>
    <n v="150000"/>
  </r>
  <r>
    <s v="20241030-1000169491"/>
    <s v="20241030"/>
    <x v="1"/>
    <s v="05"/>
    <s v="20241112"/>
    <n v="35294"/>
    <s v="패트90"/>
    <s v="170mm*260mm=삼방-지퍼-타공4개(8mm)"/>
    <n v="170"/>
    <n v="260"/>
    <x v="4"/>
    <s v="삼방-지퍼-패트90-170"/>
    <s v="삼방-지퍼-패트90-170"/>
    <n v="17"/>
    <n v="17"/>
    <n v="17"/>
    <n v="599998"/>
  </r>
  <r>
    <s v="20241030-1000169496"/>
    <s v="20241030"/>
    <x v="0"/>
    <s v="05"/>
    <s v="20241112"/>
    <n v="21739"/>
    <s v="패트(유백)100"/>
    <s v="230x280=삼방"/>
    <n v="230"/>
    <n v="280"/>
    <x v="1"/>
    <s v="삼방-패트(유백)100-230"/>
    <s v="삼방-패트(유백)100-230"/>
    <n v="6"/>
    <n v="6"/>
    <n v="6"/>
    <n v="130434"/>
  </r>
  <r>
    <s v="20241030-1116P0200"/>
    <s v="20241030"/>
    <x v="0"/>
    <s v="05"/>
    <s v="20241112"/>
    <n v="16000"/>
    <s v="오피피75"/>
    <s v="250x350=삼방"/>
    <n v="250"/>
    <n v="350"/>
    <x v="1"/>
    <s v="삼방-오피피75-250"/>
    <s v="삼방-오피피75-250"/>
    <n v="7"/>
    <n v="7"/>
    <n v="7"/>
    <n v="112000"/>
  </r>
  <r>
    <s v="20241030-12150269"/>
    <s v="20241030"/>
    <x v="2"/>
    <s v="05"/>
    <s v="20241111"/>
    <n v="8571"/>
    <s v="나이론80"/>
    <s v="600x700=삼방꼬리-분리배출마크X"/>
    <n v="600"/>
    <n v="700"/>
    <x v="5"/>
    <s v="삼방꼬리-나이론80-600"/>
    <s v="삼방꼬리-나이론80-700"/>
    <n v="14"/>
    <n v="14"/>
    <n v="14"/>
    <n v="119994"/>
  </r>
  <r>
    <s v="20241030-12150353"/>
    <s v="20241030"/>
    <x v="1"/>
    <s v="05"/>
    <s v="20241113"/>
    <n v="30000"/>
    <s v="나이론170"/>
    <s v="200x250+50=삼방스탠드-타원밑지분리형"/>
    <n v="200"/>
    <n v="250"/>
    <x v="3"/>
    <s v="삼방스탠드-나이론170-200"/>
    <s v="삼방스탠드-나이론170-200"/>
    <n v="20"/>
    <n v="20"/>
    <n v="20"/>
    <n v="600000"/>
  </r>
  <r>
    <s v="20241030-1619N0023"/>
    <s v="20241030"/>
    <x v="1"/>
    <s v="05"/>
    <s v="20241112"/>
    <n v="15000"/>
    <s v="나이론60"/>
    <s v="400x500=삼방"/>
    <n v="400"/>
    <n v="500"/>
    <x v="1"/>
    <s v="삼방-나이론60-400"/>
    <s v="삼방-나이론60-400"/>
    <n v="10"/>
    <n v="10"/>
    <n v="10"/>
    <n v="150000"/>
  </r>
  <r>
    <s v="20241030-930106"/>
    <s v="20241030"/>
    <x v="1"/>
    <s v="05"/>
    <s v="20241113"/>
    <n v="160000"/>
    <s v="전투후크스=무지"/>
    <s v="=150*220+40=삼방스탠드-지퍼"/>
    <n v="150"/>
    <n v="220"/>
    <x v="8"/>
    <s v="삼방스탠드-지퍼-전투후크스=무지-150"/>
    <s v="삼방스탠드-지퍼-전투후크스=무지-150"/>
    <n v="21"/>
    <n v="21"/>
    <n v="21"/>
    <n v="3360000"/>
  </r>
  <r>
    <s v="20241030-930107"/>
    <s v="20241030"/>
    <x v="0"/>
    <s v="05"/>
    <s v="20241113"/>
    <n v="133333"/>
    <s v="전투후크스=무지"/>
    <s v="=180x260+50=삼방스탠드-밑지분리형-지퍼"/>
    <n v="180"/>
    <n v="260"/>
    <x v="8"/>
    <s v="삼방스탠드-지퍼-전투후크스=무지-180"/>
    <s v="삼방스탠드-지퍼-전투후크스=무지-180"/>
    <n v="25"/>
    <n v="25"/>
    <n v="25"/>
    <n v="3333325"/>
  </r>
  <r>
    <s v="20241030-930108"/>
    <s v="20241030"/>
    <x v="0"/>
    <s v="05"/>
    <s v="20241113"/>
    <n v="184615"/>
    <s v="전투후크스=무지"/>
    <s v="=130x200+35=삼방스탠드-밑지분리형-지퍼"/>
    <n v="130"/>
    <n v="200"/>
    <x v="8"/>
    <s v="삼방스탠드-지퍼-전투후크스=무지-130"/>
    <s v="삼방스탠드-지퍼-전투후크스=무지-130"/>
    <n v="18"/>
    <n v="18"/>
    <n v="18"/>
    <n v="3323070"/>
  </r>
  <r>
    <s v="20241030-930206"/>
    <s v="20241030"/>
    <x v="0"/>
    <s v="05"/>
    <s v="20241115"/>
    <n v="160000"/>
    <s v="전투후한120"/>
    <s v="150x220+40=삼방스탠드-타원밑지분리형-지퍼-2단"/>
    <n v="150"/>
    <n v="220"/>
    <x v="8"/>
    <s v="삼방스탠드-지퍼-전투후한120-150"/>
    <s v="삼방스탠드-지퍼-전투후한120-150"/>
    <n v="21"/>
    <n v="21"/>
    <n v="21"/>
    <n v="3360000"/>
  </r>
  <r>
    <s v="20241030-930207"/>
    <s v="20241030"/>
    <x v="1"/>
    <s v="05"/>
    <s v="20241115"/>
    <n v="133333"/>
    <s v="전투후한120"/>
    <s v="180x260+50=삼방스탠드-타원밑지분리형-지퍼-2단"/>
    <n v="180"/>
    <n v="260"/>
    <x v="8"/>
    <s v="삼방스탠드-지퍼-전투후한120-180"/>
    <s v="삼방스탠드-지퍼-전투후한120-180"/>
    <n v="25"/>
    <n v="25"/>
    <n v="25"/>
    <n v="3333325"/>
  </r>
  <r>
    <s v="20241030-930208"/>
    <s v="20241030"/>
    <x v="0"/>
    <s v="05"/>
    <s v="20241115"/>
    <n v="184615"/>
    <s v="전투후한120"/>
    <s v="130x200+35=삼방스탠드-타원밑지분리형-지퍼-2단"/>
    <n v="130"/>
    <n v="200"/>
    <x v="8"/>
    <s v="삼방스탠드-지퍼-전투후한120-130"/>
    <s v="삼방스탠드-지퍼-전투후한120-130"/>
    <n v="18"/>
    <n v="18"/>
    <n v="18"/>
    <n v="3323070"/>
  </r>
  <r>
    <s v="20241031-1000152554"/>
    <s v="20241031"/>
    <x v="1"/>
    <s v="05"/>
    <s v="20241113"/>
    <n v="10000"/>
    <s v="나이론100"/>
    <s v="400mm*600mm=삼방꼬리"/>
    <n v="400"/>
    <n v="600"/>
    <x v="5"/>
    <s v="삼방꼬리-나이론100-400"/>
    <s v="삼방꼬리-나이론100-600"/>
    <n v="14"/>
    <n v="14"/>
    <n v="14"/>
    <n v="140000"/>
  </r>
  <r>
    <s v="20241031-1000158256"/>
    <s v="20241031"/>
    <x v="1"/>
    <s v="05"/>
    <s v="20241112"/>
    <n v="17142"/>
    <s v="나이론60"/>
    <s v="350mm*400mm=삼방"/>
    <n v="350"/>
    <n v="400"/>
    <x v="1"/>
    <s v="삼방-나이론60-350"/>
    <s v="삼방-나이론60-350"/>
    <n v="9"/>
    <n v="9"/>
    <n v="9.5"/>
    <n v="162849"/>
  </r>
  <r>
    <s v="20241031-1317N0041"/>
    <s v="20241031"/>
    <x v="0"/>
    <s v="05"/>
    <s v="20241112"/>
    <n v="75000"/>
    <s v="나이론70"/>
    <s v="160x180=삼방-2폭"/>
    <n v="160"/>
    <n v="180"/>
    <x v="9"/>
    <s v="삼방-2폭-나이론70-160"/>
    <s v="삼방-2폭-나이론70-160"/>
    <n v="5"/>
    <n v="4"/>
    <n v="4"/>
    <n v="300000"/>
  </r>
  <r>
    <s v="20241101-1000143069"/>
    <s v="20241101"/>
    <x v="1"/>
    <s v="05"/>
    <s v="20241114"/>
    <n v="25000"/>
    <s v="오피피(무광)65"/>
    <s v="320mm*400mm=삼방-지퍼-바람구멍1개(2mm)"/>
    <n v="320"/>
    <n v="400"/>
    <x v="4"/>
    <s v="삼방-지퍼-오피피(무광)65-320"/>
    <s v="삼방-지퍼-오피피(무광)65-320"/>
    <n v="32"/>
    <n v="32"/>
    <n v="32"/>
    <n v="800000"/>
  </r>
  <r>
    <s v="20241101-1000148565"/>
    <s v="20241101"/>
    <x v="2"/>
    <s v="05"/>
    <s v="20241114"/>
    <n v="14571"/>
    <s v="나이론95"/>
    <s v="210mm*260mm=삼방"/>
    <n v="210"/>
    <n v="260"/>
    <x v="1"/>
    <s v="삼방-나이론95-210"/>
    <s v="삼방-나이론95-210"/>
    <n v="6"/>
    <n v="6"/>
    <n v="6"/>
    <n v="87426"/>
  </r>
  <r>
    <s v="20241101-1000153710"/>
    <s v="20241101"/>
    <x v="0"/>
    <s v="05"/>
    <s v="20241112"/>
    <n v="24000"/>
    <s v="전투후은80"/>
    <s v="250mm*400mm=2단삼방"/>
    <n v="250"/>
    <n v="400"/>
    <x v="11"/>
    <s v="2단삼방-전투후은80-250"/>
    <s v="2단삼방-전투후은80-250"/>
    <n v="7"/>
    <n v="7"/>
    <n v="7"/>
    <n v="168000"/>
  </r>
  <r>
    <s v="20241101-1000159980"/>
    <s v="20241031"/>
    <x v="1"/>
    <s v="05"/>
    <s v="20241113"/>
    <n v="16666"/>
    <s v="나이론75"/>
    <s v="180mm*250mm=삼방"/>
    <n v="180"/>
    <n v="250"/>
    <x v="1"/>
    <s v="삼방-나이론75-180"/>
    <s v="삼방-나이론75-180"/>
    <n v="5"/>
    <n v="5"/>
    <n v="5"/>
    <n v="83330"/>
  </r>
  <r>
    <s v="20241101-1000162295"/>
    <s v="20241101"/>
    <x v="2"/>
    <s v="05"/>
    <s v="20241114"/>
    <n v="28571"/>
    <s v="오씨피피(유무광)80"/>
    <s v="210mm*280mm=삼방-지퍼"/>
    <n v="210"/>
    <n v="280"/>
    <x v="4"/>
    <s v="삼방-지퍼-오씨피피(유무광)80-210"/>
    <s v="삼방-지퍼-오씨피피(유무광)80-210"/>
    <n v="21"/>
    <n v="21"/>
    <n v="21"/>
    <n v="599991"/>
  </r>
  <r>
    <s v="20241101-1000169310"/>
    <s v="20241101"/>
    <x v="0"/>
    <s v="05"/>
    <s v="20241114"/>
    <n v="48000"/>
    <s v="은박(유무광)120"/>
    <s v="125mm*230mm=삼방"/>
    <n v="125"/>
    <n v="230"/>
    <x v="1"/>
    <s v="삼방-은박(유무광)120-125"/>
    <s v="삼방-은박(유무광)120-125"/>
    <n v="5"/>
    <n v="5"/>
    <n v="5"/>
    <n v="240000"/>
  </r>
  <r>
    <s v="20241101-1000169319"/>
    <s v="20241101"/>
    <x v="0"/>
    <s v="05"/>
    <s v="20241114"/>
    <n v="96000"/>
    <s v="은박(유무광)120"/>
    <s v="125mm*230mm=삼방"/>
    <n v="125"/>
    <n v="230"/>
    <x v="1"/>
    <s v="삼방-은박(유무광)120-125"/>
    <s v="삼방-은박(유무광)120-125"/>
    <n v="5"/>
    <n v="5"/>
    <n v="5"/>
    <n v="480000"/>
  </r>
  <r>
    <s v="20241101-1000169504"/>
    <s v="20241101"/>
    <x v="1"/>
    <s v="05"/>
    <s v="20241115"/>
    <n v="97297"/>
    <s v="패트120"/>
    <s v="185mm*275mm=삼방"/>
    <n v="185"/>
    <n v="275"/>
    <x v="1"/>
    <s v="삼방-패트120-185"/>
    <s v="삼방-패트120-185"/>
    <n v="5"/>
    <n v="5"/>
    <n v="5"/>
    <n v="486485"/>
  </r>
  <r>
    <s v="20241101-110922"/>
    <s v="20241101"/>
    <x v="1"/>
    <s v="05"/>
    <s v="20241113"/>
    <n v="5263"/>
    <s v="오피피(주황)80"/>
    <s v="360x570=삼방꼬리-바람구멍2mm*4개"/>
    <n v="360"/>
    <n v="570"/>
    <x v="5"/>
    <s v="삼방꼬리-오피피(주황)80-360"/>
    <s v="삼방꼬리-오피피(주황)80-570"/>
    <n v="12"/>
    <n v="12"/>
    <n v="12"/>
    <n v="63156"/>
  </r>
  <r>
    <s v="20241101-1117P0157"/>
    <s v="20241101"/>
    <x v="0"/>
    <s v="05"/>
    <s v="20241113"/>
    <n v="17142"/>
    <s v="나이론80"/>
    <s v="350x370=삼방"/>
    <n v="350"/>
    <n v="370"/>
    <x v="1"/>
    <s v="삼방-나이론80-350"/>
    <s v="삼방-나이론80-350"/>
    <n v="9"/>
    <n v="9"/>
    <n v="9"/>
    <n v="154278"/>
  </r>
  <r>
    <s v="20241101-1117P0159"/>
    <s v="20241101"/>
    <x v="0"/>
    <s v="05"/>
    <s v="20241113"/>
    <n v="17142"/>
    <s v="나이론80"/>
    <s v="350x370=삼방"/>
    <n v="350"/>
    <n v="370"/>
    <x v="1"/>
    <s v="삼방-나이론80-350"/>
    <s v="삼방-나이론80-350"/>
    <n v="9"/>
    <n v="9"/>
    <n v="9"/>
    <n v="154278"/>
  </r>
  <r>
    <s v="20241101-1220N0018"/>
    <s v="20241101"/>
    <x v="2"/>
    <s v="05"/>
    <s v="20241118"/>
    <n v="13333"/>
    <s v="은박150"/>
    <s v="450x530=삼방"/>
    <n v="450"/>
    <n v="530"/>
    <x v="1"/>
    <s v="삼방-은박150-450"/>
    <s v="삼방-은박150-450"/>
    <n v="12"/>
    <n v="12"/>
    <n v="12"/>
    <n v="159996"/>
  </r>
  <r>
    <s v="20241104-1000137856"/>
    <s v="20241104"/>
    <x v="1"/>
    <s v="05"/>
    <s v="20241115"/>
    <n v="17142"/>
    <s v="나이론60"/>
    <s v="350x450=삼방"/>
    <n v="350"/>
    <n v="450"/>
    <x v="1"/>
    <s v="삼방-나이론60-350"/>
    <s v="삼방-나이론60-350"/>
    <n v="9"/>
    <n v="9"/>
    <n v="9.5"/>
    <n v="162849"/>
  </r>
  <r>
    <s v="20241104-1000139129"/>
    <s v="20241104"/>
    <x v="0"/>
    <s v="05"/>
    <s v="20241115"/>
    <n v="18461"/>
    <s v="나이론60"/>
    <s v="400x650=삼방꼬리"/>
    <n v="400"/>
    <n v="650"/>
    <x v="6"/>
    <s v="삼방꼬리-HD씨링-나이론60-400"/>
    <s v="삼방꼬리-HD씨링-나이론60-400"/>
    <n v="14"/>
    <n v="14.5"/>
    <n v="14.5"/>
    <n v="267684.5"/>
  </r>
  <r>
    <s v="20241104-1000148427"/>
    <s v="20241104"/>
    <x v="0"/>
    <s v="05"/>
    <s v="20241113"/>
    <n v="28571"/>
    <s v="나이론80"/>
    <s v="210x290=삼방"/>
    <n v="210"/>
    <n v="290"/>
    <x v="1"/>
    <s v="삼방-나이론80-210"/>
    <s v="삼방-나이론80-210"/>
    <n v="6"/>
    <n v="6"/>
    <n v="6"/>
    <n v="171426"/>
  </r>
  <r>
    <s v="20241104-1000156875"/>
    <s v="20241104"/>
    <x v="0"/>
    <s v="05"/>
    <s v="20241115"/>
    <n v="26086"/>
    <s v="패트(유백/유무광)100"/>
    <s v="230x260=삼방"/>
    <n v="230"/>
    <n v="260"/>
    <x v="1"/>
    <s v="삼방-패트(유백/유무광)100-230"/>
    <s v="삼방-패트(유백/유무광)100-230"/>
    <n v="6"/>
    <n v="6"/>
    <n v="6"/>
    <n v="156516"/>
  </r>
  <r>
    <s v="20241104-1000158450"/>
    <s v="20241104"/>
    <x v="1"/>
    <s v="05"/>
    <s v="20241115"/>
    <n v="9230"/>
    <s v="나이론60"/>
    <s v="350x650=삼방꼬리"/>
    <n v="350"/>
    <n v="650"/>
    <x v="5"/>
    <s v="삼방꼬리-나이론60-350"/>
    <s v="삼방꼬리-나이론60-650"/>
    <n v="14"/>
    <n v="14"/>
    <n v="14.5"/>
    <n v="133835"/>
  </r>
  <r>
    <s v="20241104-1000159391"/>
    <s v="20241104"/>
    <x v="0"/>
    <s v="05"/>
    <s v="20241115"/>
    <n v="70588"/>
    <s v="패트90"/>
    <s v="170mm*260mm=삼방-지퍼"/>
    <n v="170"/>
    <n v="260"/>
    <x v="4"/>
    <s v="삼방-지퍼-패트90-170"/>
    <s v="삼방-지퍼-패트90-170"/>
    <n v="17"/>
    <n v="17"/>
    <n v="17"/>
    <n v="1199996"/>
  </r>
  <r>
    <s v="20241104-1000164958"/>
    <s v="20241104"/>
    <x v="2"/>
    <s v="05"/>
    <s v="20241118"/>
    <n v="40000"/>
    <s v="나이론105"/>
    <s v="300mm*420mm=삼방"/>
    <n v="300"/>
    <n v="420"/>
    <x v="1"/>
    <s v="삼방-나이론105-300"/>
    <s v="삼방-나이론105-300"/>
    <n v="8"/>
    <n v="8"/>
    <n v="8"/>
    <n v="320000"/>
  </r>
  <r>
    <s v="20241104-1000168434"/>
    <s v="20241104"/>
    <x v="0"/>
    <s v="05"/>
    <s v="20241115"/>
    <n v="37500"/>
    <s v="나이론100"/>
    <s v="320mm*400mm=삼방-지퍼"/>
    <n v="320"/>
    <n v="400"/>
    <x v="4"/>
    <s v="삼방-지퍼-나이론100-320"/>
    <s v="삼방-지퍼-나이론100-320"/>
    <n v="32"/>
    <n v="32"/>
    <n v="32"/>
    <n v="1200000"/>
  </r>
  <r>
    <s v="20241104-1000169505"/>
    <s v="20241104"/>
    <x v="2"/>
    <s v="05"/>
    <s v="20241115"/>
    <n v="17647"/>
    <s v="나이론105"/>
    <s v="340mm*430mm=삼방"/>
    <n v="340"/>
    <n v="430"/>
    <x v="1"/>
    <s v="삼방-나이론105-340"/>
    <s v="삼방-나이론105-340"/>
    <n v="9"/>
    <n v="9"/>
    <n v="9"/>
    <n v="158823"/>
  </r>
  <r>
    <s v="20241104-1116P0191"/>
    <s v="20241104"/>
    <x v="2"/>
    <s v="05"/>
    <s v="20241115"/>
    <n v="10909"/>
    <s v="나이론(옥텐)140"/>
    <s v="400x550=삼방꼬리"/>
    <n v="400"/>
    <n v="550"/>
    <x v="5"/>
    <s v="삼방꼬리-나이론(옥텐)140-400"/>
    <s v="삼방꼬리-나이론(옥텐)140-550"/>
    <n v="12"/>
    <n v="12"/>
    <n v="22"/>
    <n v="239998"/>
  </r>
  <r>
    <s v="20241104-1218P0303"/>
    <s v="20241104"/>
    <x v="1"/>
    <s v="05"/>
    <s v="20241115"/>
    <n v="57142"/>
    <s v="나이론110"/>
    <s v="210x310=삼방"/>
    <n v="210"/>
    <n v="310"/>
    <x v="1"/>
    <s v="삼방-나이론110-210"/>
    <s v="삼방-나이론110-210"/>
    <n v="6"/>
    <n v="6"/>
    <n v="6"/>
    <n v="342852"/>
  </r>
  <r>
    <s v="20241105-1000152365"/>
    <s v="20241105"/>
    <x v="0"/>
    <s v="05"/>
    <s v="20241118"/>
    <n v="27272"/>
    <s v="패트90"/>
    <s v="220x320=삼방-지퍼"/>
    <n v="220"/>
    <n v="320"/>
    <x v="4"/>
    <s v="삼방-지퍼-패트90-220"/>
    <s v="삼방-지퍼-패트90-220"/>
    <n v="22"/>
    <n v="22"/>
    <n v="22"/>
    <n v="599984"/>
  </r>
  <r>
    <s v="20241105-1000152880"/>
    <s v="20241105"/>
    <x v="0"/>
    <s v="05"/>
    <s v="20241118"/>
    <n v="31578"/>
    <s v="패트90"/>
    <s v="190x260=삼방-지퍼"/>
    <n v="190"/>
    <n v="260"/>
    <x v="4"/>
    <s v="삼방-지퍼-패트90-190"/>
    <s v="삼방-지퍼-패트90-190"/>
    <n v="19"/>
    <n v="19"/>
    <n v="19"/>
    <n v="599982"/>
  </r>
  <r>
    <s v="20241105-1000161675"/>
    <s v="20241105"/>
    <x v="1"/>
    <s v="05"/>
    <s v="20241118"/>
    <n v="12903"/>
    <s v="오피피(무광)100"/>
    <s v="310mm*430mm=삼방-지퍼-타공1개(8mm)"/>
    <n v="310"/>
    <n v="430"/>
    <x v="4"/>
    <s v="삼방-지퍼-오피피(무광)100-310"/>
    <s v="삼방-지퍼-오피피(무광)100-310"/>
    <n v="31"/>
    <n v="31"/>
    <n v="31"/>
    <n v="399993"/>
  </r>
  <r>
    <s v="20241105-1000165116"/>
    <s v="20241105"/>
    <x v="1"/>
    <s v="05"/>
    <s v="20241118"/>
    <n v="18750"/>
    <s v="나이론70"/>
    <s v="320x400=삼방"/>
    <n v="320"/>
    <n v="400"/>
    <x v="1"/>
    <s v="삼방-나이론70-320"/>
    <s v="삼방-나이론70-320"/>
    <n v="8"/>
    <n v="8"/>
    <n v="8"/>
    <n v="150000"/>
  </r>
  <r>
    <s v="20241105-1000167850"/>
    <s v="20241105"/>
    <x v="0"/>
    <s v="05"/>
    <s v="20241118"/>
    <n v="20689"/>
    <s v="패씨피피(투명)80"/>
    <s v="290mm*390mm=삼방-지퍼"/>
    <n v="290"/>
    <n v="390"/>
    <x v="4"/>
    <s v="삼방-지퍼-패씨피피(투명)80-290"/>
    <s v="삼방-지퍼-패씨피피(투명)80-290"/>
    <n v="29"/>
    <n v="29"/>
    <n v="29"/>
    <n v="599981"/>
  </r>
  <r>
    <s v="20241105-1000169370"/>
    <s v="20241105"/>
    <x v="0"/>
    <s v="05"/>
    <s v="20241118"/>
    <n v="18750"/>
    <s v="오씨피피(투명)70"/>
    <s v="250mm*320mm=삼방꼬리"/>
    <n v="250"/>
    <n v="320"/>
    <x v="5"/>
    <s v="삼방꼬리-오씨피피(투명)70-250"/>
    <s v="삼방꼬리-오씨피피(투명)70-320"/>
    <n v="12"/>
    <n v="12"/>
    <n v="12"/>
    <n v="225000"/>
  </r>
  <r>
    <s v="20241105-1000169536"/>
    <s v="20241105"/>
    <x v="2"/>
    <s v="05"/>
    <s v="20241118"/>
    <n v="15000"/>
    <s v="나이론70"/>
    <s v="400x500=삼방"/>
    <n v="400"/>
    <n v="500"/>
    <x v="0"/>
    <s v="삼방-HD씨링-나이론70-400"/>
    <s v="삼방-HD씨링-나이론70-400"/>
    <n v="10"/>
    <n v="10.5"/>
    <n v="10.5"/>
    <n v="157500"/>
  </r>
  <r>
    <s v="20241105-1000169537"/>
    <s v="20241105"/>
    <x v="1"/>
    <s v="05"/>
    <s v="20241119"/>
    <n v="35294"/>
    <s v="패증착(유무광)110"/>
    <s v="170mm*230mm+50mm=삼방스탠드-지퍼"/>
    <n v="170"/>
    <n v="230"/>
    <x v="8"/>
    <s v="삼방스탠드-지퍼-패증착(유무광)110-170"/>
    <s v="삼방스탠드-지퍼-패증착(유무광)110-170"/>
    <n v="24"/>
    <n v="24"/>
    <n v="24"/>
    <n v="847056"/>
  </r>
  <r>
    <s v="20241105-11150036"/>
    <s v="20241105"/>
    <x v="0"/>
    <s v="05"/>
    <s v="20241115"/>
    <n v="26086"/>
    <s v="은박120"/>
    <s v="230*300＝삼방"/>
    <n v="230"/>
    <n v="300"/>
    <x v="1"/>
    <s v="삼방-은박120-230"/>
    <s v="삼방-은박120-230"/>
    <n v="6"/>
    <n v="6"/>
    <n v="6"/>
    <n v="156516"/>
  </r>
  <r>
    <s v="20241105-1118P0111"/>
    <s v="20241105"/>
    <x v="1"/>
    <s v="05"/>
    <s v="20241115"/>
    <n v="27272"/>
    <s v="패트(유무광)80"/>
    <s v="220x250=삼방"/>
    <n v="220"/>
    <n v="250"/>
    <x v="1"/>
    <s v="삼방-패트(유무광)80-220"/>
    <s v="삼방-패트(유무광)80-220"/>
    <n v="6"/>
    <n v="6"/>
    <n v="6"/>
    <n v="163632"/>
  </r>
  <r>
    <s v="20241105-1119P0080"/>
    <s v="20241105"/>
    <x v="1"/>
    <s v="05"/>
    <s v="20241115"/>
    <n v="27272"/>
    <s v="패트(유무광)80"/>
    <s v="220x250=삼방"/>
    <n v="220"/>
    <n v="250"/>
    <x v="1"/>
    <s v="삼방-패트(유무광)80-220"/>
    <s v="삼방-패트(유무광)80-220"/>
    <n v="6"/>
    <n v="6"/>
    <n v="6"/>
    <n v="163632"/>
  </r>
  <r>
    <s v="20241105-130954"/>
    <s v="20241105"/>
    <x v="0"/>
    <s v="05"/>
    <s v="20241119"/>
    <n v="33333"/>
    <s v="은박140=1도-백빼다"/>
    <s v="180x270+50=삼방스탠드-타원밑지분리형-지퍼"/>
    <n v="180"/>
    <n v="270"/>
    <x v="8"/>
    <s v="삼방스탠드-지퍼-은박140=1도-백빼다-180"/>
    <s v="삼방스탠드-지퍼-은박140=1도-백빼다-180"/>
    <n v="25"/>
    <n v="25"/>
    <n v="25"/>
    <n v="833325"/>
  </r>
  <r>
    <s v="20241106-1000151457"/>
    <s v="20241106"/>
    <x v="0"/>
    <s v="05"/>
    <s v="20241119"/>
    <n v="24000"/>
    <s v="나이론70"/>
    <s v="250mm*350mm=삼방"/>
    <n v="250"/>
    <n v="350"/>
    <x v="1"/>
    <s v="삼방-나이론70-250"/>
    <s v="삼방-나이론70-250"/>
    <n v="7"/>
    <n v="7"/>
    <n v="7"/>
    <n v="168000"/>
  </r>
  <r>
    <s v="20241106-1000153739"/>
    <s v="20241106"/>
    <x v="0"/>
    <s v="05"/>
    <s v="20241119"/>
    <n v="10909"/>
    <s v="패트110"/>
    <s v="340mm*550mm=삼방꼬리-바람구멍 1개(3mm)"/>
    <n v="340"/>
    <n v="550"/>
    <x v="5"/>
    <s v="삼방꼬리-패트110-340"/>
    <s v="삼방꼬리-패트110-550"/>
    <n v="12"/>
    <n v="12"/>
    <n v="12"/>
    <n v="130908"/>
  </r>
  <r>
    <s v="20241106-1000165711"/>
    <s v="20241106"/>
    <x v="1"/>
    <s v="05"/>
    <s v="20241119"/>
    <n v="48000"/>
    <s v="나이론70"/>
    <s v="250x310=삼방"/>
    <n v="250"/>
    <n v="310"/>
    <x v="1"/>
    <s v="삼방-나이론70-250"/>
    <s v="삼방-나이론70-250"/>
    <n v="7"/>
    <n v="7"/>
    <n v="7"/>
    <n v="336000"/>
  </r>
  <r>
    <s v="20241106-1000166501"/>
    <s v="20241106"/>
    <x v="2"/>
    <s v="05"/>
    <s v="20241120"/>
    <n v="33333"/>
    <s v="나이론60"/>
    <s v="180mm*150mm=삼방-지퍼"/>
    <n v="180"/>
    <n v="150"/>
    <x v="4"/>
    <s v="삼방-지퍼-나이론60-180"/>
    <s v="삼방-지퍼-나이론60-180"/>
    <n v="18"/>
    <n v="18"/>
    <n v="18"/>
    <n v="599994"/>
  </r>
  <r>
    <s v="20241106-1000169547"/>
    <s v="20241106"/>
    <x v="0"/>
    <s v="05"/>
    <s v="20241119"/>
    <n v="50000"/>
    <s v="패노루지은박150"/>
    <s v="120mm*180mm=삼방-2폭"/>
    <n v="120"/>
    <n v="180"/>
    <x v="9"/>
    <s v="삼방-2폭-패노루지은박150-120"/>
    <s v="삼방-2폭-패노루지은박150-120"/>
    <n v="5"/>
    <n v="4"/>
    <n v="4"/>
    <n v="200000"/>
  </r>
  <r>
    <s v="20241106-1000169554"/>
    <s v="20241106"/>
    <x v="0"/>
    <s v="05"/>
    <s v="20241119"/>
    <n v="50000"/>
    <s v="패노루지은박150"/>
    <s v="120mm*180mm=삼방-2폭"/>
    <n v="120"/>
    <n v="180"/>
    <x v="9"/>
    <s v="삼방-2폭-패노루지은박150-120"/>
    <s v="삼방-2폭-패노루지은박150-120"/>
    <n v="5"/>
    <n v="4"/>
    <n v="4"/>
    <n v="200000"/>
  </r>
  <r>
    <s v="20241106-131020"/>
    <s v="20241106"/>
    <x v="2"/>
    <s v="05"/>
    <s v="20241119"/>
    <n v="18461"/>
    <s v="나이론60"/>
    <s v="360mm*650mm=삼방꼬리"/>
    <n v="360"/>
    <n v="650"/>
    <x v="5"/>
    <s v="삼방꼬리-나이론60-360"/>
    <s v="삼방꼬리-나이론60-650"/>
    <n v="14"/>
    <n v="14"/>
    <n v="14.5"/>
    <n v="267684.5"/>
  </r>
  <r>
    <s v="20241106-131021"/>
    <s v="20241106"/>
    <x v="1"/>
    <s v="05"/>
    <s v="20241120"/>
    <n v="51428"/>
    <s v="나이론60"/>
    <s v="350x450=삼방"/>
    <n v="350"/>
    <n v="450"/>
    <x v="1"/>
    <s v="삼방-나이론60-350"/>
    <s v="삼방-나이론60-350"/>
    <n v="9"/>
    <n v="9"/>
    <n v="9.5"/>
    <n v="488566"/>
  </r>
  <r>
    <s v="20241106-131022"/>
    <s v="20241106"/>
    <x v="0"/>
    <s v="05"/>
    <s v="20241119"/>
    <n v="48000"/>
    <s v="나이론60"/>
    <s v="250x450=삼방"/>
    <n v="250"/>
    <n v="450"/>
    <x v="1"/>
    <s v="삼방-나이론60-250"/>
    <s v="삼방-나이론60-250"/>
    <n v="7"/>
    <n v="7"/>
    <n v="7.5"/>
    <n v="360000"/>
  </r>
  <r>
    <s v="20241106-1420P0174"/>
    <s v="20241106"/>
    <x v="1"/>
    <s v="05"/>
    <s v="20241119"/>
    <n v="24000"/>
    <s v="패트(유무광)90"/>
    <s v="250mm*340mm=삼방"/>
    <n v="250"/>
    <n v="340"/>
    <x v="1"/>
    <s v="삼방-패트(유무광)90-250"/>
    <s v="삼방-패트(유무광)90-250"/>
    <n v="7"/>
    <n v="7"/>
    <n v="7"/>
    <n v="168000"/>
  </r>
  <r>
    <s v="20241106-1619N0015"/>
    <s v="20241106"/>
    <x v="0"/>
    <s v="05"/>
    <s v="20241119"/>
    <n v="20000"/>
    <s v="나이론70"/>
    <s v="300x400=삼방"/>
    <n v="300"/>
    <n v="400"/>
    <x v="1"/>
    <s v="삼방-나이론70-300"/>
    <s v="삼방-나이론70-300"/>
    <n v="8"/>
    <n v="8"/>
    <n v="8"/>
    <n v="160000"/>
  </r>
  <r>
    <s v="20241106-1619N0040"/>
    <s v="20241106"/>
    <x v="2"/>
    <s v="05"/>
    <s v="20241119"/>
    <n v="9230"/>
    <s v="나이론60"/>
    <s v="350x650=삼방꼬리"/>
    <n v="350"/>
    <n v="650"/>
    <x v="5"/>
    <s v="삼방꼬리-나이론60-350"/>
    <s v="삼방꼬리-나이론60-650"/>
    <n v="14"/>
    <n v="14"/>
    <n v="14.5"/>
    <n v="133835"/>
  </r>
  <r>
    <s v="20241107-1000150018"/>
    <s v="20241107"/>
    <x v="0"/>
    <s v="05"/>
    <s v="20241121"/>
    <n v="33333"/>
    <s v="오증착(무광)150"/>
    <s v="180mm*260mm+50mm=삼방스탠드-지퍼"/>
    <n v="180"/>
    <n v="260"/>
    <x v="8"/>
    <s v="삼방스탠드-지퍼-오증착(무광)150-180"/>
    <s v="삼방스탠드-지퍼-오증착(무광)150-180"/>
    <n v="25"/>
    <n v="25"/>
    <n v="25"/>
    <n v="833325"/>
  </r>
  <r>
    <s v="20241107-1000152737"/>
    <s v="20241107"/>
    <x v="2"/>
    <s v="05"/>
    <s v="20241120"/>
    <n v="48648"/>
    <s v="오씨피피(투명)70"/>
    <s v="185x275=삼방-지퍼-고리구멍8mm/바람구멍3mm*1개"/>
    <n v="185"/>
    <n v="275"/>
    <x v="4"/>
    <s v="삼방-지퍼-오씨피피(투명)70-185"/>
    <s v="삼방-지퍼-오씨피피(투명)70-185"/>
    <n v="18"/>
    <n v="18"/>
    <n v="18.5"/>
    <n v="899988"/>
  </r>
  <r>
    <s v="20241107-1000154847"/>
    <s v="20241107"/>
    <x v="1"/>
    <s v="05"/>
    <s v="20241119"/>
    <n v="33333"/>
    <s v="패트70"/>
    <s v="360x460=삼방(전자용)"/>
    <n v="360"/>
    <n v="460"/>
    <x v="1"/>
    <s v="삼방-패트70-360"/>
    <s v="삼방-패트70-360"/>
    <n v="9"/>
    <n v="9"/>
    <n v="9"/>
    <n v="299997"/>
  </r>
  <r>
    <s v="20241107-1000157811"/>
    <s v="20241107"/>
    <x v="1"/>
    <s v="05"/>
    <s v="20241119"/>
    <n v="8571"/>
    <s v="나이론70"/>
    <s v="400x700=삼방꼬리"/>
    <n v="400"/>
    <n v="700"/>
    <x v="6"/>
    <s v="삼방꼬리-HD씨링-나이론70-400"/>
    <s v="삼방꼬리-HD씨링-나이론70-400"/>
    <n v="14"/>
    <n v="14.5"/>
    <n v="18.5"/>
    <n v="158563.5"/>
  </r>
  <r>
    <s v="20241107-1000165383"/>
    <s v="20241106"/>
    <x v="0"/>
    <s v="05"/>
    <s v="20241118"/>
    <n v="35294"/>
    <s v="증착70"/>
    <s v="170mm*250mm=삼방"/>
    <n v="170"/>
    <n v="250"/>
    <x v="1"/>
    <s v="삼방-증착70-170"/>
    <s v="삼방-증착70-170"/>
    <n v="5"/>
    <n v="5"/>
    <n v="5"/>
    <n v="176470"/>
  </r>
  <r>
    <s v="20241107-1000169579"/>
    <s v="20241107"/>
    <x v="0"/>
    <s v="05"/>
    <s v="20241119"/>
    <n v="33333"/>
    <s v="은박93"/>
    <s v="180x280=삼방-지퍼(하단오픈)"/>
    <n v="180"/>
    <n v="280"/>
    <x v="4"/>
    <s v="삼방-지퍼-은박93-180"/>
    <s v="삼방-지퍼-은박93-180"/>
    <n v="18"/>
    <n v="18"/>
    <n v="18"/>
    <n v="599994"/>
  </r>
  <r>
    <s v="20241108-1000150745"/>
    <s v="20241108"/>
    <x v="1"/>
    <s v="05"/>
    <s v="20241121"/>
    <n v="17142"/>
    <s v="나이론60"/>
    <s v="350x450=삼방"/>
    <n v="350"/>
    <n v="450"/>
    <x v="0"/>
    <s v="삼방-HD씨링-나이론60-350"/>
    <s v="삼방-HD씨링-나이론60-350"/>
    <n v="9"/>
    <n v="9.5"/>
    <n v="9.5"/>
    <n v="162849"/>
  </r>
  <r>
    <s v="20241108-1000161292"/>
    <s v="20241108"/>
    <x v="2"/>
    <s v="05"/>
    <s v="20241121"/>
    <n v="9375"/>
    <s v="은박120"/>
    <s v="320mm*500mm=삼방"/>
    <n v="320"/>
    <n v="500"/>
    <x v="1"/>
    <s v="삼방-은박120-320"/>
    <s v="삼방-은박120-320"/>
    <n v="8"/>
    <n v="8"/>
    <n v="8"/>
    <n v="75000"/>
  </r>
  <r>
    <s v="20241108-1000162144"/>
    <s v="20241108"/>
    <x v="0"/>
    <s v="05"/>
    <s v="20241121"/>
    <n v="70588"/>
    <s v="패트90"/>
    <s v="85x150=삼방-지퍼-고리구멍10mm"/>
    <n v="85"/>
    <n v="150"/>
    <x v="4"/>
    <s v="삼방-지퍼-패트90-85"/>
    <s v="삼방-지퍼-패트90-85"/>
    <n v="8"/>
    <n v="8"/>
    <n v="8"/>
    <n v="564704"/>
  </r>
  <r>
    <s v="20241108-1000162149"/>
    <s v="20241108"/>
    <x v="0"/>
    <s v="05"/>
    <s v="20241121"/>
    <n v="141176"/>
    <s v="패트90"/>
    <s v="85x150=삼방-지퍼-고리구멍10mm"/>
    <n v="85"/>
    <n v="150"/>
    <x v="4"/>
    <s v="삼방-지퍼-패트90-85"/>
    <s v="삼방-지퍼-패트90-85"/>
    <n v="8"/>
    <n v="8"/>
    <n v="8"/>
    <n v="1129408"/>
  </r>
  <r>
    <s v="20241108-1000169504"/>
    <s v="20241108"/>
    <x v="1"/>
    <s v="05"/>
    <s v="20241121"/>
    <n v="32432"/>
    <s v="패트120"/>
    <s v="185mm*275mm=삼방"/>
    <n v="185"/>
    <n v="275"/>
    <x v="1"/>
    <s v="삼방-패트120-185"/>
    <s v="삼방-패트120-185"/>
    <n v="5"/>
    <n v="5"/>
    <n v="5"/>
    <n v="162160"/>
  </r>
  <r>
    <s v="20241108-1000169583"/>
    <s v="20241108"/>
    <x v="0"/>
    <s v="05"/>
    <s v="20241121"/>
    <n v="37500"/>
    <s v="전투후은120"/>
    <s v="320mm*400mm=2단삼방-지퍼"/>
    <n v="320"/>
    <n v="400"/>
    <x v="2"/>
    <s v="2단삼방-지퍼-전투후은120-320"/>
    <s v="2단삼방-지퍼-전투후은120-320"/>
    <n v="32"/>
    <n v="32"/>
    <n v="32"/>
    <n v="1200000"/>
  </r>
  <r>
    <s v="20241108-1117N0054"/>
    <s v="20241108"/>
    <x v="0"/>
    <s v="05"/>
    <s v="20241121"/>
    <n v="24000"/>
    <s v="나이론(옥텐)90"/>
    <s v="250mm*305mm=삼방"/>
    <n v="250"/>
    <n v="305"/>
    <x v="1"/>
    <s v="삼방-나이론(옥텐)90-250"/>
    <s v="삼방-나이론(옥텐)90-250"/>
    <n v="7"/>
    <n v="7"/>
    <n v="7"/>
    <n v="168000"/>
  </r>
  <r>
    <s v="20241111-1000138905"/>
    <s v="20241111"/>
    <x v="2"/>
    <s v="05"/>
    <s v="20241122"/>
    <n v="20000"/>
    <s v="패트(유무광)100"/>
    <s v="300mm*410mm=삼방-바람구멍1개(2mm)"/>
    <n v="300"/>
    <n v="410"/>
    <x v="1"/>
    <s v="삼방-패트(유무광)100-300"/>
    <s v="삼방-패트(유무광)100-300"/>
    <n v="8"/>
    <n v="8"/>
    <n v="8.5"/>
    <n v="170000"/>
  </r>
  <r>
    <s v="20241111-1000150951"/>
    <s v="20241111"/>
    <x v="1"/>
    <s v="05"/>
    <s v="20241122"/>
    <n v="26666"/>
    <s v="오피피(무광)80"/>
    <s v="150x280=삼방-지퍼-고리구멍8mm/바람구멍3mm(지퍼오픈)"/>
    <n v="150"/>
    <n v="280"/>
    <x v="4"/>
    <s v="삼방-지퍼-오피피(무광)80-150"/>
    <s v="삼방-지퍼-오피피(무광)80-150"/>
    <n v="15"/>
    <n v="15"/>
    <n v="15"/>
    <n v="399990"/>
  </r>
  <r>
    <s v="20241111-1000154020"/>
    <s v="20241111"/>
    <x v="1"/>
    <s v="05"/>
    <s v="20241122"/>
    <n v="30769"/>
    <s v="오피피(무광)80"/>
    <s v="260x370=삼방-지퍼-상단고리구멍5mm-바람구멍5mm"/>
    <n v="260"/>
    <n v="370"/>
    <x v="4"/>
    <s v="삼방-지퍼-오피피(무광)80-260"/>
    <s v="삼방-지퍼-오피피(무광)80-260"/>
    <n v="26"/>
    <n v="26"/>
    <n v="27"/>
    <n v="830763"/>
  </r>
  <r>
    <s v="20241111-1000154318"/>
    <s v="20241111"/>
    <x v="0"/>
    <s v="05"/>
    <s v="20241122"/>
    <n v="15000"/>
    <s v="나이론90"/>
    <s v="400x310=삼방-가분수"/>
    <n v="400"/>
    <n v="310"/>
    <x v="1"/>
    <s v="삼방-나이론90-400"/>
    <s v="삼방-나이론90-400"/>
    <n v="10"/>
    <n v="10"/>
    <n v="10"/>
    <n v="150000"/>
  </r>
  <r>
    <s v="20241111-1000154859"/>
    <s v="20241111"/>
    <x v="0"/>
    <s v="05"/>
    <s v="20241122"/>
    <n v="26086"/>
    <s v="나씨피피55"/>
    <s v="230mm*290mm=삼방"/>
    <n v="230"/>
    <n v="290"/>
    <x v="1"/>
    <s v="삼방-나씨피피55-230"/>
    <s v="삼방-나씨피피55-230"/>
    <n v="6"/>
    <n v="6"/>
    <n v="6"/>
    <n v="156516"/>
  </r>
  <r>
    <s v="20241111-1000159437"/>
    <s v="20241111"/>
    <x v="0"/>
    <s v="05"/>
    <s v="20241122"/>
    <n v="33333"/>
    <s v="패트120"/>
    <s v="180x260+50=삼방스탠드-타원밑지분리형"/>
    <n v="180"/>
    <n v="260"/>
    <x v="3"/>
    <s v="삼방스탠드-패트120-180"/>
    <s v="삼방스탠드-패트120-180"/>
    <n v="18"/>
    <n v="18"/>
    <n v="18"/>
    <n v="599994"/>
  </r>
  <r>
    <s v="20241111-1000159459"/>
    <s v="20241111"/>
    <x v="0"/>
    <s v="05"/>
    <s v="20241122"/>
    <n v="109090"/>
    <s v="패증착90"/>
    <s v="110x260=삼방-2폭"/>
    <n v="110"/>
    <n v="260"/>
    <x v="1"/>
    <s v="삼방-패증착90-110"/>
    <s v="삼방-패증착90-110"/>
    <n v="5"/>
    <n v="5"/>
    <n v="4"/>
    <n v="436360"/>
  </r>
  <r>
    <s v="20241111-1000159459"/>
    <s v="20241111"/>
    <x v="0"/>
    <s v="05"/>
    <s v="20241122"/>
    <n v="218181"/>
    <s v="패증착90"/>
    <s v="110x260=삼방-2폭"/>
    <n v="110"/>
    <n v="260"/>
    <x v="1"/>
    <s v="삼방-패증착90-110"/>
    <s v="삼방-패증착90-110"/>
    <n v="5"/>
    <n v="5"/>
    <n v="4"/>
    <n v="872724"/>
  </r>
  <r>
    <s v="20241111-1000169584"/>
    <s v="20241111"/>
    <x v="0"/>
    <s v="05"/>
    <s v="20241122"/>
    <n v="18750"/>
    <s v="나이론100"/>
    <s v="320mm*430mm=삼방-지퍼"/>
    <n v="320"/>
    <n v="430"/>
    <x v="4"/>
    <s v="삼방-지퍼-나이론100-320"/>
    <s v="삼방-지퍼-나이론100-320"/>
    <n v="32"/>
    <n v="32"/>
    <n v="32"/>
    <n v="600000"/>
  </r>
  <r>
    <s v="20241111-1000169593"/>
    <s v="20241111"/>
    <x v="0"/>
    <s v="05"/>
    <s v="20241121"/>
    <n v="21428"/>
    <s v="패트130"/>
    <s v="280mm*380mm=삼방"/>
    <n v="280"/>
    <n v="380"/>
    <x v="1"/>
    <s v="삼방-패트130-280"/>
    <s v="삼방-패트130-280"/>
    <n v="7"/>
    <n v="7"/>
    <n v="7"/>
    <n v="149996"/>
  </r>
  <r>
    <s v="20241111-11150361"/>
    <s v="20241111"/>
    <x v="1"/>
    <s v="05"/>
    <s v="20241122"/>
    <n v="13333"/>
    <s v="나이론55"/>
    <s v="350x450=삼방꼬리"/>
    <n v="350"/>
    <n v="450"/>
    <x v="5"/>
    <s v="삼방꼬리-나이론55-350"/>
    <s v="삼방꼬리-나이론55-450"/>
    <n v="12"/>
    <n v="12"/>
    <n v="14"/>
    <n v="186662"/>
  </r>
  <r>
    <s v="20241111-11150362"/>
    <s v="20241111"/>
    <x v="1"/>
    <s v="05"/>
    <s v="20241122"/>
    <n v="9230"/>
    <s v="나이론55"/>
    <s v="380x650=삼방꼬리"/>
    <n v="380"/>
    <n v="650"/>
    <x v="5"/>
    <s v="삼방꼬리-나이론55-380"/>
    <s v="삼방꼬리-나이론55-650"/>
    <n v="14"/>
    <n v="14"/>
    <n v="14"/>
    <n v="129220"/>
  </r>
  <r>
    <s v="20241112-1000148935"/>
    <s v="20241111"/>
    <x v="0"/>
    <s v="05"/>
    <s v="20241125"/>
    <n v="18750"/>
    <s v="패트(유무광)130"/>
    <s v="320mm*400mm+60mm=삼방스탠드-지퍼"/>
    <n v="320"/>
    <n v="400"/>
    <x v="8"/>
    <s v="삼방스탠드-지퍼-패트(유무광)130-320"/>
    <s v="삼방스탠드-지퍼-패트(유무광)130-320"/>
    <n v="45"/>
    <n v="45"/>
    <n v="45"/>
    <n v="843750"/>
  </r>
  <r>
    <s v="20241112-1000157411"/>
    <s v="20241112"/>
    <x v="2"/>
    <s v="05"/>
    <s v="20241122"/>
    <n v="15000"/>
    <s v="나이론70"/>
    <s v="400x500=삼방"/>
    <n v="400"/>
    <n v="500"/>
    <x v="0"/>
    <s v="삼방-HD씨링-나이론70-400"/>
    <s v="삼방-HD씨링-나이론70-400"/>
    <n v="10"/>
    <n v="10.5"/>
    <n v="10.5"/>
    <n v="157500"/>
  </r>
  <r>
    <s v="20241112-1000160909"/>
    <s v="20241112"/>
    <x v="1"/>
    <s v="05"/>
    <s v="20241122"/>
    <n v="26086"/>
    <s v="나이론130"/>
    <s v="230mm*320mm=삼방"/>
    <n v="230"/>
    <n v="320"/>
    <x v="1"/>
    <s v="삼방-나이론130-230"/>
    <s v="삼방-나이론130-230"/>
    <n v="6"/>
    <n v="6"/>
    <n v="6"/>
    <n v="156516"/>
  </r>
  <r>
    <s v="20241112-1000164985"/>
    <s v="20241112"/>
    <x v="2"/>
    <s v="05"/>
    <s v="20241125"/>
    <n v="15000"/>
    <s v="나이론70"/>
    <s v="400mm*600mm=삼방-HD씨링"/>
    <n v="400"/>
    <n v="600"/>
    <x v="0"/>
    <s v="삼방-HD씨링-나이론70-400"/>
    <s v="삼방-HD씨링-나이론70-400"/>
    <n v="10"/>
    <n v="10.5"/>
    <n v="10.5"/>
    <n v="157500"/>
  </r>
  <r>
    <s v="20241112-1000166093"/>
    <s v="20241112"/>
    <x v="1"/>
    <s v="05"/>
    <s v="20241125"/>
    <n v="60000"/>
    <s v="나이론70"/>
    <s v="200mm*300mm=삼방-HD씨링"/>
    <n v="200"/>
    <n v="300"/>
    <x v="0"/>
    <s v="삼방-HD씨링-나이론70-200"/>
    <s v="삼방-HD씨링-나이론70-200"/>
    <n v="5"/>
    <n v="5.5"/>
    <n v="5.5"/>
    <n v="330000"/>
  </r>
  <r>
    <s v="20241112-1000169596"/>
    <s v="20241111"/>
    <x v="2"/>
    <s v="05"/>
    <s v="20241122"/>
    <n v="13333"/>
    <s v="나이론70"/>
    <s v="450mm*500mm=삼방"/>
    <n v="450"/>
    <n v="500"/>
    <x v="1"/>
    <s v="삼방-나이론70-450"/>
    <s v="삼방-나이론70-450"/>
    <n v="12"/>
    <n v="12"/>
    <n v="12"/>
    <n v="159996"/>
  </r>
  <r>
    <s v="20241112-1000169598"/>
    <s v="20241112"/>
    <x v="0"/>
    <s v="05"/>
    <s v="20241122"/>
    <n v="9230"/>
    <s v="나이론70"/>
    <s v="300mm*650mm=삼방꼬리"/>
    <n v="300"/>
    <n v="650"/>
    <x v="5"/>
    <s v="삼방꼬리-나이론70-300"/>
    <s v="삼방꼬리-나이론70-650"/>
    <n v="14"/>
    <n v="14"/>
    <n v="14"/>
    <n v="129220"/>
  </r>
  <r>
    <s v="20241112-1000169599"/>
    <s v="20241112"/>
    <x v="0"/>
    <s v="05"/>
    <s v="20241122"/>
    <n v="35294"/>
    <s v="나이론70"/>
    <s v="170mm*260mm=삼방"/>
    <n v="170"/>
    <n v="260"/>
    <x v="1"/>
    <s v="삼방-나이론70-170"/>
    <s v="삼방-나이론70-170"/>
    <n v="5"/>
    <n v="5"/>
    <n v="5"/>
    <n v="176470"/>
  </r>
  <r>
    <s v="20241112-11160076"/>
    <s v="20241112"/>
    <x v="1"/>
    <s v="05"/>
    <s v="20241122"/>
    <n v="24000"/>
    <s v="패트80"/>
    <s v="250x310=삼방"/>
    <n v="250"/>
    <n v="310"/>
    <x v="1"/>
    <s v="삼방-패트80-250"/>
    <s v="삼방-패트80-250"/>
    <n v="7"/>
    <n v="7"/>
    <n v="7"/>
    <n v="168000"/>
  </r>
  <r>
    <s v="20241112-1219N0114"/>
    <s v="20241112"/>
    <x v="1"/>
    <s v="05"/>
    <s v="20241122"/>
    <n v="17142"/>
    <s v="나이론80"/>
    <s v="350x450=삼방"/>
    <n v="350"/>
    <n v="450"/>
    <x v="0"/>
    <s v="삼방-HD씨링-나이론80-350"/>
    <s v="삼방-HD씨링-나이론80-350"/>
    <n v="9"/>
    <n v="9.5"/>
    <n v="9.5"/>
    <n v="162849"/>
  </r>
  <r>
    <s v="20241112-13150163"/>
    <s v="20241111"/>
    <x v="1"/>
    <s v="05"/>
    <s v="20241121"/>
    <n v="82758"/>
    <s v="나이론80"/>
    <s v="145x200=삼방-고리구멍8mm"/>
    <n v="145"/>
    <n v="200"/>
    <x v="9"/>
    <s v="삼방-2폭-나이론80-145"/>
    <s v="삼방-2폭-나이론80-145"/>
    <n v="5"/>
    <n v="4"/>
    <n v="4"/>
    <n v="3310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139B17-C193-4488-BA1D-347F2E085233}" name="피벗 테이블2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일치여부">
  <location ref="H8:J11" firstHeaderRow="0" firstDataRow="1" firstDataCol="1"/>
  <pivotFields count="6"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dataField="1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개수" fld="4" subtotal="count" baseField="0" baseItem="0"/>
    <dataField name="단가차 합계" fld="5" baseField="4" baseItem="0"/>
  </dataFields>
  <formats count="12"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4" type="button" dataOnly="0" labelOnly="1" outline="0" axis="axisRow" fieldPosition="0"/>
    </format>
    <format dxfId="108">
      <pivotArea dataOnly="0" labelOnly="1" fieldPosition="0">
        <references count="1">
          <reference field="4" count="0"/>
        </references>
      </pivotArea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4" type="button" dataOnly="0" labelOnly="1" outline="0" axis="axisRow" fieldPosition="0"/>
    </format>
    <format dxfId="102">
      <pivotArea dataOnly="0" labelOnly="1" fieldPosition="0">
        <references count="1">
          <reference field="4" count="0"/>
        </references>
      </pivotArea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9C9A56-7C7E-4D51-AB60-5CA872A2F48D}" name="피벗 테이블3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단가차이">
  <location ref="L7:M26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19">
        <item x="10"/>
        <item x="12"/>
        <item x="7"/>
        <item x="11"/>
        <item x="1"/>
        <item x="4"/>
        <item x="14"/>
        <item x="2"/>
        <item x="17"/>
        <item x="13"/>
        <item x="3"/>
        <item x="0"/>
        <item x="5"/>
        <item x="15"/>
        <item x="16"/>
        <item x="6"/>
        <item x="8"/>
        <item x="9"/>
        <item t="default"/>
      </items>
    </pivotField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개수" fld="0" subtotal="count" baseField="0" baseItem="0"/>
  </dataFields>
  <formats count="14"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5" type="button" dataOnly="0" labelOnly="1" outline="0" axis="axisRow" fieldPosition="0"/>
    </format>
    <format dxfId="122">
      <pivotArea dataOnly="0" labelOnly="1" fieldPosition="0">
        <references count="1">
          <reference field="5" count="0"/>
        </references>
      </pivotArea>
    </format>
    <format dxfId="121">
      <pivotArea dataOnly="0" labelOnly="1" grandRow="1" outline="0" fieldPosition="0"/>
    </format>
    <format dxfId="120">
      <pivotArea dataOnly="0" labelOnly="1" outline="0" axis="axisValues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5" type="button" dataOnly="0" labelOnly="1" outline="0" axis="axisRow" fieldPosition="0"/>
    </format>
    <format dxfId="116">
      <pivotArea dataOnly="0" labelOnly="1" fieldPosition="0">
        <references count="1">
          <reference field="5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  <format dxfId="113">
      <pivotArea collapsedLevelsAreSubtotals="1" fieldPosition="0">
        <references count="1">
          <reference field="5" count="7">
            <x v="4"/>
            <x v="5"/>
            <x v="6"/>
            <x v="7"/>
            <x v="8"/>
            <x v="9"/>
            <x v="10"/>
          </reference>
        </references>
      </pivotArea>
    </format>
    <format dxfId="112">
      <pivotArea dataOnly="0" labelOnly="1" fieldPosition="0">
        <references count="1">
          <reference field="5" count="7"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D4401-65B5-4820-BD4B-907ABC320A51}" name="10query1-1" cacheId="4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 rowHeaderCaption="업체명">
  <location ref="B6:C10" firstHeaderRow="1" firstDataRow="1" firstDataCol="1"/>
  <pivotFields count="13">
    <pivotField showAll="0"/>
    <pivotField showAll="0"/>
    <pivotField axis="axisRow" showAll="0" sortType="descending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stimate_price" fld="12" baseField="0" baseItem="0"/>
  </dataFields>
  <formats count="13">
    <format dxfId="56">
      <pivotArea outline="0" collapsedLevelsAreSubtotals="1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2" type="button" dataOnly="0" labelOnly="1" outline="0" axis="axisRow" fieldPosition="0"/>
    </format>
    <format dxfId="52">
      <pivotArea dataOnly="0" labelOnly="1" fieldPosition="0">
        <references count="1">
          <reference field="2" count="0"/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2" type="button" dataOnly="0" labelOnly="1" outline="0" axis="axisRow" fieldPosition="0"/>
    </format>
    <format dxfId="46">
      <pivotArea dataOnly="0" labelOnly="1" fieldPosition="0">
        <references count="1">
          <reference field="2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chartFormats count="3">
    <chartFormat chart="0" format="2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7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7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382611-7B69-4169-9E81-FD92D795B818}" name="11query1-2" cacheId="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 rowHeaderCaption="업체명">
  <location ref="K6:L35" firstHeaderRow="1" firstDataRow="1" firstDataCol="1"/>
  <pivotFields count="17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0"/>
        <item x="1"/>
        <item x="3"/>
        <item x="4"/>
        <item x="5"/>
        <item x="6"/>
        <item x="7"/>
        <item x="8"/>
        <item x="9"/>
        <item x="10"/>
        <item x="2"/>
        <item x="11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2">
    <field x="2"/>
    <field x="10"/>
  </rowFields>
  <rowItems count="29">
    <i>
      <x/>
    </i>
    <i r="1">
      <x/>
    </i>
    <i r="1">
      <x v="1"/>
    </i>
    <i r="1">
      <x v="3"/>
    </i>
    <i r="1">
      <x v="4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Sum of estimate_price" fld="16" baseField="0" baseItem="0"/>
  </dataFields>
  <formats count="15">
    <format dxfId="71">
      <pivotArea outline="0" collapsedLevelsAreSubtotals="1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2" type="button" dataOnly="0" labelOnly="1" outline="0" axis="axisRow" fieldPosition="0"/>
    </format>
    <format dxfId="67">
      <pivotArea dataOnly="0" labelOnly="1" fieldPosition="0">
        <references count="1">
          <reference field="2" count="0"/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2" count="1" selected="0">
            <x v="2"/>
          </reference>
          <reference field="10" count="0"/>
        </references>
      </pivotArea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2" type="button" dataOnly="0" labelOnly="1" outline="0" axis="axisRow" fieldPosition="0"/>
    </format>
    <format dxfId="60">
      <pivotArea dataOnly="0" labelOnly="1" fieldPosition="0">
        <references count="1">
          <reference field="2" count="0"/>
        </references>
      </pivotArea>
    </format>
    <format dxfId="59">
      <pivotArea dataOnly="0" labelOnly="1" grandRow="1" outline="0" fieldPosition="0"/>
    </format>
    <format dxfId="58">
      <pivotArea dataOnly="0" labelOnly="1" fieldPosition="0">
        <references count="2">
          <reference field="2" count="1" selected="0">
            <x v="2"/>
          </reference>
          <reference field="10" count="0"/>
        </references>
      </pivotArea>
    </format>
    <format dxfId="57">
      <pivotArea dataOnly="0" labelOnly="1" outline="0" axis="axisValues" fieldPosition="0"/>
    </format>
  </formats>
  <chartFormats count="14">
    <chartFormat chart="0" format="7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38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10" count="1" selected="0">
            <x v="0"/>
          </reference>
        </references>
      </pivotArea>
    </chartFormat>
    <chartFormat chart="0" format="739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10" count="1" selected="0">
            <x v="1"/>
          </reference>
        </references>
      </pivotArea>
    </chartFormat>
    <chartFormat chart="0" format="74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10" count="1" selected="0">
            <x v="3"/>
          </reference>
        </references>
      </pivotArea>
    </chartFormat>
    <chartFormat chart="0" format="74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10" count="1" selected="0">
            <x v="4"/>
          </reference>
        </references>
      </pivotArea>
    </chartFormat>
    <chartFormat chart="0" format="742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10" count="1" selected="0">
            <x v="9"/>
          </reference>
        </references>
      </pivotArea>
    </chartFormat>
    <chartFormat chart="0" format="74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0"/>
          </reference>
        </references>
      </pivotArea>
    </chartFormat>
    <chartFormat chart="0" format="744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1"/>
          </reference>
        </references>
      </pivotArea>
    </chartFormat>
    <chartFormat chart="0" format="74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2"/>
          </reference>
        </references>
      </pivotArea>
    </chartFormat>
    <chartFormat chart="0" format="746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3"/>
          </reference>
        </references>
      </pivotArea>
    </chartFormat>
    <chartFormat chart="0" format="74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4"/>
          </reference>
        </references>
      </pivotArea>
    </chartFormat>
    <chartFormat chart="0" format="748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5"/>
          </reference>
        </references>
      </pivotArea>
    </chartFormat>
    <chartFormat chart="0" format="749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7"/>
          </reference>
        </references>
      </pivotArea>
    </chartFormat>
    <chartFormat chart="0" format="750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C8AF2-DD2A-4BA8-A992-CE7111264C22}" name="10query1-2" cacheId="4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 rowHeaderCaption="업체명">
  <location ref="H6:I38" firstHeaderRow="1" firstDataRow="1" firstDataCol="1"/>
  <pivotFields count="13"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4">
        <item x="10"/>
        <item x="9"/>
        <item x="2"/>
        <item x="5"/>
        <item x="3"/>
        <item x="6"/>
        <item x="11"/>
        <item x="1"/>
        <item x="4"/>
        <item x="12"/>
        <item x="8"/>
        <item x="0"/>
        <item x="7"/>
        <item t="default"/>
      </items>
    </pivotField>
    <pivotField showAll="0"/>
    <pivotField showAll="0"/>
    <pivotField dataField="1" showAll="0"/>
  </pivotFields>
  <rowFields count="2">
    <field x="2"/>
    <field x="9"/>
  </rowFields>
  <rowItems count="32">
    <i>
      <x/>
    </i>
    <i r="1">
      <x v="3"/>
    </i>
    <i r="1">
      <x v="6"/>
    </i>
    <i r="1">
      <x v="7"/>
    </i>
    <i r="1">
      <x v="8"/>
    </i>
    <i r="1">
      <x v="10"/>
    </i>
    <i r="1">
      <x v="11"/>
    </i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estimate_price" fld="12" baseField="0" baseItem="0"/>
  </dataFields>
  <formats count="15"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2" type="button" dataOnly="0" labelOnly="1" outline="0" axis="axisRow" fieldPosition="0"/>
    </format>
    <format dxfId="82">
      <pivotArea dataOnly="0" labelOnly="1" fieldPosition="0">
        <references count="1">
          <reference field="2" count="0"/>
        </references>
      </pivotArea>
    </format>
    <format dxfId="81">
      <pivotArea dataOnly="0" labelOnly="1" grandRow="1" outline="0" fieldPosition="0"/>
    </format>
    <format dxfId="80">
      <pivotArea dataOnly="0" labelOnly="1" fieldPosition="0">
        <references count="2">
          <reference field="2" count="1" selected="0">
            <x v="2"/>
          </reference>
          <reference field="9" count="0"/>
        </references>
      </pivotArea>
    </format>
    <format dxfId="79">
      <pivotArea dataOnly="0" labelOnly="1" outline="0" axis="axisValues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2" type="button" dataOnly="0" labelOnly="1" outline="0" axis="axisRow" fieldPosition="0"/>
    </format>
    <format dxfId="75">
      <pivotArea dataOnly="0" labelOnly="1" fieldPosition="0">
        <references count="1">
          <reference field="2" count="0"/>
        </references>
      </pivotArea>
    </format>
    <format dxfId="74">
      <pivotArea dataOnly="0" labelOnly="1" grandRow="1" outline="0" fieldPosition="0"/>
    </format>
    <format dxfId="73">
      <pivotArea dataOnly="0" labelOnly="1" fieldPosition="0">
        <references count="2">
          <reference field="2" count="1" selected="0">
            <x v="2"/>
          </reference>
          <reference field="9" count="0"/>
        </references>
      </pivotArea>
    </format>
    <format dxfId="72">
      <pivotArea dataOnly="0" labelOnly="1" outline="0" axis="axisValues" fieldPosition="0"/>
    </format>
  </formats>
  <chartFormats count="17">
    <chartFormat chart="0" format="12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38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3"/>
          </reference>
        </references>
      </pivotArea>
    </chartFormat>
    <chartFormat chart="0" format="1239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6"/>
          </reference>
        </references>
      </pivotArea>
    </chartFormat>
    <chartFormat chart="0" format="124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7"/>
          </reference>
        </references>
      </pivotArea>
    </chartFormat>
    <chartFormat chart="0" format="124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8"/>
          </reference>
        </references>
      </pivotArea>
    </chartFormat>
    <chartFormat chart="0" format="1242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10"/>
          </reference>
        </references>
      </pivotArea>
    </chartFormat>
    <chartFormat chart="0" format="1243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11"/>
          </reference>
        </references>
      </pivotArea>
    </chartFormat>
    <chartFormat chart="0" format="1244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2"/>
          </reference>
        </references>
      </pivotArea>
    </chartFormat>
    <chartFormat chart="0" format="124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3"/>
          </reference>
        </references>
      </pivotArea>
    </chartFormat>
    <chartFormat chart="0" format="1246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4"/>
          </reference>
        </references>
      </pivotArea>
    </chartFormat>
    <chartFormat chart="0" format="124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5"/>
          </reference>
        </references>
      </pivotArea>
    </chartFormat>
    <chartFormat chart="0" format="1248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6"/>
          </reference>
        </references>
      </pivotArea>
    </chartFormat>
    <chartFormat chart="0" format="1249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7"/>
          </reference>
        </references>
      </pivotArea>
    </chartFormat>
    <chartFormat chart="0" format="1250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8"/>
          </reference>
        </references>
      </pivotArea>
    </chartFormat>
    <chartFormat chart="0" format="125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9"/>
          </reference>
        </references>
      </pivotArea>
    </chartFormat>
    <chartFormat chart="0" format="125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10"/>
          </reference>
        </references>
      </pivotArea>
    </chartFormat>
    <chartFormat chart="0" format="125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4A0C14-5A9D-4C29-B96B-CEBCF28E4BD8}" name="11query1-1" cacheId="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 rowHeaderCaption="업체명">
  <location ref="E6:F10" firstHeaderRow="1" firstDataRow="1" firstDataCol="1"/>
  <pivotFields count="17">
    <pivotField showAll="0"/>
    <pivotField showAll="0"/>
    <pivotField axis="axisRow" showAll="0" sortType="de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stimate_price" fld="16" baseField="0" baseItem="0"/>
  </dataFields>
  <formats count="13">
    <format dxfId="99">
      <pivotArea outline="0" collapsedLevelsAreSubtotals="1" fieldPosition="0"/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2" type="button" dataOnly="0" labelOnly="1" outline="0" axis="axisRow" fieldPosition="0"/>
    </format>
    <format dxfId="95">
      <pivotArea dataOnly="0" labelOnly="1" fieldPosition="0">
        <references count="1">
          <reference field="2" count="0"/>
        </references>
      </pivotArea>
    </format>
    <format dxfId="94">
      <pivotArea dataOnly="0" labelOnly="1" grandRow="1" outline="0" fieldPosition="0"/>
    </format>
    <format dxfId="93">
      <pivotArea dataOnly="0" labelOnly="1" outline="0" axis="axisValues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2" type="button" dataOnly="0" labelOnly="1" outline="0" axis="axisRow" fieldPosition="0"/>
    </format>
    <format dxfId="89">
      <pivotArea dataOnly="0" labelOnly="1" fieldPosition="0">
        <references count="1">
          <reference field="2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</formats>
  <chartFormats count="3">
    <chartFormat chart="0" format="2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5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5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A3CA1-EBD8-40A8-9E1E-F74D9C08B7F5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제대 타입">
  <location ref="B7:C21" firstHeaderRow="1" firstDataRow="1" firstDataCol="1" rowPageCount="1" colPageCount="1"/>
  <pivotFields count="13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5">
        <item m="1" x="13"/>
        <item x="12"/>
        <item x="7"/>
        <item x="1"/>
        <item x="9"/>
        <item x="10"/>
        <item x="0"/>
        <item x="5"/>
        <item x="6"/>
        <item x="3"/>
        <item x="8"/>
        <item x="4"/>
        <item x="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단가" axis="axisPage" showAll="0">
      <items count="35">
        <item x="1"/>
        <item x="24"/>
        <item x="25"/>
        <item x="15"/>
        <item x="0"/>
        <item x="11"/>
        <item x="22"/>
        <item x="5"/>
        <item x="3"/>
        <item x="21"/>
        <item x="19"/>
        <item x="6"/>
        <item x="33"/>
        <item x="26"/>
        <item x="10"/>
        <item x="12"/>
        <item x="17"/>
        <item x="8"/>
        <item x="27"/>
        <item x="29"/>
        <item x="14"/>
        <item x="2"/>
        <item x="32"/>
        <item x="7"/>
        <item x="28"/>
        <item x="23"/>
        <item x="9"/>
        <item x="4"/>
        <item x="18"/>
        <item x="20"/>
        <item x="13"/>
        <item x="16"/>
        <item x="31"/>
        <item x="30"/>
        <item t="default"/>
      </items>
    </pivotField>
    <pivotField showAll="0"/>
  </pivotFields>
  <rowFields count="1">
    <field x="9"/>
  </rowFields>
  <rowItems count="14">
    <i>
      <x v="3"/>
    </i>
    <i>
      <x v="11"/>
    </i>
    <i>
      <x v="7"/>
    </i>
    <i>
      <x v="6"/>
    </i>
    <i>
      <x v="10"/>
    </i>
    <i>
      <x v="8"/>
    </i>
    <i>
      <x v="4"/>
    </i>
    <i>
      <x v="9"/>
    </i>
    <i>
      <x v="5"/>
    </i>
    <i>
      <x v="13"/>
    </i>
    <i>
      <x v="12"/>
    </i>
    <i>
      <x v="1"/>
    </i>
    <i>
      <x v="2"/>
    </i>
    <i t="grand">
      <x/>
    </i>
  </rowItems>
  <colItems count="1">
    <i/>
  </colItems>
  <pageFields count="1">
    <pageField fld="11" hier="-1"/>
  </pageFields>
  <dataFields count="1">
    <dataField name="추정X 현황" fld="0" subtotal="count" baseField="0" baseItem="0"/>
  </dataFields>
  <formats count="12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9" type="button" dataOnly="0" labelOnly="1" outline="0" axis="axisRow" fieldPosition="0"/>
    </format>
    <format dxfId="17">
      <pivotArea dataOnly="0" labelOnly="1" fieldPosition="0">
        <references count="1">
          <reference field="9" count="12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9" type="button" dataOnly="0" labelOnly="1" outline="0" axis="axisRow" fieldPosition="0"/>
    </format>
    <format dxfId="11">
      <pivotArea dataOnly="0" labelOnly="1" fieldPosition="0">
        <references count="1">
          <reference field="9" count="12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</reference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BAB5AF-9E14-42D6-A22A-82236A3FC651}" name="피벗 테이블1" cacheId="3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D9:E10" firstHeaderRow="0" firstDataRow="1" firstDataCol="0"/>
  <pivotFields count="2">
    <pivotField dataField="1"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개수 : 엑셀_주문번호" fld="1" subtotal="count" baseField="0" baseItem="0"/>
    <dataField name="개수 : sql_주문번호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2CC50-C3A3-4E0A-8FA7-C211E30D74F9}" name="피벗 테이블2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C6:D10" firstHeaderRow="1" firstDataRow="1" firstDataCol="1"/>
  <pivotFields count="14">
    <pivotField showAll="0"/>
    <pivotField axis="axisRow" showAll="0">
      <items count="4">
        <item x="0"/>
        <item x="1"/>
        <item x="2"/>
        <item t="default"/>
      </items>
    </pivotField>
    <pivotField numFmtId="177" showAll="0"/>
    <pivotField showAll="0"/>
    <pivotField showAll="0"/>
    <pivotField showAll="0"/>
    <pivotField numFmtId="3" showAll="0"/>
    <pivotField numFmtId="3" showAll="0"/>
    <pivotField numFmtId="179" showAll="0"/>
    <pivotField numFmtId="3" showAll="0"/>
    <pivotField dataField="1" numFmtId="3" showAll="0"/>
    <pivotField numFmtId="3" showAll="0"/>
    <pivotField numFmtId="3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합계 : 작업지시량X업체_단가" fld="10" baseField="0" baseItem="0" numFmtId="3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3577652C-4D11-4034-AE28-36A9735BD65E}" autoFormatId="16" applyNumberFormats="0" applyBorderFormats="0" applyFontFormats="0" applyPatternFormats="0" applyAlignmentFormats="0" applyWidthHeightFormats="0">
  <queryTableRefresh nextId="16">
    <queryTableFields count="15">
      <queryTableField id="1" name="주문번호" tableColumnId="1"/>
      <queryTableField id="2" name="주문일자" tableColumnId="2"/>
      <queryTableField id="3" name="외주처명" tableColumnId="3"/>
      <queryTableField id="4" name="공정코드" tableColumnId="4"/>
      <queryTableField id="5" name="공정납기일" tableColumnId="5"/>
      <queryTableField id="6" name="작업지시량" tableColumnId="6"/>
      <queryTableField id="7" name="품목이름" tableColumnId="7"/>
      <queryTableField id="8" name="품목타입" tableColumnId="8"/>
      <queryTableField id="9" name="품목너비" tableColumnId="9"/>
      <queryTableField id="10" name="품목높이" tableColumnId="10"/>
      <queryTableField id="11" name="제대타입" tableColumnId="11"/>
      <queryTableField id="12" name="단가key" tableColumnId="12"/>
      <queryTableField id="13" name="단가수정key" tableColumnId="13"/>
      <queryTableField id="14" name="기본단가" tableColumnId="14"/>
      <queryTableField id="15" name="최종단가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F5DCCE0D-1287-4F42-B35E-1AF8C6E86745}" autoFormatId="16" applyNumberFormats="0" applyBorderFormats="0" applyFontFormats="0" applyPatternFormats="0" applyAlignmentFormats="0" applyWidthHeightFormats="0">
  <queryTableRefresh nextId="18" unboundColumnsRight="2">
    <queryTableFields count="13">
      <queryTableField id="1" name="주문번호" tableColumnId="1"/>
      <queryTableField id="2" name="주문일자" tableColumnId="2"/>
      <queryTableField id="3" name="외주처명" tableColumnId="3"/>
      <queryTableField id="4" name="공정코드" tableColumnId="4"/>
      <queryTableField id="5" name="공정납기일" tableColumnId="5"/>
      <queryTableField id="6" name="작업지시량" tableColumnId="6"/>
      <queryTableField id="7" name="품목이름" tableColumnId="7"/>
      <queryTableField id="8" name="품목타입" tableColumnId="8"/>
      <queryTableField id="9" name="품목너비" tableColumnId="9"/>
      <queryTableField id="10" name="제대타입" tableColumnId="10"/>
      <queryTableField id="11" name="단가key" tableColumnId="11"/>
      <queryTableField id="16" dataBound="0" tableColumnId="14"/>
      <queryTableField id="17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277B3542-88D9-4CC7-8518-0D554CA14F6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주문번호" tableColumnId="1"/>
      <queryTableField id="2" name="주문일자" tableColumnId="2"/>
      <queryTableField id="3" name="외주처명" tableColumnId="3"/>
      <queryTableField id="4" name="공정코드" tableColumnId="4"/>
      <queryTableField id="5" name="공정납기일" tableColumnId="5"/>
      <queryTableField id="6" name="작업지시량" tableColumnId="6"/>
      <queryTableField id="7" name="품목이름" tableColumnId="7"/>
      <queryTableField id="8" name="품목타입" tableColumnId="8"/>
      <queryTableField id="9" name="품목너비" tableColumnId="9"/>
      <queryTableField id="10" name="품목높이" tableColumnId="10"/>
      <queryTableField id="11" name="제대타입" tableColumnId="11"/>
      <queryTableField id="12" name="단가key" tableColumnId="12"/>
      <queryTableField id="13" name="단가수정key" tableColumnId="13"/>
      <queryTableField id="14" name="기본단가" tableColumnId="14"/>
      <queryTableField id="15" name="최종단가" tableColumnId="15"/>
      <queryTableField id="16" dataBound="0" tableColumnId="16"/>
      <queryTableField id="17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300-000000000000}" autoFormatId="16" applyNumberFormats="0" applyBorderFormats="0" applyFontFormats="0" applyPatternFormats="0" applyAlignmentFormats="0" applyWidthHeightFormats="0">
  <queryTableRefresh nextId="17">
    <queryTableFields count="16">
      <queryTableField id="1" name="주문번호" tableColumnId="1"/>
      <queryTableField id="2" name="주문일자" tableColumnId="2"/>
      <queryTableField id="3" name="외주처명" tableColumnId="3"/>
      <queryTableField id="4" name="공정코드" tableColumnId="4"/>
      <queryTableField id="5" name="공정납기일" tableColumnId="5"/>
      <queryTableField id="6" name="작업완료여부" tableColumnId="6"/>
      <queryTableField id="7" name="작업지시량" tableColumnId="7"/>
      <queryTableField id="8" name="품목이름" tableColumnId="8"/>
      <queryTableField id="9" name="품목타입" tableColumnId="9"/>
      <queryTableField id="10" name="제대타입" tableColumnId="10"/>
      <queryTableField id="11" name="품목너비" tableColumnId="11"/>
      <queryTableField id="12" name="품목높이" tableColumnId="12"/>
      <queryTableField id="13" name="기준너비" tableColumnId="13"/>
      <queryTableField id="14" name="기준높이" tableColumnId="14"/>
      <queryTableField id="15" name="단가" tableColumnId="15"/>
      <queryTableField id="16" name="추정 공급가액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B70020-F081-431A-830F-D5491D155607}" name="쿼리11" displayName="쿼리11" ref="A1:O213" tableType="queryTable" totalsRowShown="0">
  <autoFilter ref="A1:O213" xr:uid="{79B70020-F081-431A-830F-D5491D155607}"/>
  <tableColumns count="15">
    <tableColumn id="1" xr3:uid="{00AA169B-0B86-4098-9D90-846CD4010FE1}" uniqueName="1" name="주문번호" queryTableFieldId="1" dataDxfId="135"/>
    <tableColumn id="2" xr3:uid="{4FB96AF9-D250-4C6C-B887-04B938A1346E}" uniqueName="2" name="주문일자" queryTableFieldId="2" dataDxfId="134"/>
    <tableColumn id="3" xr3:uid="{17DEE083-1B4D-4F2C-AB2E-46390B52FFCE}" uniqueName="3" name="외주처명" queryTableFieldId="3" dataDxfId="133"/>
    <tableColumn id="4" xr3:uid="{8A8DE968-DF0B-4B84-B351-D0B82E7875F1}" uniqueName="4" name="공정코드" queryTableFieldId="4" dataDxfId="132"/>
    <tableColumn id="5" xr3:uid="{46CC971B-4125-4497-9416-EFDFD04EE482}" uniqueName="5" name="공정납기일" queryTableFieldId="5" dataDxfId="131"/>
    <tableColumn id="6" xr3:uid="{3840EA49-BD63-4770-806A-4DA4814D24E8}" uniqueName="6" name="작업지시량" queryTableFieldId="6"/>
    <tableColumn id="7" xr3:uid="{4A271624-6926-4C13-83DE-DFADED99CFC8}" uniqueName="7" name="품목이름" queryTableFieldId="7" dataDxfId="130"/>
    <tableColumn id="8" xr3:uid="{47754509-1556-4720-A69A-795422C997F3}" uniqueName="8" name="품목타입" queryTableFieldId="8" dataDxfId="129"/>
    <tableColumn id="9" xr3:uid="{A6F5168B-0656-4931-B172-BBA9FD0BDC7D}" uniqueName="9" name="품목너비" queryTableFieldId="9"/>
    <tableColumn id="10" xr3:uid="{EFB31700-9DD9-4D6E-9191-763C5B34C056}" uniqueName="10" name="품목높이" queryTableFieldId="10"/>
    <tableColumn id="11" xr3:uid="{D97D53B9-BD2F-4B1F-A203-A0C83E6EDA9E}" uniqueName="11" name="제대타입" queryTableFieldId="11" dataDxfId="128"/>
    <tableColumn id="12" xr3:uid="{B48B92D8-1B05-496D-BB65-DBE5FF0DC61E}" uniqueName="12" name="단가key" queryTableFieldId="12" dataDxfId="127"/>
    <tableColumn id="13" xr3:uid="{1F910CE1-0B0F-46C8-B314-EB87F5A9F409}" uniqueName="13" name="단가수정key" queryTableFieldId="13" dataDxfId="126"/>
    <tableColumn id="14" xr3:uid="{B1868288-49D2-4B18-96C5-416867858F72}" uniqueName="14" name="기본단가" queryTableFieldId="14"/>
    <tableColumn id="15" xr3:uid="{7F5E888D-D0E0-4680-A043-1E3B95897F3D}" uniqueName="15" name="최종단가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C6757-8968-41AF-B74E-DC9653D79145}" name="쿼리8" displayName="쿼리8" ref="A1:M213" tableType="queryTable" totalsRowShown="0">
  <autoFilter ref="A1:M213" xr:uid="{41DC6757-8968-41AF-B74E-DC9653D79145}"/>
  <tableColumns count="13">
    <tableColumn id="1" xr3:uid="{FE954AC0-75C0-4C9F-98A6-F3602756E8FA}" uniqueName="1" name="주문번호" queryTableFieldId="1" dataDxfId="43"/>
    <tableColumn id="2" xr3:uid="{EDE94A72-AC27-45A2-9553-C144C4AD861E}" uniqueName="2" name="주문일자" queryTableFieldId="2" dataDxfId="42"/>
    <tableColumn id="3" xr3:uid="{C983D4AA-CCEB-461D-8F23-33CBD2E73026}" uniqueName="3" name="외주처명" queryTableFieldId="3" dataDxfId="41"/>
    <tableColumn id="4" xr3:uid="{FDC058AA-047D-4C7A-B5D7-3F2DC15EBE4C}" uniqueName="4" name="공정코드" queryTableFieldId="4" dataDxfId="40"/>
    <tableColumn id="5" xr3:uid="{DB545CFE-BE6C-418F-8602-B5A4A368A52E}" uniqueName="5" name="공정납기일" queryTableFieldId="5" dataDxfId="39"/>
    <tableColumn id="6" xr3:uid="{288FF18B-C5BA-48A4-B162-31CC7C9C51ED}" uniqueName="6" name="작업지시량" queryTableFieldId="6"/>
    <tableColumn id="7" xr3:uid="{54E605C6-D8FD-40EF-8E39-9626A4A56310}" uniqueName="7" name="품목이름" queryTableFieldId="7" dataDxfId="38"/>
    <tableColumn id="8" xr3:uid="{102565B6-98C0-4956-A42A-EC86422CBD28}" uniqueName="8" name="품목타입" queryTableFieldId="8" dataDxfId="37"/>
    <tableColumn id="9" xr3:uid="{B6AF1178-2DA5-4081-AC85-BF364B7CCD5B}" uniqueName="9" name="품목너비" queryTableFieldId="9"/>
    <tableColumn id="10" xr3:uid="{28456E70-A656-4653-81FE-17156E353285}" uniqueName="10" name="제대타입" queryTableFieldId="10" dataDxfId="36"/>
    <tableColumn id="11" xr3:uid="{5054A241-FBC9-44DB-9DB1-9C49E7FA2178}" uniqueName="11" name="단가key" queryTableFieldId="11" dataDxfId="35"/>
    <tableColumn id="14" xr3:uid="{4FD129B0-5F02-4D7D-84E9-C8A779701093}" uniqueName="14" name="unit_price" queryTableFieldId="16" dataDxfId="34"/>
    <tableColumn id="15" xr3:uid="{ECA3ECCD-4118-4ABC-A9E6-7AF34422D21E}" uniqueName="15" name="estimate_price" queryTableFieldId="17" dataDxfId="3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DC982ED-3D78-4FA8-B4A3-CE5AF5190593}" name="쿼리13" displayName="쿼리13" ref="A1:Q262" tableType="queryTable" totalsRowShown="0">
  <autoFilter ref="A1:Q262" xr:uid="{5DC982ED-3D78-4FA8-B4A3-CE5AF5190593}"/>
  <tableColumns count="17">
    <tableColumn id="1" xr3:uid="{7A745D89-0361-4AD7-B70B-2D8CACFAC1D8}" uniqueName="1" name="주문번호" queryTableFieldId="1" dataDxfId="32"/>
    <tableColumn id="2" xr3:uid="{33902699-A908-4E07-BA93-07A1F8DF7B1F}" uniqueName="2" name="주문일자" queryTableFieldId="2" dataDxfId="31"/>
    <tableColumn id="3" xr3:uid="{2265B935-343D-46A5-AD6D-24AEADB5668A}" uniqueName="3" name="외주처명" queryTableFieldId="3" dataDxfId="30"/>
    <tableColumn id="4" xr3:uid="{C4B5AF02-8E95-4772-A720-8BA185E7E9EB}" uniqueName="4" name="공정코드" queryTableFieldId="4" dataDxfId="29"/>
    <tableColumn id="5" xr3:uid="{964BCD20-2664-4F0D-9F2E-A03CBB9F55E3}" uniqueName="5" name="공정납기일" queryTableFieldId="5" dataDxfId="28"/>
    <tableColumn id="6" xr3:uid="{2A9E7438-FE61-484C-BDE1-2AB158BB6BDD}" uniqueName="6" name="작업지시량" queryTableFieldId="6"/>
    <tableColumn id="7" xr3:uid="{58D8C809-B20F-406F-8482-5007FD11566E}" uniqueName="7" name="품목이름" queryTableFieldId="7" dataDxfId="27"/>
    <tableColumn id="8" xr3:uid="{0FF466D1-A485-4380-84CD-DA10FD11DA3B}" uniqueName="8" name="품목타입" queryTableFieldId="8" dataDxfId="26"/>
    <tableColumn id="9" xr3:uid="{A757A4BB-914B-4CA5-AB08-C87614A5DDE6}" uniqueName="9" name="품목너비" queryTableFieldId="9"/>
    <tableColumn id="10" xr3:uid="{C5BE55D8-C993-4573-A7F5-676E2445DBEF}" uniqueName="10" name="품목높이" queryTableFieldId="10"/>
    <tableColumn id="11" xr3:uid="{037890A5-73E5-42E0-B9D9-6924746F2228}" uniqueName="11" name="제대타입" queryTableFieldId="11" dataDxfId="25"/>
    <tableColumn id="12" xr3:uid="{8818C439-3503-4374-BB24-316A7F607FB0}" uniqueName="12" name="단가key" queryTableFieldId="12" dataDxfId="24"/>
    <tableColumn id="13" xr3:uid="{6009E896-8002-4C50-B722-BF09331FF044}" uniqueName="13" name="단가수정key" queryTableFieldId="13" dataDxfId="23"/>
    <tableColumn id="14" xr3:uid="{39B49DEE-414D-46CF-A58C-6A9510F2B64F}" uniqueName="14" name="기본단가" queryTableFieldId="14"/>
    <tableColumn id="15" xr3:uid="{75194DA6-C056-4765-B1AC-42559CCEDF71}" uniqueName="15" name="최종단가" queryTableFieldId="15"/>
    <tableColumn id="16" xr3:uid="{D522A702-7DFD-4C24-B117-1D26CBD4DAEE}" uniqueName="16" name="unit_price" queryTableFieldId="16" dataDxfId="22"/>
    <tableColumn id="17" xr3:uid="{7FBB11AE-238A-4982-876F-AD8114B2AAE8}" uniqueName="17" name="estimate_price" queryTableFieldId="17" dataDxfId="2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1D2A9D-6C89-4827-A5E3-C09B0215FCBD}" name="표4" displayName="표4" ref="A3:O63" totalsRowShown="0">
  <autoFilter ref="A3:O63" xr:uid="{2A1D2A9D-6C89-4827-A5E3-C09B0215FCBD}">
    <filterColumn colId="5">
      <filters>
        <filter val="삼방-나이론70-200"/>
      </filters>
    </filterColumn>
  </autoFilter>
  <sortState xmlns:xlrd2="http://schemas.microsoft.com/office/spreadsheetml/2017/richdata2" ref="A4:O63">
    <sortCondition ref="K3:K63"/>
  </sortState>
  <tableColumns count="15">
    <tableColumn id="1" xr3:uid="{A4DB40D1-8BAA-4F19-82AC-EEFB7A9645CE}" name="주문번호"/>
    <tableColumn id="2" xr3:uid="{051A21EA-E923-4F95-9532-0728C6D75E80}" name="외주처명"/>
    <tableColumn id="3" xr3:uid="{4566D727-836A-4A29-8EB3-D762E29EB520}" name="제대 타입"/>
    <tableColumn id="4" xr3:uid="{FB5DD0D0-8AE2-49BE-8934-16A172754055}" name="제대 종류"/>
    <tableColumn id="5" xr3:uid="{3C700246-B282-4291-9081-20DCDCC09445}" name="품목이름"/>
    <tableColumn id="6" xr3:uid="{41CCF166-7758-4408-B625-7081A869E2B8}" name="제대종류+품목이름+품목너비"/>
    <tableColumn id="7" xr3:uid="{93706FAF-6025-418C-BDCF-6F3850E864D0}" name="품목너비"/>
    <tableColumn id="8" xr3:uid="{4769DA20-E0B8-467C-A452-700651055B09}" name="품목높이"/>
    <tableColumn id="9" xr3:uid="{016D2CAF-33CD-45C0-B663-784C5D3B2CC0}" name="업체_단가"/>
    <tableColumn id="10" xr3:uid="{200B678C-9507-4E77-BFF0-51A341FD318A}" name="작업지시량"/>
    <tableColumn id="11" xr3:uid="{1B5FD740-9153-442B-A3F8-5BE5DF36B697}" name="작업지시량X업체_단가"/>
    <tableColumn id="12" xr3:uid="{DC976F00-742B-4159-8415-EB1DFC430FB2}" name="추정단가"/>
    <tableColumn id="13" xr3:uid="{A3F86500-B67E-48C7-BC41-764D31CB4E7D}" name="작업지시량X추정단가"/>
    <tableColumn id="14" xr3:uid="{96BA8579-4B50-4D1D-9BC8-C66C16043D8C}" name="업데이트단가"/>
    <tableColumn id="15" xr3:uid="{C6FDADE8-D497-46A0-BF69-0EBA051F116F}" name="작업지시량X업데이트단가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2C247E-E060-447F-AD7C-C53C4533BF75}" name="표6" displayName="표6" ref="A3:O106" totalsRowShown="0">
  <autoFilter ref="A3:O106" xr:uid="{5E2C247E-E060-447F-AD7C-C53C4533BF75}">
    <filterColumn colId="5">
      <filters>
        <filter val="삼방-나이론70-200"/>
      </filters>
    </filterColumn>
  </autoFilter>
  <sortState xmlns:xlrd2="http://schemas.microsoft.com/office/spreadsheetml/2017/richdata2" ref="A4:O106">
    <sortCondition ref="K3:K106"/>
  </sortState>
  <tableColumns count="15">
    <tableColumn id="1" xr3:uid="{E4021EC4-F8AE-4F4D-8AF4-E212964F6AAD}" name="주문번호"/>
    <tableColumn id="2" xr3:uid="{79705568-B3B2-475C-B1E1-04E6289B9B6F}" name="외주처명"/>
    <tableColumn id="3" xr3:uid="{E764BA2C-6622-4186-8EC0-3310E4969D21}" name="제대 타입"/>
    <tableColumn id="4" xr3:uid="{E4D4BE28-DB37-4242-97F7-16587DB81A62}" name="제대 종류"/>
    <tableColumn id="5" xr3:uid="{2F26C9EB-8C79-4444-A601-9880CE87F1C4}" name="품목이름"/>
    <tableColumn id="6" xr3:uid="{AA50BD77-338B-43AD-A051-5FC48E18453C}" name="제대종류+품목이름+품목너비"/>
    <tableColumn id="7" xr3:uid="{AC798351-44F3-4E3F-9384-0BE423A6A610}" name="품목너비"/>
    <tableColumn id="8" xr3:uid="{1ACEA433-B923-41DA-9065-E6043C844E13}" name="품목높이"/>
    <tableColumn id="9" xr3:uid="{F3159530-DAB1-46FA-87D1-68AA69C71ACB}" name="업체_단가"/>
    <tableColumn id="10" xr3:uid="{5D032CCB-77A9-463A-82A5-0078D20B6F6C}" name="작업지시량"/>
    <tableColumn id="11" xr3:uid="{68242378-AACB-4DF2-8C50-818D8818D4E0}" name="작업지시량X업체_단가"/>
    <tableColumn id="12" xr3:uid="{EED058A8-424A-4660-8D4E-9FE6E8C23B78}" name="추정단가"/>
    <tableColumn id="13" xr3:uid="{3D4D8679-C96F-4E1E-9ECB-65480A858700}" name="작업지시량X추정단가"/>
    <tableColumn id="14" xr3:uid="{7EC59D84-5A6F-4071-824A-2B8402E5038D}" name="업데이트단가"/>
    <tableColumn id="15" xr3:uid="{295BBBFE-F133-4E50-9D73-B942032B9A59}" name="작업지시량X업데이트단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8DDDD2-C471-44ED-B550-C33CF440D6CF}" name="표2" displayName="표2" ref="A3:M63" totalsRowShown="0">
  <autoFilter ref="A3:M63" xr:uid="{2E8DDDD2-C471-44ED-B550-C33CF440D6CF}">
    <filterColumn colId="8">
      <filters>
        <filter val="삼방"/>
      </filters>
    </filterColumn>
    <filterColumn colId="9">
      <filters>
        <filter val="삼방-나이론70-200"/>
      </filters>
    </filterColumn>
  </autoFilter>
  <tableColumns count="13">
    <tableColumn id="1" xr3:uid="{2B118DD1-AD13-4AF9-BB90-F7F27E61ED9C}" name="주문번호"/>
    <tableColumn id="2" xr3:uid="{4093B963-6F77-4CBA-AA23-FB90D3EE4171}" name="주문일자"/>
    <tableColumn id="3" xr3:uid="{2F2BA113-2BA6-4C72-9DDA-CE25092FC5FE}" name="외주처명"/>
    <tableColumn id="4" xr3:uid="{C37C9F5A-C124-4537-8127-CA6B936BF19E}" name="공정코드"/>
    <tableColumn id="5" xr3:uid="{D00BAD64-8D93-486B-A9F9-2E0A620F32A4}" name="공정납기일"/>
    <tableColumn id="6" xr3:uid="{D43ED6D3-7CBB-49AB-ABA2-72D076E9F2BE}" name="품목이름"/>
    <tableColumn id="7" xr3:uid="{035DA24B-8AF6-4A5F-9E40-9D17ED88CF06}" name="품목타입"/>
    <tableColumn id="8" xr3:uid="{6F10E479-8CAC-4373-958B-5F5A8348B628}" name="품목너비"/>
    <tableColumn id="9" xr3:uid="{BA5C3915-D3BC-40E5-A31E-82671D9D4D48}" name="제대타입"/>
    <tableColumn id="10" xr3:uid="{E2F67148-E201-4606-9894-EF414E635408}" name="단가key"/>
    <tableColumn id="11" xr3:uid="{719DA89B-5FC2-44C2-9770-3420AF465CA7}" name="작업지시량"/>
    <tableColumn id="12" xr3:uid="{3714A2D1-EA70-4388-823C-0F51D145D471}" name="단가"/>
    <tableColumn id="13" xr3:uid="{CFDDBA54-0774-4E41-A04D-5CD785F973AC}" name="추정_공급가액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A70610-801B-4025-851A-3300C3BE7811}" name="쿼리6" displayName="쿼리6" ref="A1:P293" tableType="queryTable" totalsRowShown="0">
  <autoFilter ref="A1:P293" xr:uid="{00000000-0009-0000-0100-000006000000}"/>
  <tableColumns count="16">
    <tableColumn id="1" xr3:uid="{00000000-0010-0000-0000-000001000000}" uniqueName="1" name="주문번호" queryTableFieldId="1" dataDxfId="7"/>
    <tableColumn id="2" xr3:uid="{00000000-0010-0000-0000-000002000000}" uniqueName="2" name="주문일자" queryTableFieldId="2" dataDxfId="6"/>
    <tableColumn id="3" xr3:uid="{00000000-0010-0000-0000-000003000000}" uniqueName="3" name="외주처명" queryTableFieldId="3" dataDxfId="5"/>
    <tableColumn id="4" xr3:uid="{00000000-0010-0000-0000-000004000000}" uniqueName="4" name="공정코드" queryTableFieldId="4" dataDxfId="4"/>
    <tableColumn id="5" xr3:uid="{00000000-0010-0000-0000-000005000000}" uniqueName="5" name="공정납기일" queryTableFieldId="5" dataDxfId="3"/>
    <tableColumn id="6" xr3:uid="{00000000-0010-0000-0000-000006000000}" uniqueName="6" name="작업완료여부" queryTableFieldId="6"/>
    <tableColumn id="7" xr3:uid="{00000000-0010-0000-0000-000007000000}" uniqueName="7" name="작업지시량" queryTableFieldId="7"/>
    <tableColumn id="8" xr3:uid="{00000000-0010-0000-0000-000008000000}" uniqueName="8" name="품목이름" queryTableFieldId="8" dataDxfId="2"/>
    <tableColumn id="9" xr3:uid="{00000000-0010-0000-0000-000009000000}" uniqueName="9" name="품목타입" queryTableFieldId="9" dataDxfId="1"/>
    <tableColumn id="10" xr3:uid="{00000000-0010-0000-0000-00000A000000}" uniqueName="10" name="제대타입" queryTableFieldId="10" dataDxfId="0"/>
    <tableColumn id="11" xr3:uid="{00000000-0010-0000-0000-00000B000000}" uniqueName="11" name="품목너비" queryTableFieldId="11"/>
    <tableColumn id="12" xr3:uid="{00000000-0010-0000-0000-00000C000000}" uniqueName="12" name="품목높이" queryTableFieldId="12"/>
    <tableColumn id="13" xr3:uid="{00000000-0010-0000-0000-00000D000000}" uniqueName="13" name="기준너비" queryTableFieldId="13"/>
    <tableColumn id="14" xr3:uid="{00000000-0010-0000-0000-00000E000000}" uniqueName="14" name="기준높이" queryTableFieldId="14"/>
    <tableColumn id="15" xr3:uid="{00000000-0010-0000-0000-00000F000000}" uniqueName="15" name="단가" queryTableFieldId="15"/>
    <tableColumn id="16" xr3:uid="{00000000-0010-0000-0000-000010000000}" uniqueName="16" name="추정 공급가액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B2:T11"/>
  <sheetViews>
    <sheetView showGridLines="0" zoomScale="85" zoomScaleNormal="85" workbookViewId="0">
      <selection activeCell="B2" sqref="B2:T3"/>
    </sheetView>
  </sheetViews>
  <sheetFormatPr defaultRowHeight="16.5"/>
  <sheetData>
    <row r="2" spans="2:20">
      <c r="B2" s="108" t="s">
        <v>478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</row>
    <row r="3" spans="2:20"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</row>
    <row r="4" spans="2:20">
      <c r="B4" s="108" t="s">
        <v>479</v>
      </c>
      <c r="C4" s="108" t="s">
        <v>480</v>
      </c>
      <c r="D4" s="108"/>
      <c r="E4" s="108"/>
      <c r="F4" s="108"/>
      <c r="G4" s="108"/>
      <c r="H4" s="108"/>
      <c r="I4" s="108" t="s">
        <v>481</v>
      </c>
      <c r="J4" s="108"/>
      <c r="K4" s="108"/>
      <c r="L4" s="108"/>
      <c r="M4" s="108"/>
      <c r="N4" s="108"/>
      <c r="O4" s="108" t="s">
        <v>482</v>
      </c>
      <c r="P4" s="108"/>
      <c r="Q4" s="108"/>
      <c r="R4" s="108"/>
      <c r="S4" s="108"/>
      <c r="T4" s="108"/>
    </row>
    <row r="5" spans="2:20"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</row>
    <row r="6" spans="2:20" ht="17.100000000000001" customHeight="1">
      <c r="B6" s="109" t="s">
        <v>483</v>
      </c>
      <c r="C6" s="107">
        <f>VLOOKUP(C$4, pivot!$B:$C, 2, 0)</f>
        <v>22225604.100000001</v>
      </c>
      <c r="D6" s="107"/>
      <c r="E6" s="107"/>
      <c r="F6" s="107"/>
      <c r="G6" s="107"/>
      <c r="H6" s="107"/>
      <c r="I6" s="107">
        <f>VLOOKUP(I$4, pivot!$B:$C, 2, 0)</f>
        <v>33143734.800000001</v>
      </c>
      <c r="J6" s="107"/>
      <c r="K6" s="107"/>
      <c r="L6" s="107"/>
      <c r="M6" s="107"/>
      <c r="N6" s="107"/>
      <c r="O6" s="107">
        <f>VLOOKUP(O$4, pivot!$B:$C, 2, 0)</f>
        <v>64325852.900000006</v>
      </c>
      <c r="P6" s="107"/>
      <c r="Q6" s="107"/>
      <c r="R6" s="107"/>
      <c r="S6" s="107"/>
      <c r="T6" s="107"/>
    </row>
    <row r="7" spans="2:20" ht="17.100000000000001" customHeight="1">
      <c r="B7" s="109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</row>
    <row r="8" spans="2:20" ht="17.100000000000001" customHeight="1">
      <c r="B8" s="109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</row>
    <row r="9" spans="2:20" ht="17.100000000000001" customHeight="1">
      <c r="B9" s="109" t="s">
        <v>484</v>
      </c>
      <c r="C9" s="107">
        <f>VLOOKUP(C$4, pivot!$E:$F, 2,0)</f>
        <v>26789301</v>
      </c>
      <c r="D9" s="107"/>
      <c r="E9" s="107"/>
      <c r="F9" s="107"/>
      <c r="G9" s="107"/>
      <c r="H9" s="107"/>
      <c r="I9" s="107">
        <f>VLOOKUP(I$4, pivot!$E:$F, 2,0)</f>
        <v>29727365</v>
      </c>
      <c r="J9" s="107"/>
      <c r="K9" s="107"/>
      <c r="L9" s="107"/>
      <c r="M9" s="107"/>
      <c r="N9" s="107"/>
      <c r="O9" s="107">
        <f>VLOOKUP(O$4, pivot!$E:$F, 2,0)</f>
        <v>95575477.099999994</v>
      </c>
      <c r="P9" s="107"/>
      <c r="Q9" s="107"/>
      <c r="R9" s="107"/>
      <c r="S9" s="107"/>
      <c r="T9" s="107"/>
    </row>
    <row r="10" spans="2:20" ht="17.100000000000001" customHeight="1">
      <c r="B10" s="109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</row>
    <row r="11" spans="2:20" ht="17.100000000000001" customHeight="1">
      <c r="B11" s="109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</row>
  </sheetData>
  <mergeCells count="13">
    <mergeCell ref="O6:T8"/>
    <mergeCell ref="O9:T11"/>
    <mergeCell ref="B2:T3"/>
    <mergeCell ref="B4:B5"/>
    <mergeCell ref="C4:H5"/>
    <mergeCell ref="I4:N5"/>
    <mergeCell ref="O4:T5"/>
    <mergeCell ref="B6:B8"/>
    <mergeCell ref="B9:B11"/>
    <mergeCell ref="C6:H8"/>
    <mergeCell ref="I6:N8"/>
    <mergeCell ref="C9:H11"/>
    <mergeCell ref="I9:N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alVBA2">
                <anchor moveWithCells="1" sizeWithCells="1">
                  <from>
                    <xdr:col>21</xdr:col>
                    <xdr:colOff>28575</xdr:colOff>
                    <xdr:row>2</xdr:row>
                    <xdr:rowOff>0</xdr:rowOff>
                  </from>
                  <to>
                    <xdr:col>25</xdr:col>
                    <xdr:colOff>161925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47BD7-8600-415A-B8AF-7B7F03B93A74}">
  <sheetPr codeName="Sheet34">
    <tabColor rgb="FFFFC000"/>
  </sheetPr>
  <dimension ref="B1:Q28"/>
  <sheetViews>
    <sheetView workbookViewId="0">
      <selection activeCell="B3" sqref="B3:E5"/>
    </sheetView>
  </sheetViews>
  <sheetFormatPr defaultRowHeight="16.5"/>
  <cols>
    <col min="2" max="2" width="11.125" customWidth="1"/>
    <col min="5" max="5" width="21.25" customWidth="1"/>
  </cols>
  <sheetData>
    <row r="1" spans="2:17" ht="17.25" thickBot="1"/>
    <row r="2" spans="2:17" ht="17.25" thickBot="1">
      <c r="B2" s="110" t="s">
        <v>2714</v>
      </c>
      <c r="C2" s="111"/>
      <c r="D2" s="111"/>
      <c r="E2" s="112"/>
    </row>
    <row r="3" spans="2:17">
      <c r="B3" s="138" t="s">
        <v>2715</v>
      </c>
      <c r="C3" s="139"/>
      <c r="D3" s="139"/>
      <c r="E3" s="140"/>
      <c r="I3" s="147" t="s">
        <v>1666</v>
      </c>
      <c r="J3" s="116" t="s">
        <v>2716</v>
      </c>
      <c r="K3" s="114"/>
      <c r="L3" s="114"/>
      <c r="M3" s="114"/>
      <c r="N3" s="114"/>
      <c r="O3" s="114"/>
      <c r="P3" s="114"/>
      <c r="Q3" s="117"/>
    </row>
    <row r="4" spans="2:17" ht="17.25" thickBot="1">
      <c r="B4" s="141"/>
      <c r="C4" s="142"/>
      <c r="D4" s="142"/>
      <c r="E4" s="143"/>
      <c r="G4" s="28" t="s">
        <v>1663</v>
      </c>
      <c r="I4" s="148"/>
      <c r="J4" s="118"/>
      <c r="K4" s="119"/>
      <c r="L4" s="119"/>
      <c r="M4" s="119"/>
      <c r="N4" s="119"/>
      <c r="O4" s="119"/>
      <c r="P4" s="119"/>
      <c r="Q4" s="120"/>
    </row>
    <row r="5" spans="2:17" ht="17.25" thickBot="1">
      <c r="B5" s="144"/>
      <c r="C5" s="145"/>
      <c r="D5" s="145"/>
      <c r="E5" s="146"/>
      <c r="I5" s="149" t="s">
        <v>2717</v>
      </c>
      <c r="J5" s="151" t="s">
        <v>2718</v>
      </c>
      <c r="K5" s="115"/>
      <c r="L5" s="115"/>
      <c r="M5" s="115"/>
      <c r="N5" s="115"/>
      <c r="O5" s="115"/>
      <c r="P5" s="115"/>
      <c r="Q5" s="152"/>
    </row>
    <row r="6" spans="2:17" ht="17.25" thickBot="1">
      <c r="I6" s="150"/>
      <c r="J6" s="118"/>
      <c r="K6" s="119"/>
      <c r="L6" s="119"/>
      <c r="M6" s="119"/>
      <c r="N6" s="119"/>
      <c r="O6" s="119"/>
      <c r="P6" s="119"/>
      <c r="Q6" s="120"/>
    </row>
    <row r="8" spans="2:17" ht="17.25" thickBot="1"/>
    <row r="9" spans="2:17" ht="17.25" thickBot="1">
      <c r="B9" s="110" t="s">
        <v>2719</v>
      </c>
      <c r="C9" s="111"/>
      <c r="D9" s="111"/>
      <c r="E9" s="112"/>
      <c r="I9" s="110" t="s">
        <v>2721</v>
      </c>
      <c r="J9" s="111"/>
      <c r="K9" s="111"/>
      <c r="L9" s="111"/>
      <c r="M9" s="111"/>
      <c r="N9" s="111"/>
      <c r="O9" s="111"/>
      <c r="P9" s="111"/>
      <c r="Q9" s="112"/>
    </row>
    <row r="10" spans="2:17" ht="16.5" customHeight="1">
      <c r="B10" s="121" t="s">
        <v>2720</v>
      </c>
      <c r="C10" s="122"/>
      <c r="D10" s="122"/>
      <c r="E10" s="123"/>
      <c r="I10" s="130" t="s">
        <v>2722</v>
      </c>
      <c r="J10" s="113" t="s">
        <v>2723</v>
      </c>
      <c r="K10" s="113"/>
      <c r="L10" s="113"/>
      <c r="M10" s="113"/>
      <c r="N10" s="113"/>
      <c r="O10" s="113"/>
      <c r="P10" s="113"/>
      <c r="Q10" s="133"/>
    </row>
    <row r="11" spans="2:17">
      <c r="B11" s="124"/>
      <c r="C11" s="125"/>
      <c r="D11" s="125"/>
      <c r="E11" s="126"/>
      <c r="G11" s="28" t="s">
        <v>1663</v>
      </c>
      <c r="I11" s="131"/>
      <c r="J11" s="134"/>
      <c r="K11" s="134"/>
      <c r="L11" s="134"/>
      <c r="M11" s="134"/>
      <c r="N11" s="134"/>
      <c r="O11" s="134"/>
      <c r="P11" s="134"/>
      <c r="Q11" s="135"/>
    </row>
    <row r="12" spans="2:17" ht="17.25" thickBot="1">
      <c r="B12" s="127"/>
      <c r="C12" s="128"/>
      <c r="D12" s="128"/>
      <c r="E12" s="129"/>
      <c r="I12" s="132"/>
      <c r="J12" s="136"/>
      <c r="K12" s="136"/>
      <c r="L12" s="136"/>
      <c r="M12" s="136"/>
      <c r="N12" s="136"/>
      <c r="O12" s="136"/>
      <c r="P12" s="136"/>
      <c r="Q12" s="137"/>
    </row>
    <row r="13" spans="2:17" ht="17.25" thickBot="1"/>
    <row r="14" spans="2:17">
      <c r="I14" s="116" t="s">
        <v>2724</v>
      </c>
      <c r="J14" s="114"/>
      <c r="K14" s="114"/>
      <c r="L14" s="114"/>
      <c r="M14" s="114"/>
      <c r="N14" s="114"/>
      <c r="O14" s="114"/>
      <c r="P14" s="114"/>
      <c r="Q14" s="117"/>
    </row>
    <row r="15" spans="2:17" ht="17.25" thickBot="1">
      <c r="I15" s="118"/>
      <c r="J15" s="119"/>
      <c r="K15" s="119"/>
      <c r="L15" s="119"/>
      <c r="M15" s="119"/>
      <c r="N15" s="119"/>
      <c r="O15" s="119"/>
      <c r="P15" s="119"/>
      <c r="Q15" s="120"/>
    </row>
    <row r="16" spans="2:17">
      <c r="I16" s="30"/>
      <c r="J16" s="30"/>
      <c r="K16" s="30"/>
      <c r="L16" s="30"/>
      <c r="M16" s="30"/>
      <c r="N16" s="30"/>
      <c r="O16" s="30"/>
      <c r="P16" s="30"/>
      <c r="Q16" s="30"/>
    </row>
    <row r="17" spans="2:17" ht="17.25" thickBot="1"/>
    <row r="18" spans="2:17" ht="17.25" thickBot="1">
      <c r="B18" s="110" t="s">
        <v>2751</v>
      </c>
      <c r="C18" s="111"/>
      <c r="D18" s="111"/>
      <c r="E18" s="112"/>
      <c r="I18" s="110" t="s">
        <v>2753</v>
      </c>
      <c r="J18" s="111"/>
      <c r="K18" s="111"/>
      <c r="L18" s="111"/>
      <c r="M18" s="111"/>
      <c r="N18" s="111"/>
      <c r="O18" s="111"/>
      <c r="P18" s="111"/>
      <c r="Q18" s="112"/>
    </row>
    <row r="19" spans="2:17">
      <c r="B19" s="121" t="s">
        <v>2762</v>
      </c>
      <c r="C19" s="122"/>
      <c r="D19" s="122"/>
      <c r="E19" s="123"/>
      <c r="I19" s="130" t="s">
        <v>2722</v>
      </c>
      <c r="J19" s="113" t="s">
        <v>2754</v>
      </c>
      <c r="K19" s="113"/>
      <c r="L19" s="113"/>
      <c r="M19" s="113"/>
      <c r="N19" s="113"/>
      <c r="O19" s="113"/>
      <c r="P19" s="113"/>
      <c r="Q19" s="133"/>
    </row>
    <row r="20" spans="2:17">
      <c r="B20" s="124"/>
      <c r="C20" s="125"/>
      <c r="D20" s="125"/>
      <c r="E20" s="126"/>
      <c r="G20" s="28" t="s">
        <v>1663</v>
      </c>
      <c r="I20" s="131"/>
      <c r="J20" s="134"/>
      <c r="K20" s="134"/>
      <c r="L20" s="134"/>
      <c r="M20" s="134"/>
      <c r="N20" s="134"/>
      <c r="O20" s="134"/>
      <c r="P20" s="134"/>
      <c r="Q20" s="135"/>
    </row>
    <row r="21" spans="2:17" ht="17.25" thickBot="1">
      <c r="B21" s="127"/>
      <c r="C21" s="128"/>
      <c r="D21" s="128"/>
      <c r="E21" s="129"/>
      <c r="I21" s="132"/>
      <c r="J21" s="136"/>
      <c r="K21" s="136"/>
      <c r="L21" s="136"/>
      <c r="M21" s="136"/>
      <c r="N21" s="136"/>
      <c r="O21" s="136"/>
      <c r="P21" s="136"/>
      <c r="Q21" s="137"/>
    </row>
    <row r="23" spans="2:17" ht="17.25" thickBot="1"/>
    <row r="24" spans="2:17" ht="17.25" thickBot="1">
      <c r="I24" s="110" t="s">
        <v>2756</v>
      </c>
      <c r="J24" s="111"/>
      <c r="K24" s="111"/>
      <c r="L24" s="111"/>
      <c r="M24" s="111"/>
      <c r="N24" s="111"/>
      <c r="O24" s="111"/>
      <c r="P24" s="111"/>
      <c r="Q24" s="112"/>
    </row>
    <row r="25" spans="2:17" ht="17.25" thickBot="1">
      <c r="B25" s="110" t="s">
        <v>2755</v>
      </c>
      <c r="C25" s="111"/>
      <c r="D25" s="111"/>
      <c r="E25" s="112"/>
      <c r="I25" s="113" t="s">
        <v>2763</v>
      </c>
      <c r="J25" s="114"/>
      <c r="K25" s="114"/>
      <c r="L25" s="114"/>
      <c r="M25" s="114"/>
      <c r="N25" s="114"/>
      <c r="O25" s="114"/>
      <c r="P25" s="114"/>
      <c r="Q25" s="114"/>
    </row>
    <row r="26" spans="2:17">
      <c r="G26" s="28" t="s">
        <v>1663</v>
      </c>
      <c r="I26" s="115"/>
      <c r="J26" s="115"/>
      <c r="K26" s="115"/>
      <c r="L26" s="115"/>
      <c r="M26" s="115"/>
      <c r="N26" s="115"/>
      <c r="O26" s="115"/>
      <c r="P26" s="115"/>
      <c r="Q26" s="115"/>
    </row>
    <row r="27" spans="2:17">
      <c r="I27" s="115"/>
      <c r="J27" s="115"/>
      <c r="K27" s="115"/>
      <c r="L27" s="115"/>
      <c r="M27" s="115"/>
      <c r="N27" s="115"/>
      <c r="O27" s="115"/>
      <c r="P27" s="115"/>
      <c r="Q27" s="115"/>
    </row>
    <row r="28" spans="2:17">
      <c r="I28" s="115"/>
      <c r="J28" s="115"/>
      <c r="K28" s="115"/>
      <c r="L28" s="115"/>
      <c r="M28" s="115"/>
      <c r="N28" s="115"/>
      <c r="O28" s="115"/>
      <c r="P28" s="115"/>
      <c r="Q28" s="115"/>
    </row>
  </sheetData>
  <mergeCells count="20">
    <mergeCell ref="B2:E2"/>
    <mergeCell ref="B3:E5"/>
    <mergeCell ref="I3:I4"/>
    <mergeCell ref="J3:Q4"/>
    <mergeCell ref="I5:I6"/>
    <mergeCell ref="J5:Q6"/>
    <mergeCell ref="B9:E9"/>
    <mergeCell ref="B10:E12"/>
    <mergeCell ref="I9:Q9"/>
    <mergeCell ref="I10:I12"/>
    <mergeCell ref="J10:Q12"/>
    <mergeCell ref="B25:E25"/>
    <mergeCell ref="I24:Q24"/>
    <mergeCell ref="I25:Q28"/>
    <mergeCell ref="I14:Q15"/>
    <mergeCell ref="B18:E18"/>
    <mergeCell ref="B19:E21"/>
    <mergeCell ref="I18:Q18"/>
    <mergeCell ref="I19:I21"/>
    <mergeCell ref="J19:Q2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5A23-9931-410C-8D6A-F4117FBE73AF}">
  <sheetPr codeName="Sheet35">
    <tabColor rgb="FF92D050"/>
  </sheetPr>
  <dimension ref="A1:O213"/>
  <sheetViews>
    <sheetView topLeftCell="A43" workbookViewId="0">
      <selection activeCell="A58" sqref="A58"/>
    </sheetView>
  </sheetViews>
  <sheetFormatPr defaultRowHeight="16.5"/>
  <cols>
    <col min="1" max="1" width="21.375" bestFit="1" customWidth="1"/>
    <col min="2" max="4" width="11.25" bestFit="1" customWidth="1"/>
    <col min="5" max="6" width="13.25" bestFit="1" customWidth="1"/>
    <col min="7" max="7" width="32.375" bestFit="1" customWidth="1"/>
    <col min="8" max="8" width="63.75" bestFit="1" customWidth="1"/>
    <col min="9" max="10" width="11.25" bestFit="1" customWidth="1"/>
    <col min="11" max="11" width="16.875" bestFit="1" customWidth="1"/>
    <col min="12" max="13" width="41.5" bestFit="1" customWidth="1"/>
    <col min="14" max="15" width="11.25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7</v>
      </c>
      <c r="H1" t="s">
        <v>8</v>
      </c>
      <c r="I1" t="s">
        <v>10</v>
      </c>
      <c r="J1" t="s">
        <v>608</v>
      </c>
      <c r="K1" t="s">
        <v>9</v>
      </c>
      <c r="L1" t="s">
        <v>1887</v>
      </c>
      <c r="M1" t="s">
        <v>2728</v>
      </c>
      <c r="N1" t="s">
        <v>2729</v>
      </c>
      <c r="O1" t="s">
        <v>2730</v>
      </c>
    </row>
    <row r="2" spans="1:15">
      <c r="A2" t="s">
        <v>529</v>
      </c>
      <c r="B2" t="s">
        <v>643</v>
      </c>
      <c r="C2" t="s">
        <v>16</v>
      </c>
      <c r="D2" t="s">
        <v>17</v>
      </c>
      <c r="E2" t="s">
        <v>106</v>
      </c>
      <c r="F2">
        <v>60000</v>
      </c>
      <c r="G2" t="s">
        <v>526</v>
      </c>
      <c r="H2" t="s">
        <v>527</v>
      </c>
      <c r="I2">
        <v>300</v>
      </c>
      <c r="J2">
        <v>550</v>
      </c>
      <c r="K2" t="s">
        <v>591</v>
      </c>
      <c r="L2" t="s">
        <v>1868</v>
      </c>
      <c r="M2" t="s">
        <v>1868</v>
      </c>
      <c r="N2">
        <v>8</v>
      </c>
      <c r="O2">
        <v>8</v>
      </c>
    </row>
    <row r="3" spans="1:15">
      <c r="A3" t="s">
        <v>842</v>
      </c>
      <c r="B3" t="s">
        <v>843</v>
      </c>
      <c r="C3" t="s">
        <v>43</v>
      </c>
      <c r="D3" t="s">
        <v>17</v>
      </c>
      <c r="E3" t="s">
        <v>106</v>
      </c>
      <c r="F3">
        <v>30000</v>
      </c>
      <c r="G3" t="s">
        <v>90</v>
      </c>
      <c r="H3" t="s">
        <v>810</v>
      </c>
      <c r="I3">
        <v>200</v>
      </c>
      <c r="J3">
        <v>300</v>
      </c>
      <c r="K3" t="s">
        <v>591</v>
      </c>
      <c r="L3" t="s">
        <v>1788</v>
      </c>
      <c r="M3" t="s">
        <v>1788</v>
      </c>
      <c r="N3">
        <v>5</v>
      </c>
      <c r="O3">
        <v>5</v>
      </c>
    </row>
    <row r="4" spans="1:15">
      <c r="A4" t="s">
        <v>642</v>
      </c>
      <c r="B4" t="s">
        <v>643</v>
      </c>
      <c r="C4" t="s">
        <v>43</v>
      </c>
      <c r="D4" t="s">
        <v>17</v>
      </c>
      <c r="E4" t="s">
        <v>176</v>
      </c>
      <c r="F4">
        <v>36923</v>
      </c>
      <c r="G4" t="s">
        <v>240</v>
      </c>
      <c r="H4" t="s">
        <v>644</v>
      </c>
      <c r="I4">
        <v>360</v>
      </c>
      <c r="J4">
        <v>650</v>
      </c>
      <c r="K4" t="s">
        <v>588</v>
      </c>
      <c r="L4" t="s">
        <v>1754</v>
      </c>
      <c r="M4" t="s">
        <v>2731</v>
      </c>
      <c r="N4">
        <v>14</v>
      </c>
      <c r="O4">
        <v>14</v>
      </c>
    </row>
    <row r="5" spans="1:15">
      <c r="A5" t="s">
        <v>647</v>
      </c>
      <c r="B5" t="s">
        <v>643</v>
      </c>
      <c r="C5" t="s">
        <v>23</v>
      </c>
      <c r="D5" t="s">
        <v>17</v>
      </c>
      <c r="E5" t="s">
        <v>176</v>
      </c>
      <c r="F5">
        <v>102857</v>
      </c>
      <c r="G5" t="s">
        <v>240</v>
      </c>
      <c r="H5" t="s">
        <v>245</v>
      </c>
      <c r="I5">
        <v>350</v>
      </c>
      <c r="J5">
        <v>450</v>
      </c>
      <c r="K5" t="s">
        <v>591</v>
      </c>
      <c r="L5" t="s">
        <v>1782</v>
      </c>
      <c r="M5" t="s">
        <v>1782</v>
      </c>
      <c r="N5">
        <v>9</v>
      </c>
      <c r="O5">
        <v>9</v>
      </c>
    </row>
    <row r="6" spans="1:15">
      <c r="A6" t="s">
        <v>651</v>
      </c>
      <c r="B6" t="s">
        <v>233</v>
      </c>
      <c r="C6" t="s">
        <v>43</v>
      </c>
      <c r="D6" t="s">
        <v>17</v>
      </c>
      <c r="E6" t="s">
        <v>176</v>
      </c>
      <c r="F6">
        <v>104347</v>
      </c>
      <c r="G6" t="s">
        <v>652</v>
      </c>
      <c r="H6" t="s">
        <v>653</v>
      </c>
      <c r="I6">
        <v>115</v>
      </c>
      <c r="J6">
        <v>165</v>
      </c>
      <c r="K6" t="s">
        <v>1586</v>
      </c>
      <c r="L6" t="s">
        <v>1824</v>
      </c>
      <c r="M6" t="s">
        <v>1824</v>
      </c>
      <c r="N6">
        <v>11</v>
      </c>
      <c r="O6">
        <v>10</v>
      </c>
    </row>
    <row r="7" spans="1:15">
      <c r="A7" t="s">
        <v>270</v>
      </c>
      <c r="B7" t="s">
        <v>233</v>
      </c>
      <c r="C7" t="s">
        <v>43</v>
      </c>
      <c r="D7" t="s">
        <v>17</v>
      </c>
      <c r="E7" t="s">
        <v>124</v>
      </c>
      <c r="F7">
        <v>33333</v>
      </c>
      <c r="G7" t="s">
        <v>125</v>
      </c>
      <c r="H7" t="s">
        <v>271</v>
      </c>
      <c r="I7">
        <v>180</v>
      </c>
      <c r="J7">
        <v>260</v>
      </c>
      <c r="K7" t="s">
        <v>1238</v>
      </c>
      <c r="L7" t="s">
        <v>1809</v>
      </c>
      <c r="M7" t="s">
        <v>1809</v>
      </c>
      <c r="N7">
        <v>25</v>
      </c>
      <c r="O7">
        <v>25</v>
      </c>
    </row>
    <row r="8" spans="1:15">
      <c r="A8" t="s">
        <v>273</v>
      </c>
      <c r="B8" t="s">
        <v>233</v>
      </c>
      <c r="C8" t="s">
        <v>23</v>
      </c>
      <c r="D8" t="s">
        <v>17</v>
      </c>
      <c r="E8" t="s">
        <v>176</v>
      </c>
      <c r="F8">
        <v>80000</v>
      </c>
      <c r="G8" t="s">
        <v>81</v>
      </c>
      <c r="H8" t="s">
        <v>274</v>
      </c>
      <c r="I8">
        <v>150</v>
      </c>
      <c r="J8">
        <v>220</v>
      </c>
      <c r="K8" t="s">
        <v>1238</v>
      </c>
      <c r="L8" t="s">
        <v>1811</v>
      </c>
      <c r="M8" t="s">
        <v>1811</v>
      </c>
      <c r="N8">
        <v>21</v>
      </c>
      <c r="O8">
        <v>21</v>
      </c>
    </row>
    <row r="9" spans="1:15">
      <c r="A9" t="s">
        <v>232</v>
      </c>
      <c r="B9" t="s">
        <v>233</v>
      </c>
      <c r="C9" t="s">
        <v>23</v>
      </c>
      <c r="D9" t="s">
        <v>17</v>
      </c>
      <c r="E9" t="s">
        <v>42</v>
      </c>
      <c r="F9">
        <v>300000</v>
      </c>
      <c r="G9" t="s">
        <v>90</v>
      </c>
      <c r="H9" t="s">
        <v>234</v>
      </c>
      <c r="I9">
        <v>400</v>
      </c>
      <c r="J9">
        <v>500</v>
      </c>
      <c r="K9" t="s">
        <v>583</v>
      </c>
      <c r="L9" t="s">
        <v>1743</v>
      </c>
      <c r="M9" t="s">
        <v>1743</v>
      </c>
      <c r="N9">
        <v>10</v>
      </c>
      <c r="O9">
        <v>10.5</v>
      </c>
    </row>
    <row r="10" spans="1:15">
      <c r="A10" t="s">
        <v>235</v>
      </c>
      <c r="B10" t="s">
        <v>233</v>
      </c>
      <c r="C10" t="s">
        <v>16</v>
      </c>
      <c r="D10" t="s">
        <v>17</v>
      </c>
      <c r="E10" t="s">
        <v>24</v>
      </c>
      <c r="F10">
        <v>150000</v>
      </c>
      <c r="G10" t="s">
        <v>227</v>
      </c>
      <c r="H10" t="s">
        <v>236</v>
      </c>
      <c r="I10">
        <v>400</v>
      </c>
      <c r="J10">
        <v>600</v>
      </c>
      <c r="K10" t="s">
        <v>583</v>
      </c>
      <c r="L10" t="s">
        <v>1738</v>
      </c>
      <c r="M10" t="s">
        <v>1738</v>
      </c>
      <c r="N10">
        <v>10</v>
      </c>
      <c r="O10">
        <v>10.5</v>
      </c>
    </row>
    <row r="11" spans="1:15">
      <c r="A11" t="s">
        <v>275</v>
      </c>
      <c r="B11" t="s">
        <v>233</v>
      </c>
      <c r="C11" t="s">
        <v>23</v>
      </c>
      <c r="D11" t="s">
        <v>17</v>
      </c>
      <c r="E11" t="s">
        <v>124</v>
      </c>
      <c r="F11">
        <v>160000</v>
      </c>
      <c r="G11" t="s">
        <v>276</v>
      </c>
      <c r="H11" t="s">
        <v>274</v>
      </c>
      <c r="I11">
        <v>150</v>
      </c>
      <c r="J11">
        <v>220</v>
      </c>
      <c r="K11" t="s">
        <v>1238</v>
      </c>
      <c r="L11" t="s">
        <v>1807</v>
      </c>
      <c r="M11" t="s">
        <v>1807</v>
      </c>
      <c r="N11">
        <v>21</v>
      </c>
      <c r="O11">
        <v>21</v>
      </c>
    </row>
    <row r="12" spans="1:15">
      <c r="A12" t="s">
        <v>277</v>
      </c>
      <c r="B12" t="s">
        <v>233</v>
      </c>
      <c r="C12" t="s">
        <v>43</v>
      </c>
      <c r="D12" t="s">
        <v>17</v>
      </c>
      <c r="E12" t="s">
        <v>106</v>
      </c>
      <c r="F12">
        <v>66666</v>
      </c>
      <c r="G12" t="s">
        <v>278</v>
      </c>
      <c r="H12" t="s">
        <v>279</v>
      </c>
      <c r="I12">
        <v>180</v>
      </c>
      <c r="J12">
        <v>260</v>
      </c>
      <c r="K12" t="s">
        <v>1238</v>
      </c>
      <c r="L12" t="s">
        <v>1805</v>
      </c>
      <c r="M12" t="s">
        <v>1805</v>
      </c>
      <c r="N12">
        <v>25</v>
      </c>
      <c r="O12">
        <v>25</v>
      </c>
    </row>
    <row r="13" spans="1:15">
      <c r="A13" t="s">
        <v>280</v>
      </c>
      <c r="B13" t="s">
        <v>233</v>
      </c>
      <c r="C13" t="s">
        <v>23</v>
      </c>
      <c r="D13" t="s">
        <v>17</v>
      </c>
      <c r="E13" t="s">
        <v>176</v>
      </c>
      <c r="F13">
        <v>90000</v>
      </c>
      <c r="G13" t="s">
        <v>276</v>
      </c>
      <c r="H13" t="s">
        <v>281</v>
      </c>
      <c r="I13">
        <v>200</v>
      </c>
      <c r="J13">
        <v>300</v>
      </c>
      <c r="K13" t="s">
        <v>1238</v>
      </c>
      <c r="L13" t="s">
        <v>1808</v>
      </c>
      <c r="M13" t="s">
        <v>1808</v>
      </c>
      <c r="N13">
        <v>28</v>
      </c>
      <c r="O13">
        <v>28</v>
      </c>
    </row>
    <row r="14" spans="1:15">
      <c r="A14" t="s">
        <v>530</v>
      </c>
      <c r="B14" t="s">
        <v>233</v>
      </c>
      <c r="C14" t="s">
        <v>16</v>
      </c>
      <c r="D14" t="s">
        <v>17</v>
      </c>
      <c r="E14" t="s">
        <v>106</v>
      </c>
      <c r="F14">
        <v>20000</v>
      </c>
      <c r="G14" t="s">
        <v>491</v>
      </c>
      <c r="H14" t="s">
        <v>521</v>
      </c>
      <c r="I14">
        <v>300</v>
      </c>
      <c r="J14">
        <v>410</v>
      </c>
      <c r="K14" t="s">
        <v>591</v>
      </c>
      <c r="L14" t="s">
        <v>1864</v>
      </c>
      <c r="M14" t="s">
        <v>1864</v>
      </c>
      <c r="N14">
        <v>8</v>
      </c>
      <c r="O14">
        <v>8</v>
      </c>
    </row>
    <row r="15" spans="1:15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>
        <v>13043</v>
      </c>
      <c r="G15" t="s">
        <v>19</v>
      </c>
      <c r="H15" t="s">
        <v>20</v>
      </c>
      <c r="I15">
        <v>230</v>
      </c>
      <c r="J15">
        <v>300</v>
      </c>
      <c r="K15" t="s">
        <v>586</v>
      </c>
      <c r="L15" t="s">
        <v>1846</v>
      </c>
      <c r="M15" t="s">
        <v>1846</v>
      </c>
      <c r="N15">
        <v>23</v>
      </c>
      <c r="O15">
        <v>23</v>
      </c>
    </row>
    <row r="16" spans="1:15">
      <c r="A16" t="s">
        <v>512</v>
      </c>
      <c r="B16" t="s">
        <v>15</v>
      </c>
      <c r="C16" t="s">
        <v>16</v>
      </c>
      <c r="D16" t="s">
        <v>17</v>
      </c>
      <c r="E16" t="s">
        <v>24</v>
      </c>
      <c r="F16">
        <v>24000</v>
      </c>
      <c r="G16" t="s">
        <v>90</v>
      </c>
      <c r="H16" t="s">
        <v>513</v>
      </c>
      <c r="I16">
        <v>250</v>
      </c>
      <c r="J16">
        <v>350</v>
      </c>
      <c r="K16" t="s">
        <v>591</v>
      </c>
      <c r="L16" t="s">
        <v>1792</v>
      </c>
      <c r="M16" t="s">
        <v>1792</v>
      </c>
      <c r="N16">
        <v>7</v>
      </c>
      <c r="O16">
        <v>7</v>
      </c>
    </row>
    <row r="17" spans="1:15">
      <c r="A17" t="s">
        <v>705</v>
      </c>
      <c r="B17" t="s">
        <v>15</v>
      </c>
      <c r="C17" t="s">
        <v>23</v>
      </c>
      <c r="D17" t="s">
        <v>17</v>
      </c>
      <c r="E17" t="s">
        <v>42</v>
      </c>
      <c r="F17">
        <v>90000</v>
      </c>
      <c r="G17" t="s">
        <v>240</v>
      </c>
      <c r="H17" t="s">
        <v>706</v>
      </c>
      <c r="I17">
        <v>280</v>
      </c>
      <c r="J17">
        <v>800</v>
      </c>
      <c r="K17" t="s">
        <v>588</v>
      </c>
      <c r="L17" t="s">
        <v>1752</v>
      </c>
      <c r="M17" t="s">
        <v>2732</v>
      </c>
      <c r="N17">
        <v>14</v>
      </c>
      <c r="O17">
        <v>14</v>
      </c>
    </row>
    <row r="18" spans="1:15">
      <c r="A18" t="s">
        <v>707</v>
      </c>
      <c r="B18" t="s">
        <v>15</v>
      </c>
      <c r="C18" t="s">
        <v>23</v>
      </c>
      <c r="D18" t="s">
        <v>17</v>
      </c>
      <c r="E18" t="s">
        <v>35</v>
      </c>
      <c r="F18">
        <v>25714</v>
      </c>
      <c r="G18" t="s">
        <v>240</v>
      </c>
      <c r="H18" t="s">
        <v>708</v>
      </c>
      <c r="I18">
        <v>280</v>
      </c>
      <c r="J18">
        <v>700</v>
      </c>
      <c r="K18" t="s">
        <v>588</v>
      </c>
      <c r="L18" t="s">
        <v>1752</v>
      </c>
      <c r="M18" t="s">
        <v>2733</v>
      </c>
      <c r="N18">
        <v>14</v>
      </c>
      <c r="O18">
        <v>14</v>
      </c>
    </row>
    <row r="19" spans="1:15">
      <c r="A19" t="s">
        <v>693</v>
      </c>
      <c r="B19" t="s">
        <v>15</v>
      </c>
      <c r="C19" t="s">
        <v>43</v>
      </c>
      <c r="D19" t="s">
        <v>17</v>
      </c>
      <c r="E19" t="s">
        <v>35</v>
      </c>
      <c r="F19">
        <v>25714</v>
      </c>
      <c r="G19" t="s">
        <v>240</v>
      </c>
      <c r="H19" t="s">
        <v>694</v>
      </c>
      <c r="I19">
        <v>250</v>
      </c>
      <c r="J19">
        <v>700</v>
      </c>
      <c r="K19" t="s">
        <v>588</v>
      </c>
      <c r="L19" t="s">
        <v>1751</v>
      </c>
      <c r="M19" t="s">
        <v>2733</v>
      </c>
      <c r="N19">
        <v>14</v>
      </c>
      <c r="O19">
        <v>14</v>
      </c>
    </row>
    <row r="20" spans="1:15">
      <c r="A20" t="s">
        <v>27</v>
      </c>
      <c r="B20" t="s">
        <v>15</v>
      </c>
      <c r="C20" t="s">
        <v>23</v>
      </c>
      <c r="D20" t="s">
        <v>17</v>
      </c>
      <c r="E20" t="s">
        <v>24</v>
      </c>
      <c r="F20">
        <v>23529</v>
      </c>
      <c r="G20" t="s">
        <v>28</v>
      </c>
      <c r="H20" t="s">
        <v>29</v>
      </c>
      <c r="I20">
        <v>170</v>
      </c>
      <c r="J20">
        <v>230</v>
      </c>
      <c r="K20" t="s">
        <v>586</v>
      </c>
      <c r="L20" t="s">
        <v>1834</v>
      </c>
      <c r="M20" t="s">
        <v>1834</v>
      </c>
      <c r="N20">
        <v>17</v>
      </c>
      <c r="O20">
        <v>17</v>
      </c>
    </row>
    <row r="21" spans="1:15">
      <c r="A21" t="s">
        <v>30</v>
      </c>
      <c r="B21" t="s">
        <v>15</v>
      </c>
      <c r="C21" t="s">
        <v>23</v>
      </c>
      <c r="D21" t="s">
        <v>17</v>
      </c>
      <c r="E21" t="s">
        <v>18</v>
      </c>
      <c r="F21">
        <v>30000</v>
      </c>
      <c r="G21" t="s">
        <v>31</v>
      </c>
      <c r="H21" t="s">
        <v>32</v>
      </c>
      <c r="I21">
        <v>200</v>
      </c>
      <c r="J21">
        <v>300</v>
      </c>
      <c r="K21" t="s">
        <v>586</v>
      </c>
      <c r="L21" t="s">
        <v>1854</v>
      </c>
      <c r="M21" t="s">
        <v>1854</v>
      </c>
      <c r="N21">
        <v>20</v>
      </c>
      <c r="O21">
        <v>20</v>
      </c>
    </row>
    <row r="22" spans="1:15">
      <c r="A22" t="s">
        <v>282</v>
      </c>
      <c r="B22" t="s">
        <v>15</v>
      </c>
      <c r="C22" t="s">
        <v>43</v>
      </c>
      <c r="D22" t="s">
        <v>17</v>
      </c>
      <c r="E22" t="s">
        <v>24</v>
      </c>
      <c r="F22">
        <v>30000</v>
      </c>
      <c r="G22" t="s">
        <v>217</v>
      </c>
      <c r="H22" t="s">
        <v>283</v>
      </c>
      <c r="I22">
        <v>200</v>
      </c>
      <c r="J22">
        <v>300</v>
      </c>
      <c r="K22" t="s">
        <v>1238</v>
      </c>
      <c r="L22" t="s">
        <v>1813</v>
      </c>
      <c r="M22" t="s">
        <v>1813</v>
      </c>
      <c r="N22">
        <v>28</v>
      </c>
      <c r="O22">
        <v>28</v>
      </c>
    </row>
    <row r="23" spans="1:15">
      <c r="A23" t="s">
        <v>755</v>
      </c>
      <c r="B23" t="s">
        <v>15</v>
      </c>
      <c r="C23" t="s">
        <v>23</v>
      </c>
      <c r="D23" t="s">
        <v>17</v>
      </c>
      <c r="E23" t="s">
        <v>24</v>
      </c>
      <c r="F23">
        <v>29411</v>
      </c>
      <c r="G23" t="s">
        <v>517</v>
      </c>
      <c r="H23" t="s">
        <v>756</v>
      </c>
      <c r="I23">
        <v>102</v>
      </c>
      <c r="J23">
        <v>193</v>
      </c>
      <c r="K23" t="s">
        <v>591</v>
      </c>
      <c r="L23" t="s">
        <v>1773</v>
      </c>
      <c r="M23" t="s">
        <v>1773</v>
      </c>
      <c r="N23">
        <v>5</v>
      </c>
      <c r="O23">
        <v>5</v>
      </c>
    </row>
    <row r="24" spans="1:15">
      <c r="A24" t="s">
        <v>823</v>
      </c>
      <c r="B24" t="s">
        <v>15</v>
      </c>
      <c r="C24" t="s">
        <v>23</v>
      </c>
      <c r="D24" t="s">
        <v>17</v>
      </c>
      <c r="E24" t="s">
        <v>24</v>
      </c>
      <c r="F24">
        <v>33333</v>
      </c>
      <c r="G24" t="s">
        <v>108</v>
      </c>
      <c r="H24" t="s">
        <v>267</v>
      </c>
      <c r="I24">
        <v>180</v>
      </c>
      <c r="J24">
        <v>280</v>
      </c>
      <c r="K24" t="s">
        <v>591</v>
      </c>
      <c r="L24" t="s">
        <v>1776</v>
      </c>
      <c r="M24" t="s">
        <v>1776</v>
      </c>
      <c r="N24">
        <v>5</v>
      </c>
      <c r="O24">
        <v>5</v>
      </c>
    </row>
    <row r="25" spans="1:15">
      <c r="A25" t="s">
        <v>697</v>
      </c>
      <c r="B25" t="s">
        <v>15</v>
      </c>
      <c r="C25" t="s">
        <v>23</v>
      </c>
      <c r="D25" t="s">
        <v>17</v>
      </c>
      <c r="E25" t="s">
        <v>24</v>
      </c>
      <c r="F25">
        <v>24000</v>
      </c>
      <c r="G25" t="s">
        <v>103</v>
      </c>
      <c r="H25" t="s">
        <v>698</v>
      </c>
      <c r="I25">
        <v>250</v>
      </c>
      <c r="J25">
        <v>340</v>
      </c>
      <c r="K25" t="s">
        <v>591</v>
      </c>
      <c r="L25" t="s">
        <v>1796</v>
      </c>
      <c r="M25" t="s">
        <v>1796</v>
      </c>
      <c r="N25">
        <v>7</v>
      </c>
      <c r="O25">
        <v>7</v>
      </c>
    </row>
    <row r="26" spans="1:15">
      <c r="A26" t="s">
        <v>731</v>
      </c>
      <c r="B26" t="s">
        <v>34</v>
      </c>
      <c r="C26" t="s">
        <v>23</v>
      </c>
      <c r="D26" t="s">
        <v>17</v>
      </c>
      <c r="E26" t="s">
        <v>35</v>
      </c>
      <c r="F26">
        <v>48000</v>
      </c>
      <c r="G26" t="s">
        <v>240</v>
      </c>
      <c r="H26" t="s">
        <v>249</v>
      </c>
      <c r="I26">
        <v>250</v>
      </c>
      <c r="J26">
        <v>450</v>
      </c>
      <c r="K26" t="s">
        <v>591</v>
      </c>
      <c r="L26" t="s">
        <v>1780</v>
      </c>
      <c r="M26" t="s">
        <v>1780</v>
      </c>
      <c r="N26">
        <v>7</v>
      </c>
      <c r="O26">
        <v>7</v>
      </c>
    </row>
    <row r="27" spans="1:15">
      <c r="A27" t="s">
        <v>196</v>
      </c>
      <c r="B27" t="s">
        <v>34</v>
      </c>
      <c r="C27" t="s">
        <v>23</v>
      </c>
      <c r="D27" t="s">
        <v>17</v>
      </c>
      <c r="E27" t="s">
        <v>84</v>
      </c>
      <c r="F27">
        <v>42857</v>
      </c>
      <c r="G27" t="s">
        <v>197</v>
      </c>
      <c r="H27" t="s">
        <v>198</v>
      </c>
      <c r="I27">
        <v>140</v>
      </c>
      <c r="J27">
        <v>220</v>
      </c>
      <c r="K27" t="s">
        <v>1409</v>
      </c>
      <c r="L27" t="s">
        <v>1815</v>
      </c>
      <c r="M27" t="s">
        <v>1815</v>
      </c>
      <c r="N27">
        <v>14</v>
      </c>
      <c r="O27">
        <v>14</v>
      </c>
    </row>
    <row r="28" spans="1:15">
      <c r="A28" t="s">
        <v>835</v>
      </c>
      <c r="B28" t="s">
        <v>34</v>
      </c>
      <c r="C28" t="s">
        <v>23</v>
      </c>
      <c r="D28" t="s">
        <v>17</v>
      </c>
      <c r="E28" t="s">
        <v>35</v>
      </c>
      <c r="F28">
        <v>53333</v>
      </c>
      <c r="G28" t="s">
        <v>836</v>
      </c>
      <c r="H28" t="s">
        <v>837</v>
      </c>
      <c r="I28">
        <v>225</v>
      </c>
      <c r="J28">
        <v>290</v>
      </c>
      <c r="K28" t="s">
        <v>1582</v>
      </c>
      <c r="L28" t="s">
        <v>1717</v>
      </c>
      <c r="M28" t="s">
        <v>1717</v>
      </c>
      <c r="N28">
        <v>22</v>
      </c>
      <c r="O28">
        <v>22</v>
      </c>
    </row>
    <row r="29" spans="1:15">
      <c r="A29" t="s">
        <v>624</v>
      </c>
      <c r="B29" t="s">
        <v>34</v>
      </c>
      <c r="C29" t="s">
        <v>23</v>
      </c>
      <c r="D29" t="s">
        <v>17</v>
      </c>
      <c r="E29" t="s">
        <v>18</v>
      </c>
      <c r="F29">
        <v>28571</v>
      </c>
      <c r="G29" t="s">
        <v>103</v>
      </c>
      <c r="H29" t="s">
        <v>625</v>
      </c>
      <c r="I29">
        <v>210</v>
      </c>
      <c r="J29">
        <v>290</v>
      </c>
      <c r="K29" t="s">
        <v>591</v>
      </c>
      <c r="L29" t="s">
        <v>1795</v>
      </c>
      <c r="M29" t="s">
        <v>1795</v>
      </c>
      <c r="N29">
        <v>6</v>
      </c>
      <c r="O29">
        <v>6</v>
      </c>
    </row>
    <row r="30" spans="1:15">
      <c r="A30" t="s">
        <v>777</v>
      </c>
      <c r="B30" t="s">
        <v>34</v>
      </c>
      <c r="C30" t="s">
        <v>23</v>
      </c>
      <c r="D30" t="s">
        <v>17</v>
      </c>
      <c r="E30" t="s">
        <v>35</v>
      </c>
      <c r="F30">
        <v>17142</v>
      </c>
      <c r="G30" t="s">
        <v>90</v>
      </c>
      <c r="H30" t="s">
        <v>632</v>
      </c>
      <c r="I30">
        <v>350</v>
      </c>
      <c r="J30">
        <v>430</v>
      </c>
      <c r="K30" t="s">
        <v>591</v>
      </c>
      <c r="L30" t="s">
        <v>1793</v>
      </c>
      <c r="M30" t="s">
        <v>1793</v>
      </c>
      <c r="N30">
        <v>9</v>
      </c>
      <c r="O30">
        <v>9</v>
      </c>
    </row>
    <row r="31" spans="1:15">
      <c r="A31" t="s">
        <v>637</v>
      </c>
      <c r="B31" t="s">
        <v>34</v>
      </c>
      <c r="C31" t="s">
        <v>43</v>
      </c>
      <c r="D31" t="s">
        <v>17</v>
      </c>
      <c r="E31" t="s">
        <v>35</v>
      </c>
      <c r="F31">
        <v>21052</v>
      </c>
      <c r="G31" t="s">
        <v>638</v>
      </c>
      <c r="H31" t="s">
        <v>639</v>
      </c>
      <c r="I31">
        <v>285</v>
      </c>
      <c r="J31">
        <v>420</v>
      </c>
      <c r="K31" t="s">
        <v>591</v>
      </c>
      <c r="L31" t="s">
        <v>1861</v>
      </c>
      <c r="M31" t="s">
        <v>1861</v>
      </c>
      <c r="N31">
        <v>8</v>
      </c>
      <c r="O31">
        <v>8</v>
      </c>
    </row>
    <row r="32" spans="1:15">
      <c r="A32" t="s">
        <v>771</v>
      </c>
      <c r="B32" t="s">
        <v>34</v>
      </c>
      <c r="C32" t="s">
        <v>23</v>
      </c>
      <c r="D32" t="s">
        <v>17</v>
      </c>
      <c r="E32" t="s">
        <v>35</v>
      </c>
      <c r="F32">
        <v>30000</v>
      </c>
      <c r="G32" t="s">
        <v>39</v>
      </c>
      <c r="H32" t="s">
        <v>772</v>
      </c>
      <c r="I32">
        <v>200</v>
      </c>
      <c r="J32">
        <v>270</v>
      </c>
      <c r="K32" t="s">
        <v>591</v>
      </c>
      <c r="L32" t="s">
        <v>1770</v>
      </c>
      <c r="M32" t="s">
        <v>1770</v>
      </c>
      <c r="N32">
        <v>5</v>
      </c>
      <c r="O32">
        <v>5</v>
      </c>
    </row>
    <row r="33" spans="1:15">
      <c r="A33" t="s">
        <v>33</v>
      </c>
      <c r="B33" t="s">
        <v>34</v>
      </c>
      <c r="C33" t="s">
        <v>23</v>
      </c>
      <c r="D33" t="s">
        <v>17</v>
      </c>
      <c r="E33" t="s">
        <v>35</v>
      </c>
      <c r="F33">
        <v>20000</v>
      </c>
      <c r="G33" t="s">
        <v>36</v>
      </c>
      <c r="H33" t="s">
        <v>37</v>
      </c>
      <c r="I33">
        <v>300</v>
      </c>
      <c r="J33">
        <v>440</v>
      </c>
      <c r="K33" t="s">
        <v>586</v>
      </c>
      <c r="L33" t="s">
        <v>1830</v>
      </c>
      <c r="M33" t="s">
        <v>1830</v>
      </c>
      <c r="N33">
        <v>30</v>
      </c>
      <c r="O33">
        <v>30</v>
      </c>
    </row>
    <row r="34" spans="1:15">
      <c r="A34" t="s">
        <v>89</v>
      </c>
      <c r="B34" t="s">
        <v>34</v>
      </c>
      <c r="C34" t="s">
        <v>16</v>
      </c>
      <c r="D34" t="s">
        <v>17</v>
      </c>
      <c r="E34" t="s">
        <v>35</v>
      </c>
      <c r="F34">
        <v>80000</v>
      </c>
      <c r="G34" t="s">
        <v>90</v>
      </c>
      <c r="H34" t="s">
        <v>91</v>
      </c>
      <c r="I34">
        <v>150</v>
      </c>
      <c r="J34">
        <v>150</v>
      </c>
      <c r="K34" t="s">
        <v>590</v>
      </c>
      <c r="L34" t="s">
        <v>1726</v>
      </c>
      <c r="M34" t="s">
        <v>1726</v>
      </c>
      <c r="N34">
        <v>5</v>
      </c>
      <c r="O34">
        <v>4</v>
      </c>
    </row>
    <row r="35" spans="1:15">
      <c r="A35" t="s">
        <v>38</v>
      </c>
      <c r="B35" t="s">
        <v>34</v>
      </c>
      <c r="C35" t="s">
        <v>23</v>
      </c>
      <c r="D35" t="s">
        <v>17</v>
      </c>
      <c r="E35" t="s">
        <v>35</v>
      </c>
      <c r="F35">
        <v>37500</v>
      </c>
      <c r="G35" t="s">
        <v>39</v>
      </c>
      <c r="H35" t="s">
        <v>40</v>
      </c>
      <c r="I35">
        <v>320</v>
      </c>
      <c r="J35">
        <v>400</v>
      </c>
      <c r="K35" t="s">
        <v>586</v>
      </c>
      <c r="L35" t="s">
        <v>1828</v>
      </c>
      <c r="M35" t="s">
        <v>1828</v>
      </c>
      <c r="N35">
        <v>32</v>
      </c>
      <c r="O35">
        <v>32</v>
      </c>
    </row>
    <row r="36" spans="1:15">
      <c r="A36" t="s">
        <v>237</v>
      </c>
      <c r="B36" t="s">
        <v>34</v>
      </c>
      <c r="C36" t="s">
        <v>43</v>
      </c>
      <c r="D36" t="s">
        <v>17</v>
      </c>
      <c r="E36" t="s">
        <v>35</v>
      </c>
      <c r="F36">
        <v>33333</v>
      </c>
      <c r="G36" t="s">
        <v>90</v>
      </c>
      <c r="H36" t="s">
        <v>238</v>
      </c>
      <c r="I36">
        <v>180</v>
      </c>
      <c r="J36">
        <v>280</v>
      </c>
      <c r="K36" t="s">
        <v>583</v>
      </c>
      <c r="L36" t="s">
        <v>1739</v>
      </c>
      <c r="M36" t="s">
        <v>1739</v>
      </c>
      <c r="N36">
        <v>5</v>
      </c>
      <c r="O36">
        <v>5.5</v>
      </c>
    </row>
    <row r="37" spans="1:15">
      <c r="A37" t="s">
        <v>181</v>
      </c>
      <c r="B37" t="s">
        <v>34</v>
      </c>
      <c r="C37" t="s">
        <v>16</v>
      </c>
      <c r="D37" t="s">
        <v>17</v>
      </c>
      <c r="E37" t="s">
        <v>24</v>
      </c>
      <c r="F37">
        <v>46153</v>
      </c>
      <c r="G37" t="s">
        <v>182</v>
      </c>
      <c r="H37" t="s">
        <v>152</v>
      </c>
      <c r="I37">
        <v>130</v>
      </c>
      <c r="J37">
        <v>200</v>
      </c>
      <c r="K37" t="s">
        <v>586</v>
      </c>
      <c r="L37" t="s">
        <v>1836</v>
      </c>
      <c r="M37" t="s">
        <v>1836</v>
      </c>
      <c r="N37">
        <v>13</v>
      </c>
      <c r="O37">
        <v>13</v>
      </c>
    </row>
    <row r="38" spans="1:15">
      <c r="A38" t="s">
        <v>546</v>
      </c>
      <c r="B38" t="s">
        <v>34</v>
      </c>
      <c r="C38" t="s">
        <v>16</v>
      </c>
      <c r="D38" t="s">
        <v>17</v>
      </c>
      <c r="E38" t="s">
        <v>35</v>
      </c>
      <c r="F38">
        <v>14285</v>
      </c>
      <c r="G38" t="s">
        <v>547</v>
      </c>
      <c r="H38" t="s">
        <v>548</v>
      </c>
      <c r="I38">
        <v>420</v>
      </c>
      <c r="J38">
        <v>500</v>
      </c>
      <c r="K38" t="s">
        <v>591</v>
      </c>
      <c r="L38" t="s">
        <v>1870</v>
      </c>
      <c r="M38" t="s">
        <v>1870</v>
      </c>
      <c r="N38">
        <v>11</v>
      </c>
      <c r="O38">
        <v>11</v>
      </c>
    </row>
    <row r="39" spans="1:15">
      <c r="A39" t="s">
        <v>93</v>
      </c>
      <c r="B39" t="s">
        <v>34</v>
      </c>
      <c r="C39" t="s">
        <v>16</v>
      </c>
      <c r="D39" t="s">
        <v>17</v>
      </c>
      <c r="E39" t="s">
        <v>24</v>
      </c>
      <c r="F39">
        <v>66666</v>
      </c>
      <c r="G39" t="s">
        <v>94</v>
      </c>
      <c r="H39" t="s">
        <v>95</v>
      </c>
      <c r="I39">
        <v>90</v>
      </c>
      <c r="J39">
        <v>115</v>
      </c>
      <c r="K39" t="s">
        <v>590</v>
      </c>
      <c r="L39" t="s">
        <v>1730</v>
      </c>
      <c r="M39" t="s">
        <v>1730</v>
      </c>
      <c r="N39">
        <v>5</v>
      </c>
      <c r="O39">
        <v>4</v>
      </c>
    </row>
    <row r="40" spans="1:15">
      <c r="A40" t="s">
        <v>485</v>
      </c>
      <c r="B40" t="s">
        <v>184</v>
      </c>
      <c r="C40" t="s">
        <v>23</v>
      </c>
      <c r="D40" t="s">
        <v>17</v>
      </c>
      <c r="E40" t="s">
        <v>111</v>
      </c>
      <c r="F40">
        <v>28571</v>
      </c>
      <c r="G40" t="s">
        <v>81</v>
      </c>
      <c r="H40" t="s">
        <v>486</v>
      </c>
      <c r="I40">
        <v>210</v>
      </c>
      <c r="J40">
        <v>190</v>
      </c>
      <c r="K40" t="s">
        <v>1585</v>
      </c>
      <c r="L40" t="s">
        <v>1876</v>
      </c>
      <c r="M40" t="s">
        <v>1876</v>
      </c>
      <c r="N40">
        <v>21</v>
      </c>
      <c r="O40">
        <v>21</v>
      </c>
    </row>
    <row r="41" spans="1:15">
      <c r="A41" t="s">
        <v>488</v>
      </c>
      <c r="B41" t="s">
        <v>184</v>
      </c>
      <c r="C41" t="s">
        <v>23</v>
      </c>
      <c r="D41" t="s">
        <v>17</v>
      </c>
      <c r="E41" t="s">
        <v>111</v>
      </c>
      <c r="F41">
        <v>25000</v>
      </c>
      <c r="G41" t="s">
        <v>81</v>
      </c>
      <c r="H41" t="s">
        <v>489</v>
      </c>
      <c r="I41">
        <v>240</v>
      </c>
      <c r="J41">
        <v>230</v>
      </c>
      <c r="K41" t="s">
        <v>1585</v>
      </c>
      <c r="L41" t="s">
        <v>1877</v>
      </c>
      <c r="M41" t="s">
        <v>1877</v>
      </c>
      <c r="N41">
        <v>24</v>
      </c>
      <c r="O41">
        <v>24</v>
      </c>
    </row>
    <row r="42" spans="1:15">
      <c r="A42" t="s">
        <v>183</v>
      </c>
      <c r="B42" t="s">
        <v>184</v>
      </c>
      <c r="C42" t="s">
        <v>23</v>
      </c>
      <c r="D42" t="s">
        <v>17</v>
      </c>
      <c r="E42" t="s">
        <v>111</v>
      </c>
      <c r="F42">
        <v>23076</v>
      </c>
      <c r="G42" t="s">
        <v>185</v>
      </c>
      <c r="H42" t="s">
        <v>186</v>
      </c>
      <c r="I42">
        <v>260</v>
      </c>
      <c r="J42">
        <v>350</v>
      </c>
      <c r="K42" t="s">
        <v>586</v>
      </c>
      <c r="L42" t="s">
        <v>1825</v>
      </c>
      <c r="M42" t="s">
        <v>1825</v>
      </c>
      <c r="N42">
        <v>26</v>
      </c>
      <c r="O42">
        <v>26</v>
      </c>
    </row>
    <row r="43" spans="1:15">
      <c r="A43" t="s">
        <v>301</v>
      </c>
      <c r="B43" t="s">
        <v>184</v>
      </c>
      <c r="C43" t="s">
        <v>23</v>
      </c>
      <c r="D43" t="s">
        <v>17</v>
      </c>
      <c r="E43" t="s">
        <v>70</v>
      </c>
      <c r="F43">
        <v>30000</v>
      </c>
      <c r="G43" t="s">
        <v>125</v>
      </c>
      <c r="H43" t="s">
        <v>302</v>
      </c>
      <c r="I43">
        <v>200</v>
      </c>
      <c r="J43">
        <v>300</v>
      </c>
      <c r="K43" t="s">
        <v>1238</v>
      </c>
      <c r="L43" t="s">
        <v>1810</v>
      </c>
      <c r="M43" t="s">
        <v>1810</v>
      </c>
      <c r="N43">
        <v>28</v>
      </c>
      <c r="O43">
        <v>28</v>
      </c>
    </row>
    <row r="44" spans="1:15">
      <c r="A44" t="s">
        <v>844</v>
      </c>
      <c r="B44" t="s">
        <v>184</v>
      </c>
      <c r="C44" t="s">
        <v>23</v>
      </c>
      <c r="D44" t="s">
        <v>17</v>
      </c>
      <c r="E44" t="s">
        <v>35</v>
      </c>
      <c r="F44">
        <v>30000</v>
      </c>
      <c r="G44" t="s">
        <v>240</v>
      </c>
      <c r="H44" t="s">
        <v>810</v>
      </c>
      <c r="I44">
        <v>200</v>
      </c>
      <c r="J44">
        <v>300</v>
      </c>
      <c r="K44" t="s">
        <v>591</v>
      </c>
      <c r="L44" t="s">
        <v>1779</v>
      </c>
      <c r="M44" t="s">
        <v>1779</v>
      </c>
      <c r="N44">
        <v>5</v>
      </c>
      <c r="O44">
        <v>5</v>
      </c>
    </row>
    <row r="45" spans="1:15">
      <c r="A45" t="s">
        <v>620</v>
      </c>
      <c r="B45" t="s">
        <v>184</v>
      </c>
      <c r="C45" t="s">
        <v>43</v>
      </c>
      <c r="D45" t="s">
        <v>17</v>
      </c>
      <c r="E45" t="s">
        <v>111</v>
      </c>
      <c r="F45">
        <v>9230</v>
      </c>
      <c r="G45" t="s">
        <v>240</v>
      </c>
      <c r="H45" t="s">
        <v>556</v>
      </c>
      <c r="I45">
        <v>350</v>
      </c>
      <c r="J45">
        <v>650</v>
      </c>
      <c r="K45" t="s">
        <v>588</v>
      </c>
      <c r="L45" t="s">
        <v>1753</v>
      </c>
      <c r="M45" t="s">
        <v>2731</v>
      </c>
      <c r="N45">
        <v>14</v>
      </c>
      <c r="O45">
        <v>14</v>
      </c>
    </row>
    <row r="46" spans="1:15">
      <c r="A46" t="s">
        <v>610</v>
      </c>
      <c r="B46" t="s">
        <v>184</v>
      </c>
      <c r="C46" t="s">
        <v>23</v>
      </c>
      <c r="D46" t="s">
        <v>17</v>
      </c>
      <c r="E46" t="s">
        <v>35</v>
      </c>
      <c r="F46">
        <v>26086</v>
      </c>
      <c r="G46" t="s">
        <v>611</v>
      </c>
      <c r="H46" t="s">
        <v>612</v>
      </c>
      <c r="I46">
        <v>220</v>
      </c>
      <c r="J46">
        <v>220</v>
      </c>
      <c r="K46" t="s">
        <v>591</v>
      </c>
      <c r="L46" t="s">
        <v>1783</v>
      </c>
      <c r="M46" t="s">
        <v>1783</v>
      </c>
      <c r="N46">
        <v>6</v>
      </c>
      <c r="O46">
        <v>6</v>
      </c>
    </row>
    <row r="47" spans="1:15">
      <c r="A47" t="s">
        <v>732</v>
      </c>
      <c r="B47" t="s">
        <v>184</v>
      </c>
      <c r="C47" t="s">
        <v>23</v>
      </c>
      <c r="D47" t="s">
        <v>17</v>
      </c>
      <c r="E47" t="s">
        <v>84</v>
      </c>
      <c r="F47">
        <v>94736</v>
      </c>
      <c r="G47" t="s">
        <v>45</v>
      </c>
      <c r="H47" t="s">
        <v>733</v>
      </c>
      <c r="I47">
        <v>190</v>
      </c>
      <c r="J47">
        <v>260</v>
      </c>
      <c r="K47" t="s">
        <v>591</v>
      </c>
      <c r="L47" t="s">
        <v>1871</v>
      </c>
      <c r="M47" t="s">
        <v>1871</v>
      </c>
      <c r="N47">
        <v>5</v>
      </c>
      <c r="O47">
        <v>5</v>
      </c>
    </row>
    <row r="48" spans="1:15">
      <c r="A48" t="s">
        <v>531</v>
      </c>
      <c r="B48" t="s">
        <v>184</v>
      </c>
      <c r="C48" t="s">
        <v>16</v>
      </c>
      <c r="D48" t="s">
        <v>17</v>
      </c>
      <c r="E48" t="s">
        <v>111</v>
      </c>
      <c r="F48">
        <v>18750</v>
      </c>
      <c r="G48" t="s">
        <v>532</v>
      </c>
      <c r="H48" t="s">
        <v>401</v>
      </c>
      <c r="I48">
        <v>320</v>
      </c>
      <c r="J48">
        <v>400</v>
      </c>
      <c r="K48" t="s">
        <v>591</v>
      </c>
      <c r="L48" t="s">
        <v>1784</v>
      </c>
      <c r="M48" t="s">
        <v>1784</v>
      </c>
      <c r="N48">
        <v>8</v>
      </c>
      <c r="O48">
        <v>8</v>
      </c>
    </row>
    <row r="49" spans="1:15">
      <c r="A49" t="s">
        <v>187</v>
      </c>
      <c r="B49" t="s">
        <v>184</v>
      </c>
      <c r="C49" t="s">
        <v>16</v>
      </c>
      <c r="D49" t="s">
        <v>17</v>
      </c>
      <c r="E49" t="s">
        <v>24</v>
      </c>
      <c r="F49">
        <v>48000</v>
      </c>
      <c r="G49" t="s">
        <v>188</v>
      </c>
      <c r="H49" t="s">
        <v>189</v>
      </c>
      <c r="I49">
        <v>250</v>
      </c>
      <c r="J49">
        <v>280</v>
      </c>
      <c r="K49" t="s">
        <v>586</v>
      </c>
      <c r="L49" t="s">
        <v>1827</v>
      </c>
      <c r="M49" t="s">
        <v>1827</v>
      </c>
      <c r="N49">
        <v>25</v>
      </c>
      <c r="O49">
        <v>25</v>
      </c>
    </row>
    <row r="50" spans="1:15">
      <c r="A50" t="s">
        <v>533</v>
      </c>
      <c r="B50" t="s">
        <v>184</v>
      </c>
      <c r="C50" t="s">
        <v>16</v>
      </c>
      <c r="D50" t="s">
        <v>17</v>
      </c>
      <c r="E50" t="s">
        <v>35</v>
      </c>
      <c r="F50">
        <v>17142</v>
      </c>
      <c r="G50" t="s">
        <v>103</v>
      </c>
      <c r="H50" t="s">
        <v>534</v>
      </c>
      <c r="I50">
        <v>350</v>
      </c>
      <c r="J50">
        <v>370</v>
      </c>
      <c r="K50" t="s">
        <v>591</v>
      </c>
      <c r="L50" t="s">
        <v>1798</v>
      </c>
      <c r="M50" t="s">
        <v>1798</v>
      </c>
      <c r="N50">
        <v>9</v>
      </c>
      <c r="O50">
        <v>9</v>
      </c>
    </row>
    <row r="51" spans="1:15">
      <c r="A51" t="s">
        <v>720</v>
      </c>
      <c r="B51" t="s">
        <v>184</v>
      </c>
      <c r="C51" t="s">
        <v>43</v>
      </c>
      <c r="D51" t="s">
        <v>17</v>
      </c>
      <c r="E51" t="s">
        <v>35</v>
      </c>
      <c r="F51">
        <v>27272</v>
      </c>
      <c r="G51" t="s">
        <v>90</v>
      </c>
      <c r="H51" t="s">
        <v>721</v>
      </c>
      <c r="I51">
        <v>220</v>
      </c>
      <c r="J51">
        <v>315</v>
      </c>
      <c r="K51" t="s">
        <v>591</v>
      </c>
      <c r="L51" t="s">
        <v>1790</v>
      </c>
      <c r="M51" t="s">
        <v>1790</v>
      </c>
      <c r="N51">
        <v>6</v>
      </c>
      <c r="O51">
        <v>6</v>
      </c>
    </row>
    <row r="52" spans="1:15">
      <c r="A52" t="s">
        <v>761</v>
      </c>
      <c r="B52" t="s">
        <v>97</v>
      </c>
      <c r="C52" t="s">
        <v>23</v>
      </c>
      <c r="D52" t="s">
        <v>17</v>
      </c>
      <c r="E52" t="s">
        <v>84</v>
      </c>
      <c r="F52">
        <v>17142</v>
      </c>
      <c r="G52" t="s">
        <v>240</v>
      </c>
      <c r="H52" t="s">
        <v>245</v>
      </c>
      <c r="I52">
        <v>350</v>
      </c>
      <c r="J52">
        <v>450</v>
      </c>
      <c r="K52" t="s">
        <v>591</v>
      </c>
      <c r="L52" t="s">
        <v>1782</v>
      </c>
      <c r="M52" t="s">
        <v>1782</v>
      </c>
      <c r="N52">
        <v>9</v>
      </c>
      <c r="O52">
        <v>9</v>
      </c>
    </row>
    <row r="53" spans="1:15">
      <c r="A53" t="s">
        <v>190</v>
      </c>
      <c r="B53" t="s">
        <v>97</v>
      </c>
      <c r="C53" t="s">
        <v>16</v>
      </c>
      <c r="D53" t="s">
        <v>17</v>
      </c>
      <c r="E53" t="s">
        <v>111</v>
      </c>
      <c r="F53">
        <v>24000</v>
      </c>
      <c r="G53" t="s">
        <v>19</v>
      </c>
      <c r="H53" t="s">
        <v>191</v>
      </c>
      <c r="I53">
        <v>250</v>
      </c>
      <c r="J53">
        <v>340</v>
      </c>
      <c r="K53" t="s">
        <v>586</v>
      </c>
      <c r="L53" t="s">
        <v>1847</v>
      </c>
      <c r="M53" t="s">
        <v>1847</v>
      </c>
      <c r="N53">
        <v>25</v>
      </c>
      <c r="O53">
        <v>25</v>
      </c>
    </row>
    <row r="54" spans="1:15">
      <c r="A54" t="s">
        <v>209</v>
      </c>
      <c r="B54" t="s">
        <v>97</v>
      </c>
      <c r="C54" t="s">
        <v>23</v>
      </c>
      <c r="D54" t="s">
        <v>17</v>
      </c>
      <c r="E54" t="s">
        <v>70</v>
      </c>
      <c r="F54">
        <v>30769</v>
      </c>
      <c r="G54" t="s">
        <v>210</v>
      </c>
      <c r="H54" t="s">
        <v>211</v>
      </c>
      <c r="I54">
        <v>390</v>
      </c>
      <c r="J54">
        <v>480</v>
      </c>
      <c r="K54" t="s">
        <v>1574</v>
      </c>
      <c r="L54" t="s">
        <v>2734</v>
      </c>
      <c r="M54" t="s">
        <v>2734</v>
      </c>
      <c r="N54">
        <v>39</v>
      </c>
      <c r="O54">
        <v>39</v>
      </c>
    </row>
    <row r="55" spans="1:15">
      <c r="A55" t="s">
        <v>685</v>
      </c>
      <c r="B55" t="s">
        <v>97</v>
      </c>
      <c r="C55" t="s">
        <v>23</v>
      </c>
      <c r="D55" t="s">
        <v>17</v>
      </c>
      <c r="E55" t="s">
        <v>84</v>
      </c>
      <c r="F55">
        <v>24000</v>
      </c>
      <c r="G55" t="s">
        <v>240</v>
      </c>
      <c r="H55" t="s">
        <v>249</v>
      </c>
      <c r="I55">
        <v>250</v>
      </c>
      <c r="J55">
        <v>450</v>
      </c>
      <c r="K55" t="s">
        <v>591</v>
      </c>
      <c r="L55" t="s">
        <v>1780</v>
      </c>
      <c r="M55" t="s">
        <v>1780</v>
      </c>
      <c r="N55">
        <v>7</v>
      </c>
      <c r="O55">
        <v>7</v>
      </c>
    </row>
    <row r="56" spans="1:15">
      <c r="A56" t="s">
        <v>824</v>
      </c>
      <c r="B56" t="s">
        <v>97</v>
      </c>
      <c r="C56" t="s">
        <v>23</v>
      </c>
      <c r="D56" t="s">
        <v>17</v>
      </c>
      <c r="E56" t="s">
        <v>84</v>
      </c>
      <c r="F56">
        <v>15000</v>
      </c>
      <c r="G56" t="s">
        <v>673</v>
      </c>
      <c r="H56" t="s">
        <v>825</v>
      </c>
      <c r="I56">
        <v>400</v>
      </c>
      <c r="J56">
        <v>310</v>
      </c>
      <c r="K56" t="s">
        <v>591</v>
      </c>
      <c r="L56" t="s">
        <v>1802</v>
      </c>
      <c r="M56" t="s">
        <v>1802</v>
      </c>
      <c r="N56">
        <v>10</v>
      </c>
      <c r="O56">
        <v>10</v>
      </c>
    </row>
    <row r="57" spans="1:15">
      <c r="A57" t="s">
        <v>745</v>
      </c>
      <c r="B57" t="s">
        <v>97</v>
      </c>
      <c r="C57" t="s">
        <v>23</v>
      </c>
      <c r="D57" t="s">
        <v>17</v>
      </c>
      <c r="E57" t="s">
        <v>118</v>
      </c>
      <c r="F57">
        <v>80000</v>
      </c>
      <c r="G57" t="s">
        <v>746</v>
      </c>
      <c r="H57" t="s">
        <v>747</v>
      </c>
      <c r="I57">
        <v>150</v>
      </c>
      <c r="J57">
        <v>200</v>
      </c>
      <c r="K57" t="s">
        <v>591</v>
      </c>
      <c r="L57" t="s">
        <v>1859</v>
      </c>
      <c r="M57" t="s">
        <v>1859</v>
      </c>
      <c r="N57">
        <v>5</v>
      </c>
      <c r="O57">
        <v>5</v>
      </c>
    </row>
    <row r="58" spans="1:15">
      <c r="A58" t="s">
        <v>213</v>
      </c>
      <c r="B58" t="s">
        <v>97</v>
      </c>
      <c r="C58" t="s">
        <v>23</v>
      </c>
      <c r="D58" t="s">
        <v>17</v>
      </c>
      <c r="E58" t="s">
        <v>70</v>
      </c>
      <c r="F58">
        <v>18750</v>
      </c>
      <c r="G58" t="s">
        <v>214</v>
      </c>
      <c r="H58" t="s">
        <v>215</v>
      </c>
      <c r="I58">
        <v>320</v>
      </c>
      <c r="J58">
        <v>400</v>
      </c>
      <c r="K58" t="s">
        <v>1574</v>
      </c>
      <c r="L58" t="s">
        <v>2735</v>
      </c>
      <c r="M58" t="s">
        <v>2735</v>
      </c>
      <c r="N58">
        <v>32</v>
      </c>
      <c r="O58">
        <v>32</v>
      </c>
    </row>
    <row r="59" spans="1:15">
      <c r="A59" t="s">
        <v>96</v>
      </c>
      <c r="B59" t="s">
        <v>97</v>
      </c>
      <c r="C59" t="s">
        <v>16</v>
      </c>
      <c r="D59" t="s">
        <v>17</v>
      </c>
      <c r="E59" t="s">
        <v>84</v>
      </c>
      <c r="F59">
        <v>25000</v>
      </c>
      <c r="G59" t="s">
        <v>98</v>
      </c>
      <c r="H59" t="s">
        <v>99</v>
      </c>
      <c r="I59">
        <v>240</v>
      </c>
      <c r="J59">
        <v>340</v>
      </c>
      <c r="K59" t="s">
        <v>590</v>
      </c>
      <c r="L59" t="s">
        <v>1723</v>
      </c>
      <c r="M59" t="s">
        <v>1723</v>
      </c>
      <c r="N59">
        <v>6</v>
      </c>
      <c r="O59">
        <v>5</v>
      </c>
    </row>
    <row r="60" spans="1:15">
      <c r="A60" t="s">
        <v>100</v>
      </c>
      <c r="B60" t="s">
        <v>97</v>
      </c>
      <c r="C60" t="s">
        <v>23</v>
      </c>
      <c r="D60" t="s">
        <v>17</v>
      </c>
      <c r="E60" t="s">
        <v>84</v>
      </c>
      <c r="F60">
        <v>25000</v>
      </c>
      <c r="G60" t="s">
        <v>98</v>
      </c>
      <c r="H60" t="s">
        <v>99</v>
      </c>
      <c r="I60">
        <v>240</v>
      </c>
      <c r="J60">
        <v>340</v>
      </c>
      <c r="K60" t="s">
        <v>590</v>
      </c>
      <c r="L60" t="s">
        <v>1723</v>
      </c>
      <c r="M60" t="s">
        <v>1723</v>
      </c>
      <c r="N60">
        <v>6</v>
      </c>
      <c r="O60">
        <v>5</v>
      </c>
    </row>
    <row r="61" spans="1:15">
      <c r="A61" t="s">
        <v>788</v>
      </c>
      <c r="B61" t="s">
        <v>97</v>
      </c>
      <c r="C61" t="s">
        <v>23</v>
      </c>
      <c r="D61" t="s">
        <v>17</v>
      </c>
      <c r="E61" t="s">
        <v>84</v>
      </c>
      <c r="F61">
        <v>43200</v>
      </c>
      <c r="G61" t="s">
        <v>547</v>
      </c>
      <c r="H61" t="s">
        <v>735</v>
      </c>
      <c r="I61">
        <v>160</v>
      </c>
      <c r="J61">
        <v>200</v>
      </c>
      <c r="K61" t="s">
        <v>591</v>
      </c>
      <c r="L61" t="s">
        <v>1869</v>
      </c>
      <c r="M61" t="s">
        <v>1869</v>
      </c>
      <c r="N61">
        <v>5</v>
      </c>
      <c r="O61">
        <v>5</v>
      </c>
    </row>
    <row r="62" spans="1:15">
      <c r="A62" t="s">
        <v>734</v>
      </c>
      <c r="B62" t="s">
        <v>97</v>
      </c>
      <c r="C62" t="s">
        <v>23</v>
      </c>
      <c r="D62" t="s">
        <v>17</v>
      </c>
      <c r="E62" t="s">
        <v>111</v>
      </c>
      <c r="F62">
        <v>4800</v>
      </c>
      <c r="G62" t="s">
        <v>547</v>
      </c>
      <c r="H62" t="s">
        <v>735</v>
      </c>
      <c r="I62">
        <v>160</v>
      </c>
      <c r="J62">
        <v>200</v>
      </c>
      <c r="K62" t="s">
        <v>591</v>
      </c>
      <c r="L62" t="s">
        <v>1869</v>
      </c>
      <c r="M62" t="s">
        <v>1869</v>
      </c>
      <c r="N62">
        <v>5</v>
      </c>
      <c r="O62">
        <v>5</v>
      </c>
    </row>
    <row r="63" spans="1:15">
      <c r="A63" t="s">
        <v>722</v>
      </c>
      <c r="B63" t="s">
        <v>97</v>
      </c>
      <c r="C63" t="s">
        <v>43</v>
      </c>
      <c r="D63" t="s">
        <v>17</v>
      </c>
      <c r="E63" t="s">
        <v>84</v>
      </c>
      <c r="F63">
        <v>24390</v>
      </c>
      <c r="G63" t="s">
        <v>517</v>
      </c>
      <c r="H63" t="s">
        <v>723</v>
      </c>
      <c r="I63">
        <v>205</v>
      </c>
      <c r="J63">
        <v>290</v>
      </c>
      <c r="K63" t="s">
        <v>591</v>
      </c>
      <c r="L63" t="s">
        <v>1774</v>
      </c>
      <c r="M63" t="s">
        <v>1774</v>
      </c>
      <c r="N63">
        <v>6</v>
      </c>
      <c r="O63">
        <v>6</v>
      </c>
    </row>
    <row r="64" spans="1:15">
      <c r="A64" t="s">
        <v>725</v>
      </c>
      <c r="B64" t="s">
        <v>97</v>
      </c>
      <c r="C64" t="s">
        <v>43</v>
      </c>
      <c r="D64" t="s">
        <v>17</v>
      </c>
      <c r="E64" t="s">
        <v>84</v>
      </c>
      <c r="F64">
        <v>13333</v>
      </c>
      <c r="G64" t="s">
        <v>726</v>
      </c>
      <c r="H64" t="s">
        <v>727</v>
      </c>
      <c r="I64">
        <v>250</v>
      </c>
      <c r="J64">
        <v>450</v>
      </c>
      <c r="K64" t="s">
        <v>588</v>
      </c>
      <c r="L64" t="s">
        <v>1750</v>
      </c>
      <c r="M64" t="s">
        <v>2736</v>
      </c>
      <c r="N64">
        <v>12</v>
      </c>
      <c r="O64">
        <v>12</v>
      </c>
    </row>
    <row r="65" spans="1:15">
      <c r="A65" t="s">
        <v>775</v>
      </c>
      <c r="B65" t="s">
        <v>97</v>
      </c>
      <c r="C65" t="s">
        <v>43</v>
      </c>
      <c r="D65" t="s">
        <v>17</v>
      </c>
      <c r="E65" t="s">
        <v>111</v>
      </c>
      <c r="F65">
        <v>34285</v>
      </c>
      <c r="G65" t="s">
        <v>103</v>
      </c>
      <c r="H65" t="s">
        <v>534</v>
      </c>
      <c r="I65">
        <v>350</v>
      </c>
      <c r="J65">
        <v>370</v>
      </c>
      <c r="K65" t="s">
        <v>591</v>
      </c>
      <c r="L65" t="s">
        <v>1798</v>
      </c>
      <c r="M65" t="s">
        <v>1798</v>
      </c>
      <c r="N65">
        <v>9</v>
      </c>
      <c r="O65">
        <v>9</v>
      </c>
    </row>
    <row r="66" spans="1:15">
      <c r="A66" t="s">
        <v>781</v>
      </c>
      <c r="B66" t="s">
        <v>97</v>
      </c>
      <c r="C66" t="s">
        <v>43</v>
      </c>
      <c r="D66" t="s">
        <v>17</v>
      </c>
      <c r="E66" t="s">
        <v>111</v>
      </c>
      <c r="F66">
        <v>54545</v>
      </c>
      <c r="G66" t="s">
        <v>491</v>
      </c>
      <c r="H66" t="s">
        <v>782</v>
      </c>
      <c r="I66">
        <v>220</v>
      </c>
      <c r="J66">
        <v>280</v>
      </c>
      <c r="K66" t="s">
        <v>591</v>
      </c>
      <c r="L66" t="s">
        <v>1863</v>
      </c>
      <c r="M66" t="s">
        <v>1863</v>
      </c>
      <c r="N66">
        <v>6</v>
      </c>
      <c r="O66">
        <v>6</v>
      </c>
    </row>
    <row r="67" spans="1:15">
      <c r="A67" t="s">
        <v>496</v>
      </c>
      <c r="B67" t="s">
        <v>97</v>
      </c>
      <c r="C67" t="s">
        <v>16</v>
      </c>
      <c r="D67" t="s">
        <v>17</v>
      </c>
      <c r="E67" t="s">
        <v>70</v>
      </c>
      <c r="F67">
        <v>94736</v>
      </c>
      <c r="G67" t="s">
        <v>31</v>
      </c>
      <c r="H67" t="s">
        <v>497</v>
      </c>
      <c r="I67">
        <v>190</v>
      </c>
      <c r="J67">
        <v>270</v>
      </c>
      <c r="K67" t="s">
        <v>591</v>
      </c>
      <c r="L67" t="s">
        <v>1872</v>
      </c>
      <c r="M67" t="s">
        <v>1872</v>
      </c>
      <c r="N67">
        <v>5</v>
      </c>
      <c r="O67">
        <v>5</v>
      </c>
    </row>
    <row r="68" spans="1:15">
      <c r="A68" t="s">
        <v>663</v>
      </c>
      <c r="B68" t="s">
        <v>97</v>
      </c>
      <c r="C68" t="s">
        <v>43</v>
      </c>
      <c r="D68" t="s">
        <v>17</v>
      </c>
      <c r="E68" t="s">
        <v>111</v>
      </c>
      <c r="F68">
        <v>9375</v>
      </c>
      <c r="G68" t="s">
        <v>664</v>
      </c>
      <c r="H68" t="s">
        <v>665</v>
      </c>
      <c r="I68">
        <v>480</v>
      </c>
      <c r="J68">
        <v>640</v>
      </c>
      <c r="K68" t="s">
        <v>588</v>
      </c>
      <c r="L68" t="s">
        <v>1749</v>
      </c>
      <c r="M68" t="s">
        <v>2737</v>
      </c>
      <c r="N68">
        <v>14</v>
      </c>
      <c r="O68">
        <v>14</v>
      </c>
    </row>
    <row r="69" spans="1:15">
      <c r="A69" t="s">
        <v>194</v>
      </c>
      <c r="B69" t="s">
        <v>102</v>
      </c>
      <c r="C69" t="s">
        <v>23</v>
      </c>
      <c r="D69" t="s">
        <v>17</v>
      </c>
      <c r="E69" t="s">
        <v>70</v>
      </c>
      <c r="F69">
        <v>30000</v>
      </c>
      <c r="G69" t="s">
        <v>177</v>
      </c>
      <c r="H69" t="s">
        <v>195</v>
      </c>
      <c r="I69">
        <v>200</v>
      </c>
      <c r="J69">
        <v>270</v>
      </c>
      <c r="K69" t="s">
        <v>586</v>
      </c>
      <c r="L69" t="s">
        <v>1831</v>
      </c>
      <c r="M69" t="s">
        <v>1831</v>
      </c>
      <c r="N69">
        <v>20</v>
      </c>
      <c r="O69">
        <v>20</v>
      </c>
    </row>
    <row r="70" spans="1:15">
      <c r="A70" t="s">
        <v>542</v>
      </c>
      <c r="B70" t="s">
        <v>102</v>
      </c>
      <c r="C70" t="s">
        <v>16</v>
      </c>
      <c r="D70" t="s">
        <v>17</v>
      </c>
      <c r="E70" t="s">
        <v>70</v>
      </c>
      <c r="F70">
        <v>16216</v>
      </c>
      <c r="G70" t="s">
        <v>103</v>
      </c>
      <c r="H70" t="s">
        <v>543</v>
      </c>
      <c r="I70">
        <v>370</v>
      </c>
      <c r="J70">
        <v>290</v>
      </c>
      <c r="K70" t="s">
        <v>591</v>
      </c>
      <c r="L70" t="s">
        <v>1799</v>
      </c>
      <c r="M70" t="s">
        <v>1799</v>
      </c>
      <c r="N70">
        <v>10</v>
      </c>
      <c r="O70">
        <v>10</v>
      </c>
    </row>
    <row r="71" spans="1:15">
      <c r="A71" t="s">
        <v>655</v>
      </c>
      <c r="B71" t="s">
        <v>102</v>
      </c>
      <c r="C71" t="s">
        <v>43</v>
      </c>
      <c r="D71" t="s">
        <v>17</v>
      </c>
      <c r="E71" t="s">
        <v>70</v>
      </c>
      <c r="F71">
        <v>75000</v>
      </c>
      <c r="G71" t="s">
        <v>90</v>
      </c>
      <c r="H71" t="s">
        <v>656</v>
      </c>
      <c r="I71">
        <v>160</v>
      </c>
      <c r="J71">
        <v>250</v>
      </c>
      <c r="K71" t="s">
        <v>591</v>
      </c>
      <c r="L71" t="s">
        <v>1786</v>
      </c>
      <c r="M71" t="s">
        <v>1786</v>
      </c>
      <c r="N71">
        <v>5</v>
      </c>
      <c r="O71">
        <v>5</v>
      </c>
    </row>
    <row r="72" spans="1:15">
      <c r="A72" t="s">
        <v>748</v>
      </c>
      <c r="B72" t="s">
        <v>102</v>
      </c>
      <c r="C72" t="s">
        <v>23</v>
      </c>
      <c r="D72" t="s">
        <v>17</v>
      </c>
      <c r="E72" t="s">
        <v>70</v>
      </c>
      <c r="F72">
        <v>30000</v>
      </c>
      <c r="G72" t="s">
        <v>90</v>
      </c>
      <c r="H72" t="s">
        <v>247</v>
      </c>
      <c r="I72">
        <v>200</v>
      </c>
      <c r="J72">
        <v>300</v>
      </c>
      <c r="K72" t="s">
        <v>591</v>
      </c>
      <c r="L72" t="s">
        <v>1788</v>
      </c>
      <c r="M72" t="s">
        <v>1788</v>
      </c>
      <c r="N72">
        <v>5</v>
      </c>
      <c r="O72">
        <v>5</v>
      </c>
    </row>
    <row r="73" spans="1:15">
      <c r="A73" t="s">
        <v>200</v>
      </c>
      <c r="B73" t="s">
        <v>102</v>
      </c>
      <c r="C73" t="s">
        <v>43</v>
      </c>
      <c r="D73" t="s">
        <v>17</v>
      </c>
      <c r="E73" t="s">
        <v>48</v>
      </c>
      <c r="F73">
        <v>40000</v>
      </c>
      <c r="G73" t="s">
        <v>201</v>
      </c>
      <c r="H73" t="s">
        <v>202</v>
      </c>
      <c r="I73">
        <v>150</v>
      </c>
      <c r="J73">
        <v>220</v>
      </c>
      <c r="K73" t="s">
        <v>1409</v>
      </c>
      <c r="L73" t="s">
        <v>1804</v>
      </c>
      <c r="M73" t="s">
        <v>1804</v>
      </c>
      <c r="N73">
        <v>15</v>
      </c>
      <c r="O73">
        <v>15</v>
      </c>
    </row>
    <row r="74" spans="1:15">
      <c r="A74" t="s">
        <v>686</v>
      </c>
      <c r="B74" t="s">
        <v>102</v>
      </c>
      <c r="C74" t="s">
        <v>23</v>
      </c>
      <c r="D74" t="s">
        <v>17</v>
      </c>
      <c r="E74" t="s">
        <v>84</v>
      </c>
      <c r="F74">
        <v>18750</v>
      </c>
      <c r="G74" t="s">
        <v>81</v>
      </c>
      <c r="H74" t="s">
        <v>687</v>
      </c>
      <c r="I74">
        <v>320</v>
      </c>
      <c r="J74">
        <v>480</v>
      </c>
      <c r="K74" t="s">
        <v>591</v>
      </c>
      <c r="L74" t="s">
        <v>1866</v>
      </c>
      <c r="M74" t="s">
        <v>1866</v>
      </c>
      <c r="N74">
        <v>8</v>
      </c>
      <c r="O74">
        <v>8</v>
      </c>
    </row>
    <row r="75" spans="1:15">
      <c r="A75" t="s">
        <v>829</v>
      </c>
      <c r="B75" t="s">
        <v>102</v>
      </c>
      <c r="C75" t="s">
        <v>23</v>
      </c>
      <c r="D75" t="s">
        <v>17</v>
      </c>
      <c r="E75" t="s">
        <v>70</v>
      </c>
      <c r="F75">
        <v>24000</v>
      </c>
      <c r="G75" t="s">
        <v>790</v>
      </c>
      <c r="H75" t="s">
        <v>791</v>
      </c>
      <c r="I75">
        <v>250</v>
      </c>
      <c r="J75">
        <v>305</v>
      </c>
      <c r="K75" t="s">
        <v>591</v>
      </c>
      <c r="L75" t="s">
        <v>1764</v>
      </c>
      <c r="M75" t="s">
        <v>1764</v>
      </c>
      <c r="N75">
        <v>7</v>
      </c>
      <c r="O75">
        <v>7</v>
      </c>
    </row>
    <row r="76" spans="1:15">
      <c r="A76" t="s">
        <v>830</v>
      </c>
      <c r="B76" t="s">
        <v>102</v>
      </c>
      <c r="C76" t="s">
        <v>23</v>
      </c>
      <c r="D76" t="s">
        <v>17</v>
      </c>
      <c r="E76" t="s">
        <v>70</v>
      </c>
      <c r="F76">
        <v>17142</v>
      </c>
      <c r="G76" t="s">
        <v>90</v>
      </c>
      <c r="H76" t="s">
        <v>632</v>
      </c>
      <c r="I76">
        <v>350</v>
      </c>
      <c r="J76">
        <v>430</v>
      </c>
      <c r="K76" t="s">
        <v>591</v>
      </c>
      <c r="L76" t="s">
        <v>1793</v>
      </c>
      <c r="M76" t="s">
        <v>1793</v>
      </c>
      <c r="N76">
        <v>9</v>
      </c>
      <c r="O76">
        <v>9</v>
      </c>
    </row>
    <row r="77" spans="1:15">
      <c r="A77" t="s">
        <v>101</v>
      </c>
      <c r="B77" t="s">
        <v>102</v>
      </c>
      <c r="C77" t="s">
        <v>43</v>
      </c>
      <c r="D77" t="s">
        <v>17</v>
      </c>
      <c r="E77" t="s">
        <v>84</v>
      </c>
      <c r="F77">
        <v>160000</v>
      </c>
      <c r="G77" t="s">
        <v>103</v>
      </c>
      <c r="H77" t="s">
        <v>104</v>
      </c>
      <c r="I77">
        <v>75</v>
      </c>
      <c r="J77">
        <v>110</v>
      </c>
      <c r="K77" t="s">
        <v>590</v>
      </c>
      <c r="L77" t="s">
        <v>1729</v>
      </c>
      <c r="M77" t="s">
        <v>1729</v>
      </c>
      <c r="N77">
        <v>5</v>
      </c>
      <c r="O77">
        <v>4</v>
      </c>
    </row>
    <row r="78" spans="1:15">
      <c r="A78" t="s">
        <v>166</v>
      </c>
      <c r="B78" t="s">
        <v>102</v>
      </c>
      <c r="C78" t="s">
        <v>23</v>
      </c>
      <c r="D78" t="s">
        <v>17</v>
      </c>
      <c r="E78" t="s">
        <v>84</v>
      </c>
      <c r="F78">
        <v>18750</v>
      </c>
      <c r="G78" t="s">
        <v>49</v>
      </c>
      <c r="H78" t="s">
        <v>50</v>
      </c>
      <c r="I78">
        <v>320</v>
      </c>
      <c r="J78">
        <v>440</v>
      </c>
      <c r="K78" t="s">
        <v>586</v>
      </c>
      <c r="L78" t="s">
        <v>1833</v>
      </c>
      <c r="M78" t="s">
        <v>1833</v>
      </c>
      <c r="N78">
        <v>32</v>
      </c>
      <c r="O78">
        <v>32</v>
      </c>
    </row>
    <row r="79" spans="1:15">
      <c r="A79" t="s">
        <v>508</v>
      </c>
      <c r="B79" t="s">
        <v>102</v>
      </c>
      <c r="C79" t="s">
        <v>16</v>
      </c>
      <c r="D79" t="s">
        <v>17</v>
      </c>
      <c r="E79" t="s">
        <v>111</v>
      </c>
      <c r="F79">
        <v>25000</v>
      </c>
      <c r="G79" t="s">
        <v>509</v>
      </c>
      <c r="H79" t="s">
        <v>510</v>
      </c>
      <c r="I79">
        <v>240</v>
      </c>
      <c r="J79">
        <v>280</v>
      </c>
      <c r="K79" t="s">
        <v>591</v>
      </c>
      <c r="L79" t="s">
        <v>1718</v>
      </c>
      <c r="M79" t="s">
        <v>1718</v>
      </c>
      <c r="N79">
        <v>6</v>
      </c>
      <c r="O79">
        <v>6</v>
      </c>
    </row>
    <row r="80" spans="1:15">
      <c r="A80" t="s">
        <v>535</v>
      </c>
      <c r="B80" t="s">
        <v>102</v>
      </c>
      <c r="C80" t="s">
        <v>16</v>
      </c>
      <c r="D80" t="s">
        <v>17</v>
      </c>
      <c r="E80" t="s">
        <v>35</v>
      </c>
      <c r="F80">
        <v>17142</v>
      </c>
      <c r="G80" t="s">
        <v>536</v>
      </c>
      <c r="H80" t="s">
        <v>537</v>
      </c>
      <c r="I80">
        <v>350</v>
      </c>
      <c r="J80">
        <v>460</v>
      </c>
      <c r="K80" t="s">
        <v>591</v>
      </c>
      <c r="L80" t="s">
        <v>1720</v>
      </c>
      <c r="M80" t="s">
        <v>1720</v>
      </c>
      <c r="N80">
        <v>9</v>
      </c>
      <c r="O80">
        <v>9</v>
      </c>
    </row>
    <row r="81" spans="1:15">
      <c r="A81" t="s">
        <v>764</v>
      </c>
      <c r="B81" t="s">
        <v>102</v>
      </c>
      <c r="C81" t="s">
        <v>43</v>
      </c>
      <c r="D81" t="s">
        <v>17</v>
      </c>
      <c r="E81" t="s">
        <v>70</v>
      </c>
      <c r="F81">
        <v>28571</v>
      </c>
      <c r="G81" t="s">
        <v>765</v>
      </c>
      <c r="H81" t="s">
        <v>766</v>
      </c>
      <c r="I81">
        <v>210</v>
      </c>
      <c r="J81">
        <v>250</v>
      </c>
      <c r="K81" t="s">
        <v>591</v>
      </c>
      <c r="L81" t="s">
        <v>1860</v>
      </c>
      <c r="M81" t="s">
        <v>1860</v>
      </c>
      <c r="N81">
        <v>6</v>
      </c>
      <c r="O81">
        <v>6</v>
      </c>
    </row>
    <row r="82" spans="1:15">
      <c r="A82" t="s">
        <v>809</v>
      </c>
      <c r="B82" t="s">
        <v>106</v>
      </c>
      <c r="C82" t="s">
        <v>43</v>
      </c>
      <c r="D82" t="s">
        <v>17</v>
      </c>
      <c r="E82" t="s">
        <v>107</v>
      </c>
      <c r="F82">
        <v>30000</v>
      </c>
      <c r="G82" t="s">
        <v>103</v>
      </c>
      <c r="H82" t="s">
        <v>810</v>
      </c>
      <c r="I82">
        <v>200</v>
      </c>
      <c r="J82">
        <v>300</v>
      </c>
      <c r="K82" t="s">
        <v>591</v>
      </c>
      <c r="L82" t="s">
        <v>1794</v>
      </c>
      <c r="M82" t="s">
        <v>1794</v>
      </c>
      <c r="N82">
        <v>5</v>
      </c>
      <c r="O82">
        <v>5</v>
      </c>
    </row>
    <row r="83" spans="1:15">
      <c r="A83" t="s">
        <v>105</v>
      </c>
      <c r="B83" t="s">
        <v>106</v>
      </c>
      <c r="C83" t="s">
        <v>16</v>
      </c>
      <c r="D83" t="s">
        <v>17</v>
      </c>
      <c r="E83" t="s">
        <v>107</v>
      </c>
      <c r="F83">
        <v>66666</v>
      </c>
      <c r="G83" t="s">
        <v>108</v>
      </c>
      <c r="H83" t="s">
        <v>109</v>
      </c>
      <c r="I83">
        <v>180</v>
      </c>
      <c r="J83">
        <v>185</v>
      </c>
      <c r="K83" t="s">
        <v>590</v>
      </c>
      <c r="L83" t="s">
        <v>1725</v>
      </c>
      <c r="M83" t="s">
        <v>1725</v>
      </c>
      <c r="N83">
        <v>5</v>
      </c>
      <c r="O83">
        <v>4</v>
      </c>
    </row>
    <row r="84" spans="1:15">
      <c r="A84" t="s">
        <v>167</v>
      </c>
      <c r="B84" t="s">
        <v>106</v>
      </c>
      <c r="C84" t="s">
        <v>16</v>
      </c>
      <c r="D84" t="s">
        <v>17</v>
      </c>
      <c r="E84" t="s">
        <v>70</v>
      </c>
      <c r="F84">
        <v>23076</v>
      </c>
      <c r="G84" t="s">
        <v>168</v>
      </c>
      <c r="H84" t="s">
        <v>169</v>
      </c>
      <c r="I84">
        <v>260</v>
      </c>
      <c r="J84">
        <v>370</v>
      </c>
      <c r="K84" t="s">
        <v>586</v>
      </c>
      <c r="L84" t="s">
        <v>1850</v>
      </c>
      <c r="M84" t="s">
        <v>1850</v>
      </c>
      <c r="N84">
        <v>26</v>
      </c>
      <c r="O84">
        <v>26</v>
      </c>
    </row>
    <row r="85" spans="1:15">
      <c r="A85" t="s">
        <v>633</v>
      </c>
      <c r="B85" t="s">
        <v>106</v>
      </c>
      <c r="C85" t="s">
        <v>23</v>
      </c>
      <c r="D85" t="s">
        <v>17</v>
      </c>
      <c r="E85" t="s">
        <v>107</v>
      </c>
      <c r="F85">
        <v>26086</v>
      </c>
      <c r="G85" t="s">
        <v>90</v>
      </c>
      <c r="H85" t="s">
        <v>634</v>
      </c>
      <c r="I85">
        <v>230</v>
      </c>
      <c r="J85">
        <v>320</v>
      </c>
      <c r="K85" t="s">
        <v>591</v>
      </c>
      <c r="L85" t="s">
        <v>1791</v>
      </c>
      <c r="M85" t="s">
        <v>1791</v>
      </c>
      <c r="N85">
        <v>6</v>
      </c>
      <c r="O85">
        <v>6</v>
      </c>
    </row>
    <row r="86" spans="1:15">
      <c r="A86" t="s">
        <v>762</v>
      </c>
      <c r="B86" t="s">
        <v>106</v>
      </c>
      <c r="C86" t="s">
        <v>43</v>
      </c>
      <c r="D86" t="s">
        <v>17</v>
      </c>
      <c r="E86" t="s">
        <v>70</v>
      </c>
      <c r="F86">
        <v>17142</v>
      </c>
      <c r="G86" t="s">
        <v>39</v>
      </c>
      <c r="H86" t="s">
        <v>245</v>
      </c>
      <c r="I86">
        <v>350</v>
      </c>
      <c r="J86">
        <v>450</v>
      </c>
      <c r="K86" t="s">
        <v>591</v>
      </c>
      <c r="L86" t="s">
        <v>1772</v>
      </c>
      <c r="M86" t="s">
        <v>1772</v>
      </c>
      <c r="N86">
        <v>9</v>
      </c>
      <c r="O86">
        <v>9</v>
      </c>
    </row>
    <row r="87" spans="1:15">
      <c r="A87" t="s">
        <v>121</v>
      </c>
      <c r="B87" t="s">
        <v>106</v>
      </c>
      <c r="C87" t="s">
        <v>16</v>
      </c>
      <c r="D87" t="s">
        <v>17</v>
      </c>
      <c r="E87" t="s">
        <v>118</v>
      </c>
      <c r="F87">
        <v>326530</v>
      </c>
      <c r="G87" t="s">
        <v>103</v>
      </c>
      <c r="H87" t="s">
        <v>122</v>
      </c>
      <c r="I87">
        <v>147</v>
      </c>
      <c r="J87">
        <v>175</v>
      </c>
      <c r="K87" t="s">
        <v>590</v>
      </c>
      <c r="L87" t="s">
        <v>1728</v>
      </c>
      <c r="M87" t="s">
        <v>1728</v>
      </c>
      <c r="N87">
        <v>5</v>
      </c>
      <c r="O87">
        <v>4</v>
      </c>
    </row>
    <row r="88" spans="1:15">
      <c r="A88" t="s">
        <v>715</v>
      </c>
      <c r="B88" t="s">
        <v>106</v>
      </c>
      <c r="C88" t="s">
        <v>23</v>
      </c>
      <c r="D88" t="s">
        <v>17</v>
      </c>
      <c r="E88" t="s">
        <v>70</v>
      </c>
      <c r="F88">
        <v>57142</v>
      </c>
      <c r="G88" t="s">
        <v>108</v>
      </c>
      <c r="H88" t="s">
        <v>716</v>
      </c>
      <c r="I88">
        <v>315</v>
      </c>
      <c r="J88">
        <v>430</v>
      </c>
      <c r="K88" t="s">
        <v>591</v>
      </c>
      <c r="L88" t="s">
        <v>1778</v>
      </c>
      <c r="M88" t="s">
        <v>1778</v>
      </c>
      <c r="N88">
        <v>8</v>
      </c>
      <c r="O88">
        <v>8</v>
      </c>
    </row>
    <row r="89" spans="1:15">
      <c r="A89" t="s">
        <v>170</v>
      </c>
      <c r="B89" t="s">
        <v>106</v>
      </c>
      <c r="C89" t="s">
        <v>16</v>
      </c>
      <c r="D89" t="s">
        <v>17</v>
      </c>
      <c r="E89" t="s">
        <v>107</v>
      </c>
      <c r="F89">
        <v>21052</v>
      </c>
      <c r="G89" t="s">
        <v>171</v>
      </c>
      <c r="H89" t="s">
        <v>172</v>
      </c>
      <c r="I89">
        <v>285</v>
      </c>
      <c r="J89">
        <v>410</v>
      </c>
      <c r="K89" t="s">
        <v>586</v>
      </c>
      <c r="L89" t="s">
        <v>1826</v>
      </c>
      <c r="M89" t="s">
        <v>1826</v>
      </c>
      <c r="N89">
        <v>28</v>
      </c>
      <c r="O89">
        <v>28</v>
      </c>
    </row>
    <row r="90" spans="1:15">
      <c r="A90" t="s">
        <v>806</v>
      </c>
      <c r="B90" t="s">
        <v>106</v>
      </c>
      <c r="C90" t="s">
        <v>23</v>
      </c>
      <c r="D90" t="s">
        <v>17</v>
      </c>
      <c r="E90" t="s">
        <v>107</v>
      </c>
      <c r="F90">
        <v>12500</v>
      </c>
      <c r="G90" t="s">
        <v>807</v>
      </c>
      <c r="H90" t="s">
        <v>808</v>
      </c>
      <c r="I90">
        <v>210</v>
      </c>
      <c r="J90">
        <v>480</v>
      </c>
      <c r="K90" t="s">
        <v>588</v>
      </c>
      <c r="L90" t="s">
        <v>1759</v>
      </c>
      <c r="M90" t="s">
        <v>2738</v>
      </c>
      <c r="N90">
        <v>12</v>
      </c>
      <c r="O90">
        <v>12</v>
      </c>
    </row>
    <row r="91" spans="1:15">
      <c r="A91" t="s">
        <v>173</v>
      </c>
      <c r="B91" t="s">
        <v>106</v>
      </c>
      <c r="C91" t="s">
        <v>23</v>
      </c>
      <c r="D91" t="s">
        <v>17</v>
      </c>
      <c r="E91" t="s">
        <v>70</v>
      </c>
      <c r="F91">
        <v>40000</v>
      </c>
      <c r="G91" t="s">
        <v>139</v>
      </c>
      <c r="H91" t="s">
        <v>174</v>
      </c>
      <c r="I91">
        <v>150</v>
      </c>
      <c r="J91">
        <v>230</v>
      </c>
      <c r="K91" t="s">
        <v>586</v>
      </c>
      <c r="L91" t="s">
        <v>1844</v>
      </c>
      <c r="M91" t="s">
        <v>1844</v>
      </c>
      <c r="N91">
        <v>15</v>
      </c>
      <c r="O91">
        <v>15</v>
      </c>
    </row>
    <row r="92" spans="1:15">
      <c r="A92" t="s">
        <v>511</v>
      </c>
      <c r="B92" t="s">
        <v>102</v>
      </c>
      <c r="C92" t="s">
        <v>16</v>
      </c>
      <c r="D92" t="s">
        <v>17</v>
      </c>
      <c r="E92" t="s">
        <v>111</v>
      </c>
      <c r="F92">
        <v>50000</v>
      </c>
      <c r="G92" t="s">
        <v>509</v>
      </c>
      <c r="H92" t="s">
        <v>510</v>
      </c>
      <c r="I92">
        <v>240</v>
      </c>
      <c r="J92">
        <v>280</v>
      </c>
      <c r="K92" t="s">
        <v>591</v>
      </c>
      <c r="L92" t="s">
        <v>1718</v>
      </c>
      <c r="M92" t="s">
        <v>1718</v>
      </c>
      <c r="N92">
        <v>6</v>
      </c>
      <c r="O92">
        <v>6</v>
      </c>
    </row>
    <row r="93" spans="1:15">
      <c r="A93" t="s">
        <v>175</v>
      </c>
      <c r="B93" t="s">
        <v>176</v>
      </c>
      <c r="C93" t="s">
        <v>43</v>
      </c>
      <c r="D93" t="s">
        <v>17</v>
      </c>
      <c r="E93" t="s">
        <v>42</v>
      </c>
      <c r="F93">
        <v>26086</v>
      </c>
      <c r="G93" t="s">
        <v>177</v>
      </c>
      <c r="H93" t="s">
        <v>178</v>
      </c>
      <c r="I93">
        <v>230</v>
      </c>
      <c r="J93">
        <v>300</v>
      </c>
      <c r="K93" t="s">
        <v>586</v>
      </c>
      <c r="L93" t="s">
        <v>1832</v>
      </c>
      <c r="M93" t="s">
        <v>1832</v>
      </c>
      <c r="N93">
        <v>23</v>
      </c>
      <c r="O93">
        <v>23</v>
      </c>
    </row>
    <row r="94" spans="1:15">
      <c r="A94" t="s">
        <v>834</v>
      </c>
      <c r="B94" t="s">
        <v>176</v>
      </c>
      <c r="C94" t="s">
        <v>23</v>
      </c>
      <c r="D94" t="s">
        <v>17</v>
      </c>
      <c r="E94" t="s">
        <v>48</v>
      </c>
      <c r="F94">
        <v>10000</v>
      </c>
      <c r="G94" t="s">
        <v>113</v>
      </c>
      <c r="H94" t="s">
        <v>753</v>
      </c>
      <c r="I94">
        <v>400</v>
      </c>
      <c r="J94">
        <v>600</v>
      </c>
      <c r="K94" t="s">
        <v>588</v>
      </c>
      <c r="L94" t="s">
        <v>1760</v>
      </c>
      <c r="M94" t="s">
        <v>2739</v>
      </c>
      <c r="N94">
        <v>14</v>
      </c>
      <c r="O94">
        <v>14</v>
      </c>
    </row>
    <row r="95" spans="1:15">
      <c r="A95" t="s">
        <v>767</v>
      </c>
      <c r="B95" t="s">
        <v>176</v>
      </c>
      <c r="C95" t="s">
        <v>23</v>
      </c>
      <c r="D95" t="s">
        <v>17</v>
      </c>
      <c r="E95" t="s">
        <v>70</v>
      </c>
      <c r="F95">
        <v>28571</v>
      </c>
      <c r="G95" t="s">
        <v>90</v>
      </c>
      <c r="H95" t="s">
        <v>768</v>
      </c>
      <c r="I95">
        <v>210</v>
      </c>
      <c r="J95">
        <v>190</v>
      </c>
      <c r="K95" t="s">
        <v>591</v>
      </c>
      <c r="L95" t="s">
        <v>1789</v>
      </c>
      <c r="M95" t="s">
        <v>1789</v>
      </c>
      <c r="N95">
        <v>6</v>
      </c>
      <c r="O95">
        <v>6</v>
      </c>
    </row>
    <row r="96" spans="1:15">
      <c r="A96" t="s">
        <v>621</v>
      </c>
      <c r="B96" t="s">
        <v>176</v>
      </c>
      <c r="C96" t="s">
        <v>43</v>
      </c>
      <c r="D96" t="s">
        <v>17</v>
      </c>
      <c r="E96" t="s">
        <v>42</v>
      </c>
      <c r="F96">
        <v>30000</v>
      </c>
      <c r="G96" t="s">
        <v>90</v>
      </c>
      <c r="H96" t="s">
        <v>247</v>
      </c>
      <c r="I96">
        <v>200</v>
      </c>
      <c r="J96">
        <v>300</v>
      </c>
      <c r="K96" t="s">
        <v>591</v>
      </c>
      <c r="L96" t="s">
        <v>1788</v>
      </c>
      <c r="M96" t="s">
        <v>1788</v>
      </c>
      <c r="N96">
        <v>5</v>
      </c>
      <c r="O96">
        <v>5</v>
      </c>
    </row>
    <row r="97" spans="1:15">
      <c r="A97" t="s">
        <v>820</v>
      </c>
      <c r="B97" t="s">
        <v>176</v>
      </c>
      <c r="C97" t="s">
        <v>23</v>
      </c>
      <c r="D97" t="s">
        <v>17</v>
      </c>
      <c r="E97" t="s">
        <v>42</v>
      </c>
      <c r="F97">
        <v>40000</v>
      </c>
      <c r="G97" t="s">
        <v>821</v>
      </c>
      <c r="H97" t="s">
        <v>822</v>
      </c>
      <c r="I97">
        <v>300</v>
      </c>
      <c r="J97">
        <v>405</v>
      </c>
      <c r="K97" t="s">
        <v>591</v>
      </c>
      <c r="L97" t="s">
        <v>1763</v>
      </c>
      <c r="M97" t="s">
        <v>1763</v>
      </c>
      <c r="N97">
        <v>8</v>
      </c>
      <c r="O97">
        <v>8</v>
      </c>
    </row>
    <row r="98" spans="1:15">
      <c r="A98" t="s">
        <v>551</v>
      </c>
      <c r="B98" t="s">
        <v>176</v>
      </c>
      <c r="C98" t="s">
        <v>16</v>
      </c>
      <c r="D98" t="s">
        <v>17</v>
      </c>
      <c r="E98" t="s">
        <v>42</v>
      </c>
      <c r="F98">
        <v>26666</v>
      </c>
      <c r="G98" t="s">
        <v>354</v>
      </c>
      <c r="H98" t="s">
        <v>552</v>
      </c>
      <c r="I98">
        <v>340</v>
      </c>
      <c r="J98">
        <v>450</v>
      </c>
      <c r="K98" t="s">
        <v>588</v>
      </c>
      <c r="L98" t="s">
        <v>1761</v>
      </c>
      <c r="M98" t="s">
        <v>2740</v>
      </c>
      <c r="N98">
        <v>12</v>
      </c>
      <c r="O98">
        <v>12</v>
      </c>
    </row>
    <row r="99" spans="1:15">
      <c r="A99" t="s">
        <v>718</v>
      </c>
      <c r="B99" t="s">
        <v>106</v>
      </c>
      <c r="C99" t="s">
        <v>23</v>
      </c>
      <c r="D99" t="s">
        <v>17</v>
      </c>
      <c r="E99" t="s">
        <v>84</v>
      </c>
      <c r="F99">
        <v>27272</v>
      </c>
      <c r="G99" t="s">
        <v>130</v>
      </c>
      <c r="H99" t="s">
        <v>719</v>
      </c>
      <c r="I99">
        <v>220</v>
      </c>
      <c r="J99">
        <v>280</v>
      </c>
      <c r="K99" t="s">
        <v>591</v>
      </c>
      <c r="L99" t="s">
        <v>1765</v>
      </c>
      <c r="M99" t="s">
        <v>1765</v>
      </c>
      <c r="N99">
        <v>6</v>
      </c>
      <c r="O99">
        <v>6</v>
      </c>
    </row>
    <row r="100" spans="1:15">
      <c r="A100" t="s">
        <v>679</v>
      </c>
      <c r="B100" t="s">
        <v>176</v>
      </c>
      <c r="C100" t="s">
        <v>23</v>
      </c>
      <c r="D100" t="s">
        <v>17</v>
      </c>
      <c r="E100" t="s">
        <v>107</v>
      </c>
      <c r="F100">
        <v>18461</v>
      </c>
      <c r="G100" t="s">
        <v>90</v>
      </c>
      <c r="H100" t="s">
        <v>680</v>
      </c>
      <c r="I100">
        <v>450</v>
      </c>
      <c r="J100">
        <v>650</v>
      </c>
      <c r="K100" t="s">
        <v>581</v>
      </c>
      <c r="L100" t="s">
        <v>1746</v>
      </c>
      <c r="M100" t="s">
        <v>1746</v>
      </c>
      <c r="N100">
        <v>14</v>
      </c>
      <c r="O100">
        <v>14.5</v>
      </c>
    </row>
    <row r="101" spans="1:15">
      <c r="A101" t="s">
        <v>563</v>
      </c>
      <c r="B101" t="s">
        <v>176</v>
      </c>
      <c r="C101" t="s">
        <v>16</v>
      </c>
      <c r="D101" t="s">
        <v>17</v>
      </c>
      <c r="E101" t="s">
        <v>18</v>
      </c>
      <c r="F101">
        <v>18461</v>
      </c>
      <c r="G101" t="s">
        <v>90</v>
      </c>
      <c r="H101" t="s">
        <v>562</v>
      </c>
      <c r="I101">
        <v>500</v>
      </c>
      <c r="J101">
        <v>650</v>
      </c>
      <c r="K101" t="s">
        <v>581</v>
      </c>
      <c r="L101" t="s">
        <v>1747</v>
      </c>
      <c r="M101" t="s">
        <v>1747</v>
      </c>
      <c r="N101">
        <v>14</v>
      </c>
      <c r="O101">
        <v>14.5</v>
      </c>
    </row>
    <row r="102" spans="1:15">
      <c r="A102" t="s">
        <v>563</v>
      </c>
      <c r="B102" t="s">
        <v>176</v>
      </c>
      <c r="C102" t="s">
        <v>16</v>
      </c>
      <c r="D102" t="s">
        <v>17</v>
      </c>
      <c r="E102" t="s">
        <v>107</v>
      </c>
      <c r="F102">
        <v>9230</v>
      </c>
      <c r="G102" t="s">
        <v>90</v>
      </c>
      <c r="H102" t="s">
        <v>562</v>
      </c>
      <c r="I102">
        <v>500</v>
      </c>
      <c r="J102">
        <v>650</v>
      </c>
      <c r="K102" t="s">
        <v>581</v>
      </c>
      <c r="L102" t="s">
        <v>1747</v>
      </c>
      <c r="M102" t="s">
        <v>1747</v>
      </c>
      <c r="N102">
        <v>14</v>
      </c>
      <c r="O102">
        <v>14.5</v>
      </c>
    </row>
    <row r="103" spans="1:15">
      <c r="A103" t="s">
        <v>179</v>
      </c>
      <c r="B103" t="s">
        <v>124</v>
      </c>
      <c r="C103" t="s">
        <v>16</v>
      </c>
      <c r="D103" t="s">
        <v>17</v>
      </c>
      <c r="E103" t="s">
        <v>42</v>
      </c>
      <c r="F103">
        <v>21818</v>
      </c>
      <c r="G103" t="s">
        <v>31</v>
      </c>
      <c r="H103" t="s">
        <v>180</v>
      </c>
      <c r="I103">
        <v>275</v>
      </c>
      <c r="J103">
        <v>380</v>
      </c>
      <c r="K103" t="s">
        <v>586</v>
      </c>
      <c r="L103" t="s">
        <v>1858</v>
      </c>
      <c r="M103" t="s">
        <v>1858</v>
      </c>
      <c r="N103">
        <v>27</v>
      </c>
      <c r="O103">
        <v>27</v>
      </c>
    </row>
    <row r="104" spans="1:15">
      <c r="A104" t="s">
        <v>776</v>
      </c>
      <c r="B104" t="s">
        <v>124</v>
      </c>
      <c r="C104" t="s">
        <v>23</v>
      </c>
      <c r="D104" t="s">
        <v>17</v>
      </c>
      <c r="E104" t="s">
        <v>42</v>
      </c>
      <c r="F104">
        <v>75000</v>
      </c>
      <c r="G104" t="s">
        <v>673</v>
      </c>
      <c r="H104" t="s">
        <v>656</v>
      </c>
      <c r="I104">
        <v>160</v>
      </c>
      <c r="J104">
        <v>250</v>
      </c>
      <c r="K104" t="s">
        <v>591</v>
      </c>
      <c r="L104" t="s">
        <v>1800</v>
      </c>
      <c r="M104" t="s">
        <v>1800</v>
      </c>
      <c r="N104">
        <v>5</v>
      </c>
      <c r="O104">
        <v>5</v>
      </c>
    </row>
    <row r="105" spans="1:15">
      <c r="A105" t="s">
        <v>123</v>
      </c>
      <c r="B105" t="s">
        <v>124</v>
      </c>
      <c r="C105" t="s">
        <v>23</v>
      </c>
      <c r="D105" t="s">
        <v>17</v>
      </c>
      <c r="E105" t="s">
        <v>118</v>
      </c>
      <c r="F105">
        <v>120000</v>
      </c>
      <c r="G105" t="s">
        <v>125</v>
      </c>
      <c r="H105" t="s">
        <v>126</v>
      </c>
      <c r="I105">
        <v>100</v>
      </c>
      <c r="J105">
        <v>120</v>
      </c>
      <c r="K105" t="s">
        <v>590</v>
      </c>
      <c r="L105" t="s">
        <v>1735</v>
      </c>
      <c r="M105" t="s">
        <v>1735</v>
      </c>
      <c r="N105">
        <v>5</v>
      </c>
      <c r="O105">
        <v>4</v>
      </c>
    </row>
    <row r="106" spans="1:15">
      <c r="A106" t="s">
        <v>156</v>
      </c>
      <c r="B106" t="s">
        <v>124</v>
      </c>
      <c r="C106" t="s">
        <v>16</v>
      </c>
      <c r="D106" t="s">
        <v>17</v>
      </c>
      <c r="E106" t="s">
        <v>48</v>
      </c>
      <c r="F106">
        <v>46153</v>
      </c>
      <c r="G106" t="s">
        <v>28</v>
      </c>
      <c r="H106" t="s">
        <v>157</v>
      </c>
      <c r="I106">
        <v>260</v>
      </c>
      <c r="J106">
        <v>370</v>
      </c>
      <c r="K106" t="s">
        <v>586</v>
      </c>
      <c r="L106" t="s">
        <v>1835</v>
      </c>
      <c r="M106" t="s">
        <v>1835</v>
      </c>
      <c r="N106">
        <v>26</v>
      </c>
      <c r="O106">
        <v>26</v>
      </c>
    </row>
    <row r="107" spans="1:15">
      <c r="A107" t="s">
        <v>261</v>
      </c>
      <c r="B107" t="s">
        <v>124</v>
      </c>
      <c r="C107" t="s">
        <v>23</v>
      </c>
      <c r="D107" t="s">
        <v>17</v>
      </c>
      <c r="E107" t="s">
        <v>118</v>
      </c>
      <c r="F107">
        <v>100000</v>
      </c>
      <c r="G107" t="s">
        <v>90</v>
      </c>
      <c r="H107" t="s">
        <v>238</v>
      </c>
      <c r="I107">
        <v>180</v>
      </c>
      <c r="J107">
        <v>280</v>
      </c>
      <c r="K107" t="s">
        <v>583</v>
      </c>
      <c r="L107" t="s">
        <v>1739</v>
      </c>
      <c r="M107" t="s">
        <v>1739</v>
      </c>
      <c r="N107">
        <v>5</v>
      </c>
      <c r="O107">
        <v>5.5</v>
      </c>
    </row>
    <row r="108" spans="1:15">
      <c r="A108" t="s">
        <v>262</v>
      </c>
      <c r="B108" t="s">
        <v>124</v>
      </c>
      <c r="C108" t="s">
        <v>43</v>
      </c>
      <c r="D108" t="s">
        <v>17</v>
      </c>
      <c r="E108" t="s">
        <v>48</v>
      </c>
      <c r="F108">
        <v>26086</v>
      </c>
      <c r="G108" t="s">
        <v>90</v>
      </c>
      <c r="H108" t="s">
        <v>263</v>
      </c>
      <c r="I108">
        <v>230</v>
      </c>
      <c r="J108">
        <v>320</v>
      </c>
      <c r="K108" t="s">
        <v>583</v>
      </c>
      <c r="L108" t="s">
        <v>1741</v>
      </c>
      <c r="M108" t="s">
        <v>1741</v>
      </c>
      <c r="N108">
        <v>6</v>
      </c>
      <c r="O108">
        <v>6.5</v>
      </c>
    </row>
    <row r="109" spans="1:15">
      <c r="A109" t="s">
        <v>618</v>
      </c>
      <c r="B109" t="s">
        <v>124</v>
      </c>
      <c r="C109" t="s">
        <v>43</v>
      </c>
      <c r="D109" t="s">
        <v>17</v>
      </c>
      <c r="E109" t="s">
        <v>48</v>
      </c>
      <c r="F109">
        <v>24000</v>
      </c>
      <c r="G109" t="s">
        <v>90</v>
      </c>
      <c r="H109" t="s">
        <v>619</v>
      </c>
      <c r="I109">
        <v>250</v>
      </c>
      <c r="J109">
        <v>310</v>
      </c>
      <c r="K109" t="s">
        <v>591</v>
      </c>
      <c r="L109" t="s">
        <v>1792</v>
      </c>
      <c r="M109" t="s">
        <v>1792</v>
      </c>
      <c r="N109">
        <v>7</v>
      </c>
      <c r="O109">
        <v>7</v>
      </c>
    </row>
    <row r="110" spans="1:15">
      <c r="A110" t="s">
        <v>264</v>
      </c>
      <c r="B110" t="s">
        <v>124</v>
      </c>
      <c r="C110" t="s">
        <v>43</v>
      </c>
      <c r="D110" t="s">
        <v>17</v>
      </c>
      <c r="E110" t="s">
        <v>48</v>
      </c>
      <c r="F110">
        <v>30000</v>
      </c>
      <c r="G110" t="s">
        <v>90</v>
      </c>
      <c r="H110" t="s">
        <v>265</v>
      </c>
      <c r="I110">
        <v>200</v>
      </c>
      <c r="J110">
        <v>300</v>
      </c>
      <c r="K110" t="s">
        <v>583</v>
      </c>
      <c r="L110" t="s">
        <v>1740</v>
      </c>
      <c r="M110" t="s">
        <v>1740</v>
      </c>
      <c r="N110">
        <v>5</v>
      </c>
      <c r="O110">
        <v>5.5</v>
      </c>
    </row>
    <row r="111" spans="1:15">
      <c r="A111" t="s">
        <v>158</v>
      </c>
      <c r="B111" t="s">
        <v>124</v>
      </c>
      <c r="C111" t="s">
        <v>23</v>
      </c>
      <c r="D111" t="s">
        <v>17</v>
      </c>
      <c r="E111" t="s">
        <v>42</v>
      </c>
      <c r="F111">
        <v>46153</v>
      </c>
      <c r="G111" t="s">
        <v>81</v>
      </c>
      <c r="H111" t="s">
        <v>159</v>
      </c>
      <c r="I111">
        <v>130</v>
      </c>
      <c r="J111">
        <v>200</v>
      </c>
      <c r="K111" t="s">
        <v>586</v>
      </c>
      <c r="L111" t="s">
        <v>1848</v>
      </c>
      <c r="M111" t="s">
        <v>1848</v>
      </c>
      <c r="N111">
        <v>13</v>
      </c>
      <c r="O111">
        <v>13</v>
      </c>
    </row>
    <row r="112" spans="1:15">
      <c r="A112" t="s">
        <v>672</v>
      </c>
      <c r="B112" t="s">
        <v>124</v>
      </c>
      <c r="C112" t="s">
        <v>23</v>
      </c>
      <c r="D112" t="s">
        <v>17</v>
      </c>
      <c r="E112" t="s">
        <v>48</v>
      </c>
      <c r="F112">
        <v>33333</v>
      </c>
      <c r="G112" t="s">
        <v>673</v>
      </c>
      <c r="H112" t="s">
        <v>674</v>
      </c>
      <c r="I112">
        <v>180</v>
      </c>
      <c r="J112">
        <v>240</v>
      </c>
      <c r="K112" t="s">
        <v>591</v>
      </c>
      <c r="L112" t="s">
        <v>1801</v>
      </c>
      <c r="M112" t="s">
        <v>1801</v>
      </c>
      <c r="N112">
        <v>5</v>
      </c>
      <c r="O112">
        <v>5</v>
      </c>
    </row>
    <row r="113" spans="1:15">
      <c r="A113" t="s">
        <v>778</v>
      </c>
      <c r="B113" t="s">
        <v>124</v>
      </c>
      <c r="C113" t="s">
        <v>43</v>
      </c>
      <c r="D113" t="s">
        <v>17</v>
      </c>
      <c r="E113" t="s">
        <v>42</v>
      </c>
      <c r="F113">
        <v>27906</v>
      </c>
      <c r="G113" t="s">
        <v>779</v>
      </c>
      <c r="H113" t="s">
        <v>780</v>
      </c>
      <c r="I113">
        <v>430</v>
      </c>
      <c r="J113">
        <v>500</v>
      </c>
      <c r="K113" t="s">
        <v>591</v>
      </c>
      <c r="L113" t="s">
        <v>1767</v>
      </c>
      <c r="M113" t="s">
        <v>1767</v>
      </c>
      <c r="N113">
        <v>11</v>
      </c>
      <c r="O113">
        <v>11</v>
      </c>
    </row>
    <row r="114" spans="1:15">
      <c r="A114" t="s">
        <v>127</v>
      </c>
      <c r="B114" t="s">
        <v>124</v>
      </c>
      <c r="C114" t="s">
        <v>23</v>
      </c>
      <c r="D114" t="s">
        <v>17</v>
      </c>
      <c r="E114" t="s">
        <v>42</v>
      </c>
      <c r="F114">
        <v>75000</v>
      </c>
      <c r="G114" t="s">
        <v>90</v>
      </c>
      <c r="H114" t="s">
        <v>128</v>
      </c>
      <c r="I114">
        <v>160</v>
      </c>
      <c r="J114">
        <v>210</v>
      </c>
      <c r="K114" t="s">
        <v>590</v>
      </c>
      <c r="L114" t="s">
        <v>1727</v>
      </c>
      <c r="M114" t="s">
        <v>1727</v>
      </c>
      <c r="N114">
        <v>5</v>
      </c>
      <c r="O114">
        <v>4</v>
      </c>
    </row>
    <row r="115" spans="1:15">
      <c r="A115" t="s">
        <v>622</v>
      </c>
      <c r="B115" t="s">
        <v>124</v>
      </c>
      <c r="C115" t="s">
        <v>43</v>
      </c>
      <c r="D115" t="s">
        <v>17</v>
      </c>
      <c r="E115" t="s">
        <v>48</v>
      </c>
      <c r="F115">
        <v>240000</v>
      </c>
      <c r="G115" t="s">
        <v>90</v>
      </c>
      <c r="H115" t="s">
        <v>623</v>
      </c>
      <c r="I115">
        <v>100</v>
      </c>
      <c r="J115">
        <v>150</v>
      </c>
      <c r="K115" t="s">
        <v>578</v>
      </c>
      <c r="L115" t="s">
        <v>1721</v>
      </c>
      <c r="M115" t="s">
        <v>1721</v>
      </c>
      <c r="N115">
        <v>5</v>
      </c>
      <c r="O115">
        <v>4.5</v>
      </c>
    </row>
    <row r="116" spans="1:15">
      <c r="A116" t="s">
        <v>268</v>
      </c>
      <c r="B116" t="s">
        <v>124</v>
      </c>
      <c r="C116" t="s">
        <v>23</v>
      </c>
      <c r="D116" t="s">
        <v>17</v>
      </c>
      <c r="E116" t="s">
        <v>118</v>
      </c>
      <c r="F116">
        <v>72000</v>
      </c>
      <c r="G116" t="s">
        <v>90</v>
      </c>
      <c r="H116" t="s">
        <v>269</v>
      </c>
      <c r="I116">
        <v>250</v>
      </c>
      <c r="J116">
        <v>400</v>
      </c>
      <c r="K116" t="s">
        <v>583</v>
      </c>
      <c r="L116" t="s">
        <v>1742</v>
      </c>
      <c r="M116" t="s">
        <v>1742</v>
      </c>
      <c r="N116">
        <v>7</v>
      </c>
      <c r="O116">
        <v>7.5</v>
      </c>
    </row>
    <row r="117" spans="1:15">
      <c r="A117" t="s">
        <v>248</v>
      </c>
      <c r="B117" t="s">
        <v>124</v>
      </c>
      <c r="C117" t="s">
        <v>43</v>
      </c>
      <c r="D117" t="s">
        <v>17</v>
      </c>
      <c r="E117" t="s">
        <v>118</v>
      </c>
      <c r="F117">
        <v>96000</v>
      </c>
      <c r="G117" t="s">
        <v>90</v>
      </c>
      <c r="H117" t="s">
        <v>249</v>
      </c>
      <c r="I117">
        <v>250</v>
      </c>
      <c r="J117">
        <v>450</v>
      </c>
      <c r="K117" t="s">
        <v>583</v>
      </c>
      <c r="L117" t="s">
        <v>1742</v>
      </c>
      <c r="M117" t="s">
        <v>1742</v>
      </c>
      <c r="N117">
        <v>7</v>
      </c>
      <c r="O117">
        <v>7.5</v>
      </c>
    </row>
    <row r="118" spans="1:15">
      <c r="A118" t="s">
        <v>251</v>
      </c>
      <c r="B118" t="s">
        <v>124</v>
      </c>
      <c r="C118" t="s">
        <v>16</v>
      </c>
      <c r="D118" t="s">
        <v>17</v>
      </c>
      <c r="E118" t="s">
        <v>42</v>
      </c>
      <c r="F118">
        <v>26666</v>
      </c>
      <c r="G118" t="s">
        <v>90</v>
      </c>
      <c r="H118" t="s">
        <v>252</v>
      </c>
      <c r="I118">
        <v>450</v>
      </c>
      <c r="J118">
        <v>600</v>
      </c>
      <c r="K118" t="s">
        <v>583</v>
      </c>
      <c r="L118" t="s">
        <v>1744</v>
      </c>
      <c r="M118" t="s">
        <v>1744</v>
      </c>
      <c r="N118">
        <v>12</v>
      </c>
      <c r="O118">
        <v>12.5</v>
      </c>
    </row>
    <row r="119" spans="1:15">
      <c r="A119" t="s">
        <v>804</v>
      </c>
      <c r="B119" t="s">
        <v>124</v>
      </c>
      <c r="C119" t="s">
        <v>43</v>
      </c>
      <c r="D119" t="s">
        <v>17</v>
      </c>
      <c r="E119" t="s">
        <v>48</v>
      </c>
      <c r="F119">
        <v>27692</v>
      </c>
      <c r="G119" t="s">
        <v>90</v>
      </c>
      <c r="H119" t="s">
        <v>680</v>
      </c>
      <c r="I119">
        <v>450</v>
      </c>
      <c r="J119">
        <v>650</v>
      </c>
      <c r="K119" t="s">
        <v>581</v>
      </c>
      <c r="L119" t="s">
        <v>1746</v>
      </c>
      <c r="M119" t="s">
        <v>1746</v>
      </c>
      <c r="N119">
        <v>14</v>
      </c>
      <c r="O119">
        <v>14.5</v>
      </c>
    </row>
    <row r="120" spans="1:15">
      <c r="A120" t="s">
        <v>253</v>
      </c>
      <c r="B120" t="s">
        <v>124</v>
      </c>
      <c r="C120" t="s">
        <v>43</v>
      </c>
      <c r="D120" t="s">
        <v>17</v>
      </c>
      <c r="E120" t="s">
        <v>144</v>
      </c>
      <c r="F120">
        <v>120000</v>
      </c>
      <c r="G120" t="s">
        <v>240</v>
      </c>
      <c r="H120" t="s">
        <v>247</v>
      </c>
      <c r="I120">
        <v>200</v>
      </c>
      <c r="J120">
        <v>300</v>
      </c>
      <c r="K120" t="s">
        <v>583</v>
      </c>
      <c r="L120" t="s">
        <v>1736</v>
      </c>
      <c r="M120" t="s">
        <v>1736</v>
      </c>
      <c r="N120">
        <v>5</v>
      </c>
      <c r="O120">
        <v>5.5</v>
      </c>
    </row>
    <row r="121" spans="1:15">
      <c r="A121" t="s">
        <v>849</v>
      </c>
      <c r="B121" t="s">
        <v>124</v>
      </c>
      <c r="C121" t="s">
        <v>23</v>
      </c>
      <c r="D121" t="s">
        <v>17</v>
      </c>
      <c r="E121" t="s">
        <v>144</v>
      </c>
      <c r="F121">
        <v>36923</v>
      </c>
      <c r="G121" t="s">
        <v>240</v>
      </c>
      <c r="H121" t="s">
        <v>841</v>
      </c>
      <c r="I121">
        <v>400</v>
      </c>
      <c r="J121">
        <v>650</v>
      </c>
      <c r="K121" t="s">
        <v>581</v>
      </c>
      <c r="L121" t="s">
        <v>1745</v>
      </c>
      <c r="M121" t="s">
        <v>1745</v>
      </c>
      <c r="N121">
        <v>14</v>
      </c>
      <c r="O121">
        <v>14.5</v>
      </c>
    </row>
    <row r="122" spans="1:15">
      <c r="A122" t="s">
        <v>773</v>
      </c>
      <c r="B122" t="s">
        <v>24</v>
      </c>
      <c r="C122" t="s">
        <v>43</v>
      </c>
      <c r="D122" t="s">
        <v>17</v>
      </c>
      <c r="E122" t="s">
        <v>52</v>
      </c>
      <c r="F122">
        <v>34285</v>
      </c>
      <c r="G122" t="s">
        <v>240</v>
      </c>
      <c r="H122" t="s">
        <v>774</v>
      </c>
      <c r="I122">
        <v>350</v>
      </c>
      <c r="J122">
        <v>450</v>
      </c>
      <c r="K122" t="s">
        <v>591</v>
      </c>
      <c r="L122" t="s">
        <v>1782</v>
      </c>
      <c r="M122" t="s">
        <v>1782</v>
      </c>
      <c r="N122">
        <v>9</v>
      </c>
      <c r="O122">
        <v>9</v>
      </c>
    </row>
    <row r="123" spans="1:15">
      <c r="A123" t="s">
        <v>728</v>
      </c>
      <c r="B123" t="s">
        <v>24</v>
      </c>
      <c r="C123" t="s">
        <v>43</v>
      </c>
      <c r="D123" t="s">
        <v>17</v>
      </c>
      <c r="E123" t="s">
        <v>52</v>
      </c>
      <c r="F123">
        <v>48000</v>
      </c>
      <c r="G123" t="s">
        <v>240</v>
      </c>
      <c r="H123" t="s">
        <v>249</v>
      </c>
      <c r="I123">
        <v>250</v>
      </c>
      <c r="J123">
        <v>450</v>
      </c>
      <c r="K123" t="s">
        <v>591</v>
      </c>
      <c r="L123" t="s">
        <v>1780</v>
      </c>
      <c r="M123" t="s">
        <v>1780</v>
      </c>
      <c r="N123">
        <v>7</v>
      </c>
      <c r="O123">
        <v>7</v>
      </c>
    </row>
    <row r="124" spans="1:15">
      <c r="A124" t="s">
        <v>701</v>
      </c>
      <c r="B124" t="s">
        <v>24</v>
      </c>
      <c r="C124" t="s">
        <v>43</v>
      </c>
      <c r="D124" t="s">
        <v>17</v>
      </c>
      <c r="E124" t="s">
        <v>118</v>
      </c>
      <c r="F124">
        <v>9375</v>
      </c>
      <c r="G124" t="s">
        <v>664</v>
      </c>
      <c r="H124" t="s">
        <v>702</v>
      </c>
      <c r="I124">
        <v>480</v>
      </c>
      <c r="J124">
        <v>640</v>
      </c>
      <c r="K124" t="s">
        <v>588</v>
      </c>
      <c r="L124" t="s">
        <v>1749</v>
      </c>
      <c r="M124" t="s">
        <v>2737</v>
      </c>
      <c r="N124">
        <v>14</v>
      </c>
      <c r="O124">
        <v>14</v>
      </c>
    </row>
    <row r="125" spans="1:15">
      <c r="A125" t="s">
        <v>555</v>
      </c>
      <c r="B125" t="s">
        <v>24</v>
      </c>
      <c r="C125" t="s">
        <v>16</v>
      </c>
      <c r="D125" t="s">
        <v>17</v>
      </c>
      <c r="E125" t="s">
        <v>52</v>
      </c>
      <c r="F125">
        <v>9230</v>
      </c>
      <c r="G125" t="s">
        <v>240</v>
      </c>
      <c r="H125" t="s">
        <v>556</v>
      </c>
      <c r="I125">
        <v>350</v>
      </c>
      <c r="J125">
        <v>650</v>
      </c>
      <c r="K125" t="s">
        <v>588</v>
      </c>
      <c r="L125" t="s">
        <v>1753</v>
      </c>
      <c r="M125" t="s">
        <v>2731</v>
      </c>
      <c r="N125">
        <v>14</v>
      </c>
      <c r="O125">
        <v>14</v>
      </c>
    </row>
    <row r="126" spans="1:15">
      <c r="A126" t="s">
        <v>129</v>
      </c>
      <c r="B126" t="s">
        <v>24</v>
      </c>
      <c r="C126" t="s">
        <v>16</v>
      </c>
      <c r="D126" t="s">
        <v>17</v>
      </c>
      <c r="E126" t="s">
        <v>52</v>
      </c>
      <c r="F126">
        <v>240000</v>
      </c>
      <c r="G126" t="s">
        <v>130</v>
      </c>
      <c r="H126" t="s">
        <v>131</v>
      </c>
      <c r="I126">
        <v>200</v>
      </c>
      <c r="J126">
        <v>200</v>
      </c>
      <c r="K126" t="s">
        <v>590</v>
      </c>
      <c r="L126" t="s">
        <v>1724</v>
      </c>
      <c r="M126" t="s">
        <v>1724</v>
      </c>
      <c r="N126">
        <v>5</v>
      </c>
      <c r="O126">
        <v>4</v>
      </c>
    </row>
    <row r="127" spans="1:15">
      <c r="A127" t="s">
        <v>635</v>
      </c>
      <c r="B127" t="s">
        <v>24</v>
      </c>
      <c r="C127" t="s">
        <v>23</v>
      </c>
      <c r="D127" t="s">
        <v>17</v>
      </c>
      <c r="E127" t="s">
        <v>52</v>
      </c>
      <c r="F127">
        <v>52173</v>
      </c>
      <c r="G127" t="s">
        <v>636</v>
      </c>
      <c r="H127" t="s">
        <v>501</v>
      </c>
      <c r="I127">
        <v>230</v>
      </c>
      <c r="J127">
        <v>290</v>
      </c>
      <c r="K127" t="s">
        <v>591</v>
      </c>
      <c r="L127" t="s">
        <v>1762</v>
      </c>
      <c r="M127" t="s">
        <v>1762</v>
      </c>
      <c r="N127">
        <v>6</v>
      </c>
      <c r="O127">
        <v>6</v>
      </c>
    </row>
    <row r="128" spans="1:15">
      <c r="A128" t="s">
        <v>666</v>
      </c>
      <c r="B128" t="s">
        <v>24</v>
      </c>
      <c r="C128" t="s">
        <v>23</v>
      </c>
      <c r="D128" t="s">
        <v>17</v>
      </c>
      <c r="E128" t="s">
        <v>52</v>
      </c>
      <c r="F128">
        <v>28571</v>
      </c>
      <c r="G128" t="s">
        <v>667</v>
      </c>
      <c r="H128" t="s">
        <v>668</v>
      </c>
      <c r="I128">
        <v>210</v>
      </c>
      <c r="J128">
        <v>260</v>
      </c>
      <c r="K128" t="s">
        <v>591</v>
      </c>
      <c r="L128" t="s">
        <v>1803</v>
      </c>
      <c r="M128" t="s">
        <v>1803</v>
      </c>
      <c r="N128">
        <v>6</v>
      </c>
      <c r="O128">
        <v>6</v>
      </c>
    </row>
    <row r="129" spans="1:15">
      <c r="A129" t="s">
        <v>160</v>
      </c>
      <c r="B129" t="s">
        <v>24</v>
      </c>
      <c r="C129" t="s">
        <v>43</v>
      </c>
      <c r="D129" t="s">
        <v>17</v>
      </c>
      <c r="E129" t="s">
        <v>118</v>
      </c>
      <c r="F129">
        <v>26086</v>
      </c>
      <c r="G129" t="s">
        <v>31</v>
      </c>
      <c r="H129" t="s">
        <v>161</v>
      </c>
      <c r="I129">
        <v>230</v>
      </c>
      <c r="J129">
        <v>340</v>
      </c>
      <c r="K129" t="s">
        <v>586</v>
      </c>
      <c r="L129" t="s">
        <v>1856</v>
      </c>
      <c r="M129" t="s">
        <v>1856</v>
      </c>
      <c r="N129">
        <v>23</v>
      </c>
      <c r="O129">
        <v>23</v>
      </c>
    </row>
    <row r="130" spans="1:15">
      <c r="A130" t="s">
        <v>242</v>
      </c>
      <c r="B130" t="s">
        <v>24</v>
      </c>
      <c r="C130" t="s">
        <v>16</v>
      </c>
      <c r="D130" t="s">
        <v>17</v>
      </c>
      <c r="E130" t="s">
        <v>118</v>
      </c>
      <c r="F130">
        <v>15000</v>
      </c>
      <c r="G130" t="s">
        <v>90</v>
      </c>
      <c r="H130" t="s">
        <v>234</v>
      </c>
      <c r="I130">
        <v>400</v>
      </c>
      <c r="J130">
        <v>500</v>
      </c>
      <c r="K130" t="s">
        <v>583</v>
      </c>
      <c r="L130" t="s">
        <v>1743</v>
      </c>
      <c r="M130" t="s">
        <v>1743</v>
      </c>
      <c r="N130">
        <v>10</v>
      </c>
      <c r="O130">
        <v>10.5</v>
      </c>
    </row>
    <row r="131" spans="1:15">
      <c r="A131" t="s">
        <v>699</v>
      </c>
      <c r="B131" t="s">
        <v>24</v>
      </c>
      <c r="C131" t="s">
        <v>23</v>
      </c>
      <c r="D131" t="s">
        <v>17</v>
      </c>
      <c r="E131" t="s">
        <v>118</v>
      </c>
      <c r="F131">
        <v>31578</v>
      </c>
      <c r="G131" t="s">
        <v>39</v>
      </c>
      <c r="H131" t="s">
        <v>700</v>
      </c>
      <c r="I131">
        <v>190</v>
      </c>
      <c r="J131">
        <v>270</v>
      </c>
      <c r="K131" t="s">
        <v>591</v>
      </c>
      <c r="L131" t="s">
        <v>1769</v>
      </c>
      <c r="M131" t="s">
        <v>1769</v>
      </c>
      <c r="N131">
        <v>5</v>
      </c>
      <c r="O131">
        <v>5</v>
      </c>
    </row>
    <row r="132" spans="1:15">
      <c r="A132" t="s">
        <v>557</v>
      </c>
      <c r="B132" t="s">
        <v>24</v>
      </c>
      <c r="C132" t="s">
        <v>16</v>
      </c>
      <c r="D132" t="s">
        <v>17</v>
      </c>
      <c r="E132" t="s">
        <v>52</v>
      </c>
      <c r="F132">
        <v>18461</v>
      </c>
      <c r="G132" t="s">
        <v>240</v>
      </c>
      <c r="H132" t="s">
        <v>558</v>
      </c>
      <c r="I132">
        <v>380</v>
      </c>
      <c r="J132">
        <v>650</v>
      </c>
      <c r="K132" t="s">
        <v>588</v>
      </c>
      <c r="L132" t="s">
        <v>1755</v>
      </c>
      <c r="M132" t="s">
        <v>2731</v>
      </c>
      <c r="N132">
        <v>14</v>
      </c>
      <c r="O132">
        <v>14</v>
      </c>
    </row>
    <row r="133" spans="1:15">
      <c r="A133" t="s">
        <v>783</v>
      </c>
      <c r="B133" t="s">
        <v>24</v>
      </c>
      <c r="C133" t="s">
        <v>43</v>
      </c>
      <c r="D133" t="s">
        <v>17</v>
      </c>
      <c r="E133" t="s">
        <v>52</v>
      </c>
      <c r="F133">
        <v>21428</v>
      </c>
      <c r="G133" t="s">
        <v>661</v>
      </c>
      <c r="H133" t="s">
        <v>784</v>
      </c>
      <c r="I133">
        <v>280</v>
      </c>
      <c r="J133">
        <v>320</v>
      </c>
      <c r="K133" t="s">
        <v>591</v>
      </c>
      <c r="L133" t="s">
        <v>1873</v>
      </c>
      <c r="M133" t="s">
        <v>1873</v>
      </c>
      <c r="N133">
        <v>7</v>
      </c>
      <c r="O133">
        <v>7</v>
      </c>
    </row>
    <row r="134" spans="1:15">
      <c r="A134" t="s">
        <v>660</v>
      </c>
      <c r="B134" t="s">
        <v>24</v>
      </c>
      <c r="C134" t="s">
        <v>43</v>
      </c>
      <c r="D134" t="s">
        <v>17</v>
      </c>
      <c r="E134" t="s">
        <v>52</v>
      </c>
      <c r="F134">
        <v>40000</v>
      </c>
      <c r="G134" t="s">
        <v>661</v>
      </c>
      <c r="H134" t="s">
        <v>662</v>
      </c>
      <c r="I134">
        <v>300</v>
      </c>
      <c r="J134">
        <v>450</v>
      </c>
      <c r="K134" t="s">
        <v>591</v>
      </c>
      <c r="L134" t="s">
        <v>1874</v>
      </c>
      <c r="M134" t="s">
        <v>1874</v>
      </c>
      <c r="N134">
        <v>8</v>
      </c>
      <c r="O134">
        <v>8</v>
      </c>
    </row>
    <row r="135" spans="1:15">
      <c r="A135" t="s">
        <v>847</v>
      </c>
      <c r="B135" t="s">
        <v>24</v>
      </c>
      <c r="C135" t="s">
        <v>23</v>
      </c>
      <c r="D135" t="s">
        <v>17</v>
      </c>
      <c r="E135" t="s">
        <v>52</v>
      </c>
      <c r="F135">
        <v>30000</v>
      </c>
      <c r="G135" t="s">
        <v>670</v>
      </c>
      <c r="H135" t="s">
        <v>671</v>
      </c>
      <c r="I135">
        <v>200</v>
      </c>
      <c r="J135">
        <v>460</v>
      </c>
      <c r="K135" t="s">
        <v>591</v>
      </c>
      <c r="L135" t="s">
        <v>1768</v>
      </c>
      <c r="M135" t="s">
        <v>1768</v>
      </c>
      <c r="N135">
        <v>5</v>
      </c>
      <c r="O135">
        <v>5</v>
      </c>
    </row>
    <row r="136" spans="1:15">
      <c r="A136" t="s">
        <v>742</v>
      </c>
      <c r="B136" t="s">
        <v>24</v>
      </c>
      <c r="C136" t="s">
        <v>23</v>
      </c>
      <c r="D136" t="s">
        <v>17</v>
      </c>
      <c r="E136" t="s">
        <v>52</v>
      </c>
      <c r="F136">
        <v>24000</v>
      </c>
      <c r="G136" t="s">
        <v>743</v>
      </c>
      <c r="H136" t="s">
        <v>744</v>
      </c>
      <c r="I136">
        <v>250</v>
      </c>
      <c r="J136">
        <v>280</v>
      </c>
      <c r="K136" t="s">
        <v>591</v>
      </c>
      <c r="L136" t="s">
        <v>1862</v>
      </c>
      <c r="M136" t="s">
        <v>1862</v>
      </c>
      <c r="N136">
        <v>7</v>
      </c>
      <c r="O136">
        <v>7</v>
      </c>
    </row>
    <row r="137" spans="1:15">
      <c r="A137" t="s">
        <v>514</v>
      </c>
      <c r="B137" t="s">
        <v>24</v>
      </c>
      <c r="C137" t="s">
        <v>16</v>
      </c>
      <c r="D137" t="s">
        <v>17</v>
      </c>
      <c r="E137" t="s">
        <v>52</v>
      </c>
      <c r="F137">
        <v>24000</v>
      </c>
      <c r="G137" t="s">
        <v>240</v>
      </c>
      <c r="H137" t="s">
        <v>515</v>
      </c>
      <c r="I137">
        <v>250</v>
      </c>
      <c r="J137">
        <v>350</v>
      </c>
      <c r="K137" t="s">
        <v>591</v>
      </c>
      <c r="L137" t="s">
        <v>1780</v>
      </c>
      <c r="M137" t="s">
        <v>1780</v>
      </c>
      <c r="N137">
        <v>7</v>
      </c>
      <c r="O137">
        <v>7</v>
      </c>
    </row>
    <row r="138" spans="1:15">
      <c r="A138" t="s">
        <v>750</v>
      </c>
      <c r="B138" t="s">
        <v>24</v>
      </c>
      <c r="C138" t="s">
        <v>23</v>
      </c>
      <c r="D138" t="s">
        <v>17</v>
      </c>
      <c r="E138" t="s">
        <v>52</v>
      </c>
      <c r="F138">
        <v>30000</v>
      </c>
      <c r="G138" t="s">
        <v>108</v>
      </c>
      <c r="H138" t="s">
        <v>751</v>
      </c>
      <c r="I138">
        <v>200</v>
      </c>
      <c r="J138">
        <v>250</v>
      </c>
      <c r="K138" t="s">
        <v>591</v>
      </c>
      <c r="L138" t="s">
        <v>1777</v>
      </c>
      <c r="M138" t="s">
        <v>1777</v>
      </c>
      <c r="N138">
        <v>5</v>
      </c>
      <c r="O138">
        <v>5</v>
      </c>
    </row>
    <row r="139" spans="1:15">
      <c r="A139" t="s">
        <v>713</v>
      </c>
      <c r="B139" t="s">
        <v>24</v>
      </c>
      <c r="C139" t="s">
        <v>43</v>
      </c>
      <c r="D139" t="s">
        <v>17</v>
      </c>
      <c r="E139" t="s">
        <v>118</v>
      </c>
      <c r="F139">
        <v>9230</v>
      </c>
      <c r="G139" t="s">
        <v>90</v>
      </c>
      <c r="H139" t="s">
        <v>714</v>
      </c>
      <c r="I139">
        <v>350</v>
      </c>
      <c r="J139">
        <v>650</v>
      </c>
      <c r="K139" t="s">
        <v>588</v>
      </c>
      <c r="L139" t="s">
        <v>1756</v>
      </c>
      <c r="M139" t="s">
        <v>2741</v>
      </c>
      <c r="N139">
        <v>14</v>
      </c>
      <c r="O139">
        <v>14</v>
      </c>
    </row>
    <row r="140" spans="1:15">
      <c r="A140" t="s">
        <v>688</v>
      </c>
      <c r="B140" t="s">
        <v>24</v>
      </c>
      <c r="C140" t="s">
        <v>23</v>
      </c>
      <c r="D140" t="s">
        <v>17</v>
      </c>
      <c r="E140" t="s">
        <v>144</v>
      </c>
      <c r="F140">
        <v>60000</v>
      </c>
      <c r="G140" t="s">
        <v>103</v>
      </c>
      <c r="H140" t="s">
        <v>689</v>
      </c>
      <c r="I140">
        <v>200</v>
      </c>
      <c r="J140">
        <v>230</v>
      </c>
      <c r="K140" t="s">
        <v>591</v>
      </c>
      <c r="L140" t="s">
        <v>1794</v>
      </c>
      <c r="M140" t="s">
        <v>1794</v>
      </c>
      <c r="N140">
        <v>5</v>
      </c>
      <c r="O140">
        <v>5</v>
      </c>
    </row>
    <row r="141" spans="1:15">
      <c r="A141" t="s">
        <v>544</v>
      </c>
      <c r="B141" t="s">
        <v>24</v>
      </c>
      <c r="C141" t="s">
        <v>16</v>
      </c>
      <c r="D141" t="s">
        <v>17</v>
      </c>
      <c r="E141" t="s">
        <v>118</v>
      </c>
      <c r="F141">
        <v>15000</v>
      </c>
      <c r="G141" t="s">
        <v>545</v>
      </c>
      <c r="H141" t="s">
        <v>234</v>
      </c>
      <c r="I141">
        <v>400</v>
      </c>
      <c r="J141">
        <v>500</v>
      </c>
      <c r="K141" t="s">
        <v>591</v>
      </c>
      <c r="L141" t="s">
        <v>1822</v>
      </c>
      <c r="M141" t="s">
        <v>1822</v>
      </c>
      <c r="N141">
        <v>10</v>
      </c>
      <c r="O141">
        <v>10</v>
      </c>
    </row>
    <row r="142" spans="1:15">
      <c r="A142" t="s">
        <v>505</v>
      </c>
      <c r="B142" t="s">
        <v>24</v>
      </c>
      <c r="C142" t="s">
        <v>16</v>
      </c>
      <c r="D142" t="s">
        <v>17</v>
      </c>
      <c r="E142" t="s">
        <v>118</v>
      </c>
      <c r="F142">
        <v>25000</v>
      </c>
      <c r="G142" t="s">
        <v>506</v>
      </c>
      <c r="H142" t="s">
        <v>507</v>
      </c>
      <c r="I142">
        <v>240</v>
      </c>
      <c r="J142">
        <v>280</v>
      </c>
      <c r="K142" t="s">
        <v>591</v>
      </c>
      <c r="L142" t="s">
        <v>1719</v>
      </c>
      <c r="M142" t="s">
        <v>1719</v>
      </c>
      <c r="N142">
        <v>6</v>
      </c>
      <c r="O142">
        <v>6</v>
      </c>
    </row>
    <row r="143" spans="1:15">
      <c r="A143" t="s">
        <v>162</v>
      </c>
      <c r="B143" t="s">
        <v>24</v>
      </c>
      <c r="C143" t="s">
        <v>23</v>
      </c>
      <c r="D143" t="s">
        <v>17</v>
      </c>
      <c r="E143" t="s">
        <v>118</v>
      </c>
      <c r="F143">
        <v>75000</v>
      </c>
      <c r="G143" t="s">
        <v>145</v>
      </c>
      <c r="H143" t="s">
        <v>154</v>
      </c>
      <c r="I143">
        <v>160</v>
      </c>
      <c r="J143">
        <v>250</v>
      </c>
      <c r="K143" t="s">
        <v>586</v>
      </c>
      <c r="L143" t="s">
        <v>1840</v>
      </c>
      <c r="M143" t="s">
        <v>1840</v>
      </c>
      <c r="N143">
        <v>16</v>
      </c>
      <c r="O143">
        <v>16</v>
      </c>
    </row>
    <row r="144" spans="1:15">
      <c r="A144" t="s">
        <v>163</v>
      </c>
      <c r="B144" t="s">
        <v>24</v>
      </c>
      <c r="C144" t="s">
        <v>43</v>
      </c>
      <c r="D144" t="s">
        <v>17</v>
      </c>
      <c r="E144" t="s">
        <v>144</v>
      </c>
      <c r="F144">
        <v>120000</v>
      </c>
      <c r="G144" t="s">
        <v>145</v>
      </c>
      <c r="H144" t="s">
        <v>164</v>
      </c>
      <c r="I144">
        <v>200</v>
      </c>
      <c r="J144">
        <v>300</v>
      </c>
      <c r="K144" t="s">
        <v>586</v>
      </c>
      <c r="L144" t="s">
        <v>1841</v>
      </c>
      <c r="M144" t="s">
        <v>1841</v>
      </c>
      <c r="N144">
        <v>20</v>
      </c>
      <c r="O144">
        <v>20</v>
      </c>
    </row>
    <row r="145" spans="1:15">
      <c r="A145" t="s">
        <v>165</v>
      </c>
      <c r="B145" t="s">
        <v>24</v>
      </c>
      <c r="C145" t="s">
        <v>16</v>
      </c>
      <c r="D145" t="s">
        <v>17</v>
      </c>
      <c r="E145" t="s">
        <v>144</v>
      </c>
      <c r="F145">
        <v>96000</v>
      </c>
      <c r="G145" t="s">
        <v>145</v>
      </c>
      <c r="H145" t="s">
        <v>85</v>
      </c>
      <c r="I145">
        <v>250</v>
      </c>
      <c r="J145">
        <v>350</v>
      </c>
      <c r="K145" t="s">
        <v>586</v>
      </c>
      <c r="L145" t="s">
        <v>1842</v>
      </c>
      <c r="M145" t="s">
        <v>1842</v>
      </c>
      <c r="N145">
        <v>25</v>
      </c>
      <c r="O145">
        <v>25</v>
      </c>
    </row>
    <row r="146" spans="1:15">
      <c r="A146" t="s">
        <v>143</v>
      </c>
      <c r="B146" t="s">
        <v>24</v>
      </c>
      <c r="C146" t="s">
        <v>23</v>
      </c>
      <c r="D146" t="s">
        <v>17</v>
      </c>
      <c r="E146" t="s">
        <v>144</v>
      </c>
      <c r="F146">
        <v>75000</v>
      </c>
      <c r="G146" t="s">
        <v>145</v>
      </c>
      <c r="H146" t="s">
        <v>64</v>
      </c>
      <c r="I146">
        <v>320</v>
      </c>
      <c r="J146">
        <v>400</v>
      </c>
      <c r="K146" t="s">
        <v>586</v>
      </c>
      <c r="L146" t="s">
        <v>1843</v>
      </c>
      <c r="M146" t="s">
        <v>1843</v>
      </c>
      <c r="N146">
        <v>32</v>
      </c>
      <c r="O146">
        <v>32</v>
      </c>
    </row>
    <row r="147" spans="1:15">
      <c r="A147" t="s">
        <v>304</v>
      </c>
      <c r="B147" t="s">
        <v>24</v>
      </c>
      <c r="C147" t="s">
        <v>23</v>
      </c>
      <c r="D147" t="s">
        <v>17</v>
      </c>
      <c r="E147" t="s">
        <v>112</v>
      </c>
      <c r="F147">
        <v>240000</v>
      </c>
      <c r="G147" t="s">
        <v>276</v>
      </c>
      <c r="H147" t="s">
        <v>274</v>
      </c>
      <c r="I147">
        <v>150</v>
      </c>
      <c r="J147">
        <v>220</v>
      </c>
      <c r="K147" t="s">
        <v>1238</v>
      </c>
      <c r="L147" t="s">
        <v>1807</v>
      </c>
      <c r="M147" t="s">
        <v>1807</v>
      </c>
      <c r="N147">
        <v>21</v>
      </c>
      <c r="O147">
        <v>21</v>
      </c>
    </row>
    <row r="148" spans="1:15">
      <c r="A148" t="s">
        <v>305</v>
      </c>
      <c r="B148" t="s">
        <v>24</v>
      </c>
      <c r="C148" t="s">
        <v>43</v>
      </c>
      <c r="D148" t="s">
        <v>17</v>
      </c>
      <c r="E148" t="s">
        <v>112</v>
      </c>
      <c r="F148">
        <v>200000</v>
      </c>
      <c r="G148" t="s">
        <v>278</v>
      </c>
      <c r="H148" t="s">
        <v>279</v>
      </c>
      <c r="I148">
        <v>180</v>
      </c>
      <c r="J148">
        <v>260</v>
      </c>
      <c r="K148" t="s">
        <v>1238</v>
      </c>
      <c r="L148" t="s">
        <v>1805</v>
      </c>
      <c r="M148" t="s">
        <v>1805</v>
      </c>
      <c r="N148">
        <v>25</v>
      </c>
      <c r="O148">
        <v>25</v>
      </c>
    </row>
    <row r="149" spans="1:15">
      <c r="A149" t="s">
        <v>306</v>
      </c>
      <c r="B149" t="s">
        <v>24</v>
      </c>
      <c r="C149" t="s">
        <v>23</v>
      </c>
      <c r="D149" t="s">
        <v>17</v>
      </c>
      <c r="E149" t="s">
        <v>52</v>
      </c>
      <c r="F149">
        <v>184615</v>
      </c>
      <c r="G149" t="s">
        <v>276</v>
      </c>
      <c r="H149" t="s">
        <v>307</v>
      </c>
      <c r="I149">
        <v>130</v>
      </c>
      <c r="J149">
        <v>200</v>
      </c>
      <c r="K149" t="s">
        <v>1238</v>
      </c>
      <c r="L149" t="s">
        <v>1806</v>
      </c>
      <c r="M149" t="s">
        <v>1806</v>
      </c>
      <c r="N149">
        <v>18</v>
      </c>
      <c r="O149">
        <v>18</v>
      </c>
    </row>
    <row r="150" spans="1:15">
      <c r="A150" t="s">
        <v>498</v>
      </c>
      <c r="B150" t="s">
        <v>24</v>
      </c>
      <c r="C150" t="s">
        <v>16</v>
      </c>
      <c r="D150" t="s">
        <v>17</v>
      </c>
      <c r="E150" t="s">
        <v>52</v>
      </c>
      <c r="F150">
        <v>63157</v>
      </c>
      <c r="G150" t="s">
        <v>466</v>
      </c>
      <c r="H150" t="s">
        <v>499</v>
      </c>
      <c r="I150">
        <v>190</v>
      </c>
      <c r="J150">
        <v>560</v>
      </c>
      <c r="K150" t="s">
        <v>591</v>
      </c>
      <c r="L150" t="s">
        <v>1817</v>
      </c>
      <c r="M150" t="s">
        <v>1817</v>
      </c>
      <c r="N150">
        <v>5</v>
      </c>
      <c r="O150">
        <v>5</v>
      </c>
    </row>
    <row r="151" spans="1:15">
      <c r="A151" t="s">
        <v>796</v>
      </c>
      <c r="B151" t="s">
        <v>111</v>
      </c>
      <c r="C151" t="s">
        <v>23</v>
      </c>
      <c r="D151" t="s">
        <v>17</v>
      </c>
      <c r="E151" t="s">
        <v>70</v>
      </c>
      <c r="F151">
        <v>27906</v>
      </c>
      <c r="G151" t="s">
        <v>217</v>
      </c>
      <c r="H151" t="s">
        <v>797</v>
      </c>
      <c r="I151">
        <v>215</v>
      </c>
      <c r="J151">
        <v>275</v>
      </c>
      <c r="K151" t="s">
        <v>591</v>
      </c>
      <c r="L151" t="s">
        <v>1867</v>
      </c>
      <c r="M151" t="s">
        <v>1867</v>
      </c>
      <c r="N151">
        <v>6</v>
      </c>
      <c r="O151">
        <v>6</v>
      </c>
    </row>
    <row r="152" spans="1:15">
      <c r="A152" t="s">
        <v>132</v>
      </c>
      <c r="B152" t="s">
        <v>111</v>
      </c>
      <c r="C152" t="s">
        <v>43</v>
      </c>
      <c r="D152" t="s">
        <v>17</v>
      </c>
      <c r="E152" t="s">
        <v>66</v>
      </c>
      <c r="F152">
        <v>480000</v>
      </c>
      <c r="G152" t="s">
        <v>113</v>
      </c>
      <c r="H152" t="s">
        <v>133</v>
      </c>
      <c r="I152">
        <v>100</v>
      </c>
      <c r="J152">
        <v>150</v>
      </c>
      <c r="K152" t="s">
        <v>590</v>
      </c>
      <c r="L152" t="s">
        <v>1732</v>
      </c>
      <c r="M152" t="s">
        <v>1732</v>
      </c>
      <c r="N152">
        <v>5</v>
      </c>
      <c r="O152">
        <v>4</v>
      </c>
    </row>
    <row r="153" spans="1:15">
      <c r="A153" t="s">
        <v>134</v>
      </c>
      <c r="B153" t="s">
        <v>111</v>
      </c>
      <c r="C153" t="s">
        <v>23</v>
      </c>
      <c r="D153" t="s">
        <v>17</v>
      </c>
      <c r="E153" t="s">
        <v>66</v>
      </c>
      <c r="F153">
        <v>369230</v>
      </c>
      <c r="G153" t="s">
        <v>135</v>
      </c>
      <c r="H153" t="s">
        <v>136</v>
      </c>
      <c r="I153">
        <v>130</v>
      </c>
      <c r="J153">
        <v>200</v>
      </c>
      <c r="K153" t="s">
        <v>590</v>
      </c>
      <c r="L153" t="s">
        <v>1731</v>
      </c>
      <c r="M153" t="s">
        <v>1731</v>
      </c>
      <c r="N153">
        <v>5</v>
      </c>
      <c r="O153">
        <v>4</v>
      </c>
    </row>
    <row r="154" spans="1:15">
      <c r="A154" t="s">
        <v>110</v>
      </c>
      <c r="B154" t="s">
        <v>111</v>
      </c>
      <c r="C154" t="s">
        <v>16</v>
      </c>
      <c r="D154" t="s">
        <v>17</v>
      </c>
      <c r="E154" t="s">
        <v>112</v>
      </c>
      <c r="F154">
        <v>160000</v>
      </c>
      <c r="G154" t="s">
        <v>113</v>
      </c>
      <c r="H154" t="s">
        <v>114</v>
      </c>
      <c r="I154">
        <v>150</v>
      </c>
      <c r="J154">
        <v>250</v>
      </c>
      <c r="K154" t="s">
        <v>590</v>
      </c>
      <c r="L154" t="s">
        <v>1733</v>
      </c>
      <c r="M154" t="s">
        <v>1733</v>
      </c>
      <c r="N154">
        <v>5</v>
      </c>
      <c r="O154">
        <v>4</v>
      </c>
    </row>
    <row r="155" spans="1:15">
      <c r="A155" t="s">
        <v>115</v>
      </c>
      <c r="B155" t="s">
        <v>111</v>
      </c>
      <c r="C155" t="s">
        <v>16</v>
      </c>
      <c r="D155" t="s">
        <v>17</v>
      </c>
      <c r="E155" t="s">
        <v>112</v>
      </c>
      <c r="F155">
        <v>141176</v>
      </c>
      <c r="G155" t="s">
        <v>113</v>
      </c>
      <c r="H155" t="s">
        <v>116</v>
      </c>
      <c r="I155">
        <v>170</v>
      </c>
      <c r="J155">
        <v>250</v>
      </c>
      <c r="K155" t="s">
        <v>590</v>
      </c>
      <c r="L155" t="s">
        <v>1734</v>
      </c>
      <c r="M155" t="s">
        <v>1734</v>
      </c>
      <c r="N155">
        <v>5</v>
      </c>
      <c r="O155">
        <v>4</v>
      </c>
    </row>
    <row r="156" spans="1:15">
      <c r="A156" t="s">
        <v>640</v>
      </c>
      <c r="B156" t="s">
        <v>111</v>
      </c>
      <c r="C156" t="s">
        <v>43</v>
      </c>
      <c r="D156" t="s">
        <v>17</v>
      </c>
      <c r="E156" t="s">
        <v>66</v>
      </c>
      <c r="F156">
        <v>120000</v>
      </c>
      <c r="G156" t="s">
        <v>113</v>
      </c>
      <c r="H156" t="s">
        <v>641</v>
      </c>
      <c r="I156">
        <v>200</v>
      </c>
      <c r="J156">
        <v>300</v>
      </c>
      <c r="K156" t="s">
        <v>591</v>
      </c>
      <c r="L156" t="s">
        <v>1820</v>
      </c>
      <c r="M156" t="s">
        <v>1820</v>
      </c>
      <c r="N156">
        <v>5</v>
      </c>
      <c r="O156">
        <v>5</v>
      </c>
    </row>
    <row r="157" spans="1:15">
      <c r="A157" t="s">
        <v>500</v>
      </c>
      <c r="B157" t="s">
        <v>84</v>
      </c>
      <c r="C157" t="s">
        <v>16</v>
      </c>
      <c r="D157" t="s">
        <v>17</v>
      </c>
      <c r="E157" t="s">
        <v>144</v>
      </c>
      <c r="F157">
        <v>26086</v>
      </c>
      <c r="G157" t="s">
        <v>376</v>
      </c>
      <c r="H157" t="s">
        <v>501</v>
      </c>
      <c r="I157">
        <v>230</v>
      </c>
      <c r="J157">
        <v>290</v>
      </c>
      <c r="K157" t="s">
        <v>591</v>
      </c>
      <c r="L157" t="s">
        <v>1766</v>
      </c>
      <c r="M157" t="s">
        <v>1766</v>
      </c>
      <c r="N157">
        <v>6</v>
      </c>
      <c r="O157">
        <v>6</v>
      </c>
    </row>
    <row r="158" spans="1:15">
      <c r="A158" t="s">
        <v>308</v>
      </c>
      <c r="B158" t="s">
        <v>84</v>
      </c>
      <c r="C158" t="s">
        <v>23</v>
      </c>
      <c r="D158" t="s">
        <v>17</v>
      </c>
      <c r="E158" t="s">
        <v>112</v>
      </c>
      <c r="F158">
        <v>40000</v>
      </c>
      <c r="G158" t="s">
        <v>217</v>
      </c>
      <c r="H158" t="s">
        <v>309</v>
      </c>
      <c r="I158">
        <v>150</v>
      </c>
      <c r="J158">
        <v>220</v>
      </c>
      <c r="K158" t="s">
        <v>1238</v>
      </c>
      <c r="L158" t="s">
        <v>1812</v>
      </c>
      <c r="M158" t="s">
        <v>1812</v>
      </c>
      <c r="N158">
        <v>21</v>
      </c>
      <c r="O158">
        <v>21</v>
      </c>
    </row>
    <row r="159" spans="1:15">
      <c r="A159" t="s">
        <v>657</v>
      </c>
      <c r="B159" t="s">
        <v>84</v>
      </c>
      <c r="C159" t="s">
        <v>23</v>
      </c>
      <c r="D159" t="s">
        <v>17</v>
      </c>
      <c r="E159" t="s">
        <v>112</v>
      </c>
      <c r="F159">
        <v>10000</v>
      </c>
      <c r="G159" t="s">
        <v>39</v>
      </c>
      <c r="H159" t="s">
        <v>658</v>
      </c>
      <c r="I159">
        <v>250</v>
      </c>
      <c r="J159">
        <v>320</v>
      </c>
      <c r="K159" t="s">
        <v>591</v>
      </c>
      <c r="L159" t="s">
        <v>1771</v>
      </c>
      <c r="M159" t="s">
        <v>1771</v>
      </c>
      <c r="N159">
        <v>7</v>
      </c>
      <c r="O159">
        <v>7</v>
      </c>
    </row>
    <row r="160" spans="1:15">
      <c r="A160" t="s">
        <v>631</v>
      </c>
      <c r="B160" t="s">
        <v>84</v>
      </c>
      <c r="C160" t="s">
        <v>23</v>
      </c>
      <c r="D160" t="s">
        <v>17</v>
      </c>
      <c r="E160" t="s">
        <v>112</v>
      </c>
      <c r="F160">
        <v>17142</v>
      </c>
      <c r="G160" t="s">
        <v>90</v>
      </c>
      <c r="H160" t="s">
        <v>632</v>
      </c>
      <c r="I160">
        <v>350</v>
      </c>
      <c r="J160">
        <v>430</v>
      </c>
      <c r="K160" t="s">
        <v>591</v>
      </c>
      <c r="L160" t="s">
        <v>1793</v>
      </c>
      <c r="M160" t="s">
        <v>1793</v>
      </c>
      <c r="N160">
        <v>9</v>
      </c>
      <c r="O160">
        <v>9</v>
      </c>
    </row>
    <row r="161" spans="1:15">
      <c r="A161" t="s">
        <v>244</v>
      </c>
      <c r="B161" t="s">
        <v>84</v>
      </c>
      <c r="C161" t="s">
        <v>43</v>
      </c>
      <c r="D161" t="s">
        <v>17</v>
      </c>
      <c r="E161" t="s">
        <v>112</v>
      </c>
      <c r="F161">
        <v>17142</v>
      </c>
      <c r="G161" t="s">
        <v>240</v>
      </c>
      <c r="H161" t="s">
        <v>245</v>
      </c>
      <c r="I161">
        <v>350</v>
      </c>
      <c r="J161">
        <v>450</v>
      </c>
      <c r="K161" t="s">
        <v>583</v>
      </c>
      <c r="L161" t="s">
        <v>1737</v>
      </c>
      <c r="M161" t="s">
        <v>1737</v>
      </c>
      <c r="N161">
        <v>9</v>
      </c>
      <c r="O161">
        <v>9.5</v>
      </c>
    </row>
    <row r="162" spans="1:15">
      <c r="A162" t="s">
        <v>524</v>
      </c>
      <c r="B162" t="s">
        <v>84</v>
      </c>
      <c r="C162" t="s">
        <v>16</v>
      </c>
      <c r="D162" t="s">
        <v>17</v>
      </c>
      <c r="E162" t="s">
        <v>77</v>
      </c>
      <c r="F162">
        <v>40000</v>
      </c>
      <c r="G162" t="s">
        <v>517</v>
      </c>
      <c r="H162" t="s">
        <v>523</v>
      </c>
      <c r="I162">
        <v>300</v>
      </c>
      <c r="J162">
        <v>420</v>
      </c>
      <c r="K162" t="s">
        <v>591</v>
      </c>
      <c r="L162" t="s">
        <v>1775</v>
      </c>
      <c r="M162" t="s">
        <v>1775</v>
      </c>
      <c r="N162">
        <v>8</v>
      </c>
      <c r="O162">
        <v>8</v>
      </c>
    </row>
    <row r="163" spans="1:15">
      <c r="A163" t="s">
        <v>146</v>
      </c>
      <c r="B163" t="s">
        <v>84</v>
      </c>
      <c r="C163" t="s">
        <v>43</v>
      </c>
      <c r="D163" t="s">
        <v>17</v>
      </c>
      <c r="E163" t="s">
        <v>112</v>
      </c>
      <c r="F163">
        <v>30000</v>
      </c>
      <c r="G163" t="s">
        <v>36</v>
      </c>
      <c r="H163" t="s">
        <v>147</v>
      </c>
      <c r="I163">
        <v>200</v>
      </c>
      <c r="J163">
        <v>330</v>
      </c>
      <c r="K163" t="s">
        <v>586</v>
      </c>
      <c r="L163" t="s">
        <v>1829</v>
      </c>
      <c r="M163" t="s">
        <v>1829</v>
      </c>
      <c r="N163">
        <v>20</v>
      </c>
      <c r="O163">
        <v>20</v>
      </c>
    </row>
    <row r="164" spans="1:15">
      <c r="A164" t="s">
        <v>690</v>
      </c>
      <c r="B164" t="s">
        <v>84</v>
      </c>
      <c r="C164" t="s">
        <v>23</v>
      </c>
      <c r="D164" t="s">
        <v>17</v>
      </c>
      <c r="E164" t="s">
        <v>138</v>
      </c>
      <c r="F164">
        <v>14000</v>
      </c>
      <c r="G164" t="s">
        <v>39</v>
      </c>
      <c r="H164" t="s">
        <v>269</v>
      </c>
      <c r="I164">
        <v>250</v>
      </c>
      <c r="J164">
        <v>400</v>
      </c>
      <c r="K164" t="s">
        <v>591</v>
      </c>
      <c r="L164" t="s">
        <v>1771</v>
      </c>
      <c r="M164" t="s">
        <v>1771</v>
      </c>
      <c r="N164">
        <v>7</v>
      </c>
      <c r="O164">
        <v>7</v>
      </c>
    </row>
    <row r="165" spans="1:15">
      <c r="A165" t="s">
        <v>709</v>
      </c>
      <c r="B165" t="s">
        <v>84</v>
      </c>
      <c r="C165" t="s">
        <v>23</v>
      </c>
      <c r="D165" t="s">
        <v>17</v>
      </c>
      <c r="E165" t="s">
        <v>138</v>
      </c>
      <c r="F165">
        <v>2500</v>
      </c>
      <c r="G165" t="s">
        <v>627</v>
      </c>
      <c r="H165" t="s">
        <v>628</v>
      </c>
      <c r="I165">
        <v>400</v>
      </c>
      <c r="J165">
        <v>600</v>
      </c>
      <c r="K165" t="s">
        <v>588</v>
      </c>
      <c r="L165" t="s">
        <v>1748</v>
      </c>
      <c r="M165" t="s">
        <v>2742</v>
      </c>
      <c r="N165">
        <v>14</v>
      </c>
      <c r="O165">
        <v>14</v>
      </c>
    </row>
    <row r="166" spans="1:15">
      <c r="A166" t="s">
        <v>626</v>
      </c>
      <c r="B166" t="s">
        <v>84</v>
      </c>
      <c r="C166" t="s">
        <v>23</v>
      </c>
      <c r="D166" t="s">
        <v>17</v>
      </c>
      <c r="E166" t="s">
        <v>138</v>
      </c>
      <c r="F166">
        <v>2500</v>
      </c>
      <c r="G166" t="s">
        <v>627</v>
      </c>
      <c r="H166" t="s">
        <v>628</v>
      </c>
      <c r="I166">
        <v>400</v>
      </c>
      <c r="J166">
        <v>600</v>
      </c>
      <c r="K166" t="s">
        <v>588</v>
      </c>
      <c r="L166" t="s">
        <v>1748</v>
      </c>
      <c r="M166" t="s">
        <v>2742</v>
      </c>
      <c r="N166">
        <v>14</v>
      </c>
      <c r="O166">
        <v>14</v>
      </c>
    </row>
    <row r="167" spans="1:15">
      <c r="A167" t="s">
        <v>203</v>
      </c>
      <c r="B167" t="s">
        <v>84</v>
      </c>
      <c r="C167" t="s">
        <v>23</v>
      </c>
      <c r="D167" t="s">
        <v>17</v>
      </c>
      <c r="E167" t="s">
        <v>77</v>
      </c>
      <c r="F167">
        <v>20000</v>
      </c>
      <c r="G167" t="s">
        <v>204</v>
      </c>
      <c r="H167" t="s">
        <v>202</v>
      </c>
      <c r="I167">
        <v>150</v>
      </c>
      <c r="J167">
        <v>220</v>
      </c>
      <c r="K167" t="s">
        <v>1409</v>
      </c>
      <c r="L167" t="s">
        <v>1814</v>
      </c>
      <c r="M167" t="s">
        <v>1814</v>
      </c>
      <c r="N167">
        <v>15</v>
      </c>
      <c r="O167">
        <v>15</v>
      </c>
    </row>
    <row r="168" spans="1:15">
      <c r="A168" t="s">
        <v>205</v>
      </c>
      <c r="B168" t="s">
        <v>84</v>
      </c>
      <c r="C168" t="s">
        <v>23</v>
      </c>
      <c r="D168" t="s">
        <v>17</v>
      </c>
      <c r="E168" t="s">
        <v>77</v>
      </c>
      <c r="F168">
        <v>20000</v>
      </c>
      <c r="G168" t="s">
        <v>204</v>
      </c>
      <c r="H168" t="s">
        <v>202</v>
      </c>
      <c r="I168">
        <v>150</v>
      </c>
      <c r="J168">
        <v>220</v>
      </c>
      <c r="K168" t="s">
        <v>1409</v>
      </c>
      <c r="L168" t="s">
        <v>1814</v>
      </c>
      <c r="M168" t="s">
        <v>1814</v>
      </c>
      <c r="N168">
        <v>15</v>
      </c>
      <c r="O168">
        <v>15</v>
      </c>
    </row>
    <row r="169" spans="1:15">
      <c r="A169" t="s">
        <v>519</v>
      </c>
      <c r="B169" t="s">
        <v>84</v>
      </c>
      <c r="C169" t="s">
        <v>16</v>
      </c>
      <c r="D169" t="s">
        <v>17</v>
      </c>
      <c r="E169" t="s">
        <v>112</v>
      </c>
      <c r="F169">
        <v>21428</v>
      </c>
      <c r="G169" t="s">
        <v>103</v>
      </c>
      <c r="H169" t="s">
        <v>228</v>
      </c>
      <c r="I169">
        <v>280</v>
      </c>
      <c r="J169">
        <v>380</v>
      </c>
      <c r="K169" t="s">
        <v>591</v>
      </c>
      <c r="L169" t="s">
        <v>1797</v>
      </c>
      <c r="M169" t="s">
        <v>1797</v>
      </c>
      <c r="N169">
        <v>7</v>
      </c>
      <c r="O169">
        <v>7</v>
      </c>
    </row>
    <row r="170" spans="1:15">
      <c r="A170" t="s">
        <v>553</v>
      </c>
      <c r="B170" t="s">
        <v>84</v>
      </c>
      <c r="C170" t="s">
        <v>16</v>
      </c>
      <c r="D170" t="s">
        <v>17</v>
      </c>
      <c r="E170" t="s">
        <v>112</v>
      </c>
      <c r="F170">
        <v>12765</v>
      </c>
      <c r="G170" t="s">
        <v>103</v>
      </c>
      <c r="H170" t="s">
        <v>554</v>
      </c>
      <c r="I170">
        <v>340</v>
      </c>
      <c r="J170">
        <v>470</v>
      </c>
      <c r="K170" t="s">
        <v>588</v>
      </c>
      <c r="L170" t="s">
        <v>1758</v>
      </c>
      <c r="M170" t="s">
        <v>2743</v>
      </c>
      <c r="N170">
        <v>12</v>
      </c>
      <c r="O170">
        <v>12</v>
      </c>
    </row>
    <row r="171" spans="1:15">
      <c r="A171" t="s">
        <v>839</v>
      </c>
      <c r="B171" t="s">
        <v>84</v>
      </c>
      <c r="C171" t="s">
        <v>23</v>
      </c>
      <c r="D171" t="s">
        <v>17</v>
      </c>
      <c r="E171" t="s">
        <v>44</v>
      </c>
      <c r="F171">
        <v>75000</v>
      </c>
      <c r="G171" t="s">
        <v>113</v>
      </c>
      <c r="H171" t="s">
        <v>401</v>
      </c>
      <c r="I171">
        <v>320</v>
      </c>
      <c r="J171">
        <v>400</v>
      </c>
      <c r="K171" t="s">
        <v>591</v>
      </c>
      <c r="L171" t="s">
        <v>1821</v>
      </c>
      <c r="M171" t="s">
        <v>1821</v>
      </c>
      <c r="N171">
        <v>8</v>
      </c>
      <c r="O171">
        <v>8</v>
      </c>
    </row>
    <row r="172" spans="1:15">
      <c r="A172" t="s">
        <v>691</v>
      </c>
      <c r="B172" t="s">
        <v>84</v>
      </c>
      <c r="C172" t="s">
        <v>23</v>
      </c>
      <c r="D172" t="s">
        <v>17</v>
      </c>
      <c r="E172" t="s">
        <v>44</v>
      </c>
      <c r="F172">
        <v>68571</v>
      </c>
      <c r="G172" t="s">
        <v>135</v>
      </c>
      <c r="H172" t="s">
        <v>692</v>
      </c>
      <c r="I172">
        <v>350</v>
      </c>
      <c r="J172">
        <v>450</v>
      </c>
      <c r="K172" t="s">
        <v>591</v>
      </c>
      <c r="L172" t="s">
        <v>1819</v>
      </c>
      <c r="M172" t="s">
        <v>1819</v>
      </c>
      <c r="N172">
        <v>9</v>
      </c>
      <c r="O172">
        <v>9</v>
      </c>
    </row>
    <row r="173" spans="1:15">
      <c r="A173" t="s">
        <v>155</v>
      </c>
      <c r="B173" t="s">
        <v>84</v>
      </c>
      <c r="C173" t="s">
        <v>23</v>
      </c>
      <c r="D173" t="s">
        <v>17</v>
      </c>
      <c r="E173" t="s">
        <v>66</v>
      </c>
      <c r="F173">
        <v>90000</v>
      </c>
      <c r="G173" t="s">
        <v>71</v>
      </c>
      <c r="H173" t="s">
        <v>82</v>
      </c>
      <c r="I173">
        <v>200</v>
      </c>
      <c r="J173">
        <v>300</v>
      </c>
      <c r="K173" t="s">
        <v>586</v>
      </c>
      <c r="L173" t="s">
        <v>1837</v>
      </c>
      <c r="M173" t="s">
        <v>1837</v>
      </c>
      <c r="N173">
        <v>20</v>
      </c>
      <c r="O173">
        <v>20</v>
      </c>
    </row>
    <row r="174" spans="1:15">
      <c r="A174" t="s">
        <v>83</v>
      </c>
      <c r="B174" t="s">
        <v>84</v>
      </c>
      <c r="C174" t="s">
        <v>23</v>
      </c>
      <c r="D174" t="s">
        <v>17</v>
      </c>
      <c r="E174" t="s">
        <v>66</v>
      </c>
      <c r="F174">
        <v>72000</v>
      </c>
      <c r="G174" t="s">
        <v>71</v>
      </c>
      <c r="H174" t="s">
        <v>85</v>
      </c>
      <c r="I174">
        <v>250</v>
      </c>
      <c r="J174">
        <v>350</v>
      </c>
      <c r="K174" t="s">
        <v>586</v>
      </c>
      <c r="L174" t="s">
        <v>1838</v>
      </c>
      <c r="M174" t="s">
        <v>1838</v>
      </c>
      <c r="N174">
        <v>25</v>
      </c>
      <c r="O174">
        <v>25</v>
      </c>
    </row>
    <row r="175" spans="1:15">
      <c r="A175" t="s">
        <v>86</v>
      </c>
      <c r="B175" t="s">
        <v>84</v>
      </c>
      <c r="C175" t="s">
        <v>23</v>
      </c>
      <c r="D175" t="s">
        <v>17</v>
      </c>
      <c r="E175" t="s">
        <v>66</v>
      </c>
      <c r="F175">
        <v>56250</v>
      </c>
      <c r="G175" t="s">
        <v>71</v>
      </c>
      <c r="H175" t="s">
        <v>64</v>
      </c>
      <c r="I175">
        <v>320</v>
      </c>
      <c r="J175">
        <v>400</v>
      </c>
      <c r="K175" t="s">
        <v>586</v>
      </c>
      <c r="L175" t="s">
        <v>1839</v>
      </c>
      <c r="M175" t="s">
        <v>1839</v>
      </c>
      <c r="N175">
        <v>32</v>
      </c>
      <c r="O175">
        <v>32</v>
      </c>
    </row>
    <row r="176" spans="1:15">
      <c r="A176" t="s">
        <v>520</v>
      </c>
      <c r="B176" t="s">
        <v>70</v>
      </c>
      <c r="C176" t="s">
        <v>16</v>
      </c>
      <c r="D176" t="s">
        <v>17</v>
      </c>
      <c r="E176" t="s">
        <v>77</v>
      </c>
      <c r="F176">
        <v>20000</v>
      </c>
      <c r="G176" t="s">
        <v>491</v>
      </c>
      <c r="H176" t="s">
        <v>521</v>
      </c>
      <c r="I176">
        <v>300</v>
      </c>
      <c r="J176">
        <v>410</v>
      </c>
      <c r="K176" t="s">
        <v>591</v>
      </c>
      <c r="L176" t="s">
        <v>1864</v>
      </c>
      <c r="M176" t="s">
        <v>1864</v>
      </c>
      <c r="N176">
        <v>8</v>
      </c>
      <c r="O176">
        <v>8</v>
      </c>
    </row>
    <row r="177" spans="1:15">
      <c r="A177" t="s">
        <v>613</v>
      </c>
      <c r="B177" t="s">
        <v>70</v>
      </c>
      <c r="C177" t="s">
        <v>43</v>
      </c>
      <c r="D177" t="s">
        <v>17</v>
      </c>
      <c r="E177" t="s">
        <v>77</v>
      </c>
      <c r="F177">
        <v>22222</v>
      </c>
      <c r="G177" t="s">
        <v>614</v>
      </c>
      <c r="H177" t="s">
        <v>615</v>
      </c>
      <c r="I177">
        <v>270</v>
      </c>
      <c r="J177">
        <v>330</v>
      </c>
      <c r="K177" t="s">
        <v>591</v>
      </c>
      <c r="L177" t="s">
        <v>1865</v>
      </c>
      <c r="M177" t="s">
        <v>1865</v>
      </c>
      <c r="N177">
        <v>7</v>
      </c>
      <c r="O177">
        <v>7</v>
      </c>
    </row>
    <row r="178" spans="1:15">
      <c r="A178" t="s">
        <v>710</v>
      </c>
      <c r="B178" t="s">
        <v>70</v>
      </c>
      <c r="C178" t="s">
        <v>23</v>
      </c>
      <c r="D178" t="s">
        <v>17</v>
      </c>
      <c r="E178" t="s">
        <v>77</v>
      </c>
      <c r="F178">
        <v>60000</v>
      </c>
      <c r="G178" t="s">
        <v>711</v>
      </c>
      <c r="H178" t="s">
        <v>712</v>
      </c>
      <c r="I178">
        <v>100</v>
      </c>
      <c r="J178">
        <v>205</v>
      </c>
      <c r="K178" t="s">
        <v>591</v>
      </c>
      <c r="L178" t="s">
        <v>1816</v>
      </c>
      <c r="M178" t="s">
        <v>1816</v>
      </c>
      <c r="N178">
        <v>5</v>
      </c>
      <c r="O178">
        <v>5</v>
      </c>
    </row>
    <row r="179" spans="1:15">
      <c r="A179" t="s">
        <v>549</v>
      </c>
      <c r="B179" t="s">
        <v>70</v>
      </c>
      <c r="C179" t="s">
        <v>16</v>
      </c>
      <c r="D179" t="s">
        <v>17</v>
      </c>
      <c r="E179" t="s">
        <v>112</v>
      </c>
      <c r="F179">
        <v>13333</v>
      </c>
      <c r="G179" t="s">
        <v>227</v>
      </c>
      <c r="H179" t="s">
        <v>550</v>
      </c>
      <c r="I179">
        <v>450</v>
      </c>
      <c r="J179">
        <v>550</v>
      </c>
      <c r="K179" t="s">
        <v>591</v>
      </c>
      <c r="L179" t="s">
        <v>1785</v>
      </c>
      <c r="M179" t="s">
        <v>1785</v>
      </c>
      <c r="N179">
        <v>12</v>
      </c>
      <c r="O179">
        <v>12</v>
      </c>
    </row>
    <row r="180" spans="1:15">
      <c r="A180" t="s">
        <v>137</v>
      </c>
      <c r="B180" t="s">
        <v>84</v>
      </c>
      <c r="C180" t="s">
        <v>23</v>
      </c>
      <c r="D180" t="s">
        <v>17</v>
      </c>
      <c r="E180" t="s">
        <v>138</v>
      </c>
      <c r="F180">
        <v>30000</v>
      </c>
      <c r="G180" t="s">
        <v>139</v>
      </c>
      <c r="H180" t="s">
        <v>140</v>
      </c>
      <c r="I180">
        <v>200</v>
      </c>
      <c r="J180">
        <v>280</v>
      </c>
      <c r="K180" t="s">
        <v>586</v>
      </c>
      <c r="L180" t="s">
        <v>1845</v>
      </c>
      <c r="M180" t="s">
        <v>1845</v>
      </c>
      <c r="N180">
        <v>20</v>
      </c>
      <c r="O180">
        <v>20</v>
      </c>
    </row>
    <row r="181" spans="1:15">
      <c r="A181" t="s">
        <v>616</v>
      </c>
      <c r="B181" t="s">
        <v>70</v>
      </c>
      <c r="C181" t="s">
        <v>23</v>
      </c>
      <c r="D181" t="s">
        <v>17</v>
      </c>
      <c r="E181" t="s">
        <v>44</v>
      </c>
      <c r="F181">
        <v>400000</v>
      </c>
      <c r="G181" t="s">
        <v>90</v>
      </c>
      <c r="H181" t="s">
        <v>617</v>
      </c>
      <c r="I181">
        <v>150</v>
      </c>
      <c r="J181">
        <v>200</v>
      </c>
      <c r="K181" t="s">
        <v>578</v>
      </c>
      <c r="L181" t="s">
        <v>1722</v>
      </c>
      <c r="M181" t="s">
        <v>1722</v>
      </c>
      <c r="N181">
        <v>5</v>
      </c>
      <c r="O181">
        <v>4.5</v>
      </c>
    </row>
    <row r="182" spans="1:15">
      <c r="A182" t="s">
        <v>141</v>
      </c>
      <c r="B182" t="s">
        <v>70</v>
      </c>
      <c r="C182" t="s">
        <v>23</v>
      </c>
      <c r="D182" t="s">
        <v>17</v>
      </c>
      <c r="E182" t="s">
        <v>66</v>
      </c>
      <c r="F182">
        <v>30000</v>
      </c>
      <c r="G182" t="s">
        <v>71</v>
      </c>
      <c r="H182" t="s">
        <v>82</v>
      </c>
      <c r="I182">
        <v>200</v>
      </c>
      <c r="J182">
        <v>300</v>
      </c>
      <c r="K182" t="s">
        <v>586</v>
      </c>
      <c r="L182" t="s">
        <v>1837</v>
      </c>
      <c r="M182" t="s">
        <v>1837</v>
      </c>
      <c r="N182">
        <v>20</v>
      </c>
      <c r="O182">
        <v>20</v>
      </c>
    </row>
    <row r="183" spans="1:15">
      <c r="A183" t="s">
        <v>142</v>
      </c>
      <c r="B183" t="s">
        <v>70</v>
      </c>
      <c r="C183" t="s">
        <v>23</v>
      </c>
      <c r="D183" t="s">
        <v>17</v>
      </c>
      <c r="E183" t="s">
        <v>66</v>
      </c>
      <c r="F183">
        <v>2400</v>
      </c>
      <c r="G183" t="s">
        <v>71</v>
      </c>
      <c r="H183" t="s">
        <v>85</v>
      </c>
      <c r="I183">
        <v>250</v>
      </c>
      <c r="J183">
        <v>350</v>
      </c>
      <c r="K183" t="s">
        <v>586</v>
      </c>
      <c r="L183" t="s">
        <v>1838</v>
      </c>
      <c r="M183" t="s">
        <v>1838</v>
      </c>
      <c r="N183">
        <v>25</v>
      </c>
      <c r="O183">
        <v>25</v>
      </c>
    </row>
    <row r="184" spans="1:15">
      <c r="A184" t="s">
        <v>811</v>
      </c>
      <c r="B184" t="s">
        <v>42</v>
      </c>
      <c r="C184" t="s">
        <v>43</v>
      </c>
      <c r="D184" t="s">
        <v>17</v>
      </c>
      <c r="E184" t="s">
        <v>44</v>
      </c>
      <c r="F184">
        <v>34285</v>
      </c>
      <c r="G184" t="s">
        <v>240</v>
      </c>
      <c r="H184" t="s">
        <v>245</v>
      </c>
      <c r="I184">
        <v>350</v>
      </c>
      <c r="J184">
        <v>450</v>
      </c>
      <c r="K184" t="s">
        <v>591</v>
      </c>
      <c r="L184" t="s">
        <v>1782</v>
      </c>
      <c r="M184" t="s">
        <v>1782</v>
      </c>
      <c r="N184">
        <v>9</v>
      </c>
      <c r="O184">
        <v>9</v>
      </c>
    </row>
    <row r="185" spans="1:15">
      <c r="A185" t="s">
        <v>246</v>
      </c>
      <c r="B185" t="s">
        <v>42</v>
      </c>
      <c r="C185" t="s">
        <v>43</v>
      </c>
      <c r="D185" t="s">
        <v>17</v>
      </c>
      <c r="E185" t="s">
        <v>66</v>
      </c>
      <c r="F185">
        <v>60000</v>
      </c>
      <c r="G185" t="s">
        <v>240</v>
      </c>
      <c r="H185" t="s">
        <v>247</v>
      </c>
      <c r="I185">
        <v>200</v>
      </c>
      <c r="J185">
        <v>300</v>
      </c>
      <c r="K185" t="s">
        <v>583</v>
      </c>
      <c r="L185" t="s">
        <v>1736</v>
      </c>
      <c r="M185" t="s">
        <v>1736</v>
      </c>
      <c r="N185">
        <v>5</v>
      </c>
      <c r="O185">
        <v>5.5</v>
      </c>
    </row>
    <row r="186" spans="1:15">
      <c r="A186" t="s">
        <v>846</v>
      </c>
      <c r="B186" t="s">
        <v>42</v>
      </c>
      <c r="C186" t="s">
        <v>23</v>
      </c>
      <c r="D186" t="s">
        <v>17</v>
      </c>
      <c r="E186" t="s">
        <v>44</v>
      </c>
      <c r="F186">
        <v>24000</v>
      </c>
      <c r="G186" t="s">
        <v>240</v>
      </c>
      <c r="H186" t="s">
        <v>249</v>
      </c>
      <c r="I186">
        <v>250</v>
      </c>
      <c r="J186">
        <v>450</v>
      </c>
      <c r="K186" t="s">
        <v>591</v>
      </c>
      <c r="L186" t="s">
        <v>1780</v>
      </c>
      <c r="M186" t="s">
        <v>1780</v>
      </c>
      <c r="N186">
        <v>7</v>
      </c>
      <c r="O186">
        <v>7</v>
      </c>
    </row>
    <row r="187" spans="1:15">
      <c r="A187" t="s">
        <v>724</v>
      </c>
      <c r="B187" t="s">
        <v>42</v>
      </c>
      <c r="C187" t="s">
        <v>43</v>
      </c>
      <c r="D187" t="s">
        <v>17</v>
      </c>
      <c r="E187" t="s">
        <v>44</v>
      </c>
      <c r="F187">
        <v>17142</v>
      </c>
      <c r="G187" t="s">
        <v>90</v>
      </c>
      <c r="H187" t="s">
        <v>245</v>
      </c>
      <c r="I187">
        <v>350</v>
      </c>
      <c r="J187">
        <v>450</v>
      </c>
      <c r="K187" t="s">
        <v>591</v>
      </c>
      <c r="L187" t="s">
        <v>1793</v>
      </c>
      <c r="M187" t="s">
        <v>1793</v>
      </c>
      <c r="N187">
        <v>9</v>
      </c>
      <c r="O187">
        <v>9</v>
      </c>
    </row>
    <row r="188" spans="1:15">
      <c r="A188" t="s">
        <v>72</v>
      </c>
      <c r="B188" t="s">
        <v>42</v>
      </c>
      <c r="C188" t="s">
        <v>43</v>
      </c>
      <c r="D188" t="s">
        <v>17</v>
      </c>
      <c r="E188" t="s">
        <v>44</v>
      </c>
      <c r="F188">
        <v>21818</v>
      </c>
      <c r="G188" t="s">
        <v>45</v>
      </c>
      <c r="H188" t="s">
        <v>73</v>
      </c>
      <c r="I188">
        <v>275</v>
      </c>
      <c r="J188">
        <v>400</v>
      </c>
      <c r="K188" t="s">
        <v>586</v>
      </c>
      <c r="L188" t="s">
        <v>1852</v>
      </c>
      <c r="M188" t="s">
        <v>1852</v>
      </c>
      <c r="N188">
        <v>27</v>
      </c>
      <c r="O188">
        <v>27</v>
      </c>
    </row>
    <row r="189" spans="1:15">
      <c r="A189" t="s">
        <v>74</v>
      </c>
      <c r="B189" t="s">
        <v>42</v>
      </c>
      <c r="C189" t="s">
        <v>43</v>
      </c>
      <c r="D189" t="s">
        <v>17</v>
      </c>
      <c r="E189" t="s">
        <v>44</v>
      </c>
      <c r="F189">
        <v>10909</v>
      </c>
      <c r="G189" t="s">
        <v>45</v>
      </c>
      <c r="H189" t="s">
        <v>73</v>
      </c>
      <c r="I189">
        <v>275</v>
      </c>
      <c r="J189">
        <v>400</v>
      </c>
      <c r="K189" t="s">
        <v>586</v>
      </c>
      <c r="L189" t="s">
        <v>1852</v>
      </c>
      <c r="M189" t="s">
        <v>1852</v>
      </c>
      <c r="N189">
        <v>27</v>
      </c>
      <c r="O189">
        <v>27</v>
      </c>
    </row>
    <row r="190" spans="1:15">
      <c r="A190" t="s">
        <v>75</v>
      </c>
      <c r="B190" t="s">
        <v>42</v>
      </c>
      <c r="C190" t="s">
        <v>43</v>
      </c>
      <c r="D190" t="s">
        <v>17</v>
      </c>
      <c r="E190" t="s">
        <v>44</v>
      </c>
      <c r="F190">
        <v>10909</v>
      </c>
      <c r="G190" t="s">
        <v>45</v>
      </c>
      <c r="H190" t="s">
        <v>73</v>
      </c>
      <c r="I190">
        <v>275</v>
      </c>
      <c r="J190">
        <v>400</v>
      </c>
      <c r="K190" t="s">
        <v>586</v>
      </c>
      <c r="L190" t="s">
        <v>1852</v>
      </c>
      <c r="M190" t="s">
        <v>1852</v>
      </c>
      <c r="N190">
        <v>27</v>
      </c>
      <c r="O190">
        <v>27</v>
      </c>
    </row>
    <row r="191" spans="1:15">
      <c r="A191" t="s">
        <v>559</v>
      </c>
      <c r="B191" t="s">
        <v>42</v>
      </c>
      <c r="C191" t="s">
        <v>16</v>
      </c>
      <c r="D191" t="s">
        <v>17</v>
      </c>
      <c r="E191" t="s">
        <v>66</v>
      </c>
      <c r="F191">
        <v>9230</v>
      </c>
      <c r="G191" t="s">
        <v>90</v>
      </c>
      <c r="H191" t="s">
        <v>560</v>
      </c>
      <c r="I191">
        <v>500</v>
      </c>
      <c r="J191">
        <v>650</v>
      </c>
      <c r="K191" t="s">
        <v>588</v>
      </c>
      <c r="L191" t="s">
        <v>1757</v>
      </c>
      <c r="M191" t="s">
        <v>2741</v>
      </c>
      <c r="N191">
        <v>14</v>
      </c>
      <c r="O191">
        <v>14</v>
      </c>
    </row>
    <row r="192" spans="1:15">
      <c r="A192" t="s">
        <v>490</v>
      </c>
      <c r="B192" t="s">
        <v>42</v>
      </c>
      <c r="C192" t="s">
        <v>23</v>
      </c>
      <c r="D192" t="s">
        <v>17</v>
      </c>
      <c r="E192" t="s">
        <v>44</v>
      </c>
      <c r="F192">
        <v>48000</v>
      </c>
      <c r="G192" t="s">
        <v>491</v>
      </c>
      <c r="H192" t="s">
        <v>492</v>
      </c>
      <c r="I192">
        <v>125</v>
      </c>
      <c r="J192">
        <v>290</v>
      </c>
      <c r="K192" t="s">
        <v>1585</v>
      </c>
      <c r="L192" t="s">
        <v>1875</v>
      </c>
      <c r="M192" t="s">
        <v>1875</v>
      </c>
      <c r="N192">
        <v>12</v>
      </c>
      <c r="O192">
        <v>12</v>
      </c>
    </row>
    <row r="193" spans="1:15">
      <c r="A193" t="s">
        <v>659</v>
      </c>
      <c r="B193" t="s">
        <v>42</v>
      </c>
      <c r="C193" t="s">
        <v>23</v>
      </c>
      <c r="D193" t="s">
        <v>17</v>
      </c>
      <c r="E193" t="s">
        <v>44</v>
      </c>
      <c r="F193">
        <v>24000</v>
      </c>
      <c r="G193" t="s">
        <v>90</v>
      </c>
      <c r="H193" t="s">
        <v>513</v>
      </c>
      <c r="I193">
        <v>250</v>
      </c>
      <c r="J193">
        <v>350</v>
      </c>
      <c r="K193" t="s">
        <v>591</v>
      </c>
      <c r="L193" t="s">
        <v>1792</v>
      </c>
      <c r="M193" t="s">
        <v>1792</v>
      </c>
      <c r="N193">
        <v>7</v>
      </c>
      <c r="O193">
        <v>7</v>
      </c>
    </row>
    <row r="194" spans="1:15">
      <c r="A194" t="s">
        <v>629</v>
      </c>
      <c r="B194" t="s">
        <v>42</v>
      </c>
      <c r="C194" t="s">
        <v>23</v>
      </c>
      <c r="D194" t="s">
        <v>17</v>
      </c>
      <c r="E194" t="s">
        <v>44</v>
      </c>
      <c r="F194">
        <v>33333</v>
      </c>
      <c r="G194" t="s">
        <v>90</v>
      </c>
      <c r="H194" t="s">
        <v>630</v>
      </c>
      <c r="I194">
        <v>180</v>
      </c>
      <c r="J194">
        <v>200</v>
      </c>
      <c r="K194" t="s">
        <v>591</v>
      </c>
      <c r="L194" t="s">
        <v>1787</v>
      </c>
      <c r="M194" t="s">
        <v>1787</v>
      </c>
      <c r="N194">
        <v>5</v>
      </c>
      <c r="O194">
        <v>5</v>
      </c>
    </row>
    <row r="195" spans="1:15">
      <c r="A195" t="s">
        <v>816</v>
      </c>
      <c r="B195" t="s">
        <v>42</v>
      </c>
      <c r="C195" t="s">
        <v>43</v>
      </c>
      <c r="D195" t="s">
        <v>17</v>
      </c>
      <c r="E195" t="s">
        <v>44</v>
      </c>
      <c r="F195">
        <v>48000</v>
      </c>
      <c r="G195" t="s">
        <v>90</v>
      </c>
      <c r="H195" t="s">
        <v>619</v>
      </c>
      <c r="I195">
        <v>250</v>
      </c>
      <c r="J195">
        <v>310</v>
      </c>
      <c r="K195" t="s">
        <v>591</v>
      </c>
      <c r="L195" t="s">
        <v>1792</v>
      </c>
      <c r="M195" t="s">
        <v>1792</v>
      </c>
      <c r="N195">
        <v>7</v>
      </c>
      <c r="O195">
        <v>7</v>
      </c>
    </row>
    <row r="196" spans="1:15">
      <c r="A196" t="s">
        <v>669</v>
      </c>
      <c r="B196" t="s">
        <v>42</v>
      </c>
      <c r="C196" t="s">
        <v>23</v>
      </c>
      <c r="D196" t="s">
        <v>17</v>
      </c>
      <c r="E196" t="s">
        <v>44</v>
      </c>
      <c r="F196">
        <v>30000</v>
      </c>
      <c r="G196" t="s">
        <v>670</v>
      </c>
      <c r="H196" t="s">
        <v>671</v>
      </c>
      <c r="I196">
        <v>200</v>
      </c>
      <c r="J196">
        <v>460</v>
      </c>
      <c r="K196" t="s">
        <v>591</v>
      </c>
      <c r="L196" t="s">
        <v>1768</v>
      </c>
      <c r="M196" t="s">
        <v>1768</v>
      </c>
      <c r="N196">
        <v>5</v>
      </c>
      <c r="O196">
        <v>5</v>
      </c>
    </row>
    <row r="197" spans="1:15">
      <c r="A197" t="s">
        <v>817</v>
      </c>
      <c r="B197" t="s">
        <v>42</v>
      </c>
      <c r="C197" t="s">
        <v>23</v>
      </c>
      <c r="D197" t="s">
        <v>17</v>
      </c>
      <c r="E197" t="s">
        <v>44</v>
      </c>
      <c r="F197">
        <v>48000</v>
      </c>
      <c r="G197" t="s">
        <v>240</v>
      </c>
      <c r="H197" t="s">
        <v>515</v>
      </c>
      <c r="I197">
        <v>250</v>
      </c>
      <c r="J197">
        <v>350</v>
      </c>
      <c r="K197" t="s">
        <v>591</v>
      </c>
      <c r="L197" t="s">
        <v>1780</v>
      </c>
      <c r="M197" t="s">
        <v>1780</v>
      </c>
      <c r="N197">
        <v>7</v>
      </c>
      <c r="O197">
        <v>7</v>
      </c>
    </row>
    <row r="198" spans="1:15">
      <c r="A198" t="s">
        <v>76</v>
      </c>
      <c r="B198" t="s">
        <v>70</v>
      </c>
      <c r="C198" t="s">
        <v>43</v>
      </c>
      <c r="D198" t="s">
        <v>17</v>
      </c>
      <c r="E198" t="s">
        <v>77</v>
      </c>
      <c r="F198">
        <v>46153</v>
      </c>
      <c r="G198" t="s">
        <v>78</v>
      </c>
      <c r="H198" t="s">
        <v>79</v>
      </c>
      <c r="I198">
        <v>260</v>
      </c>
      <c r="J198">
        <v>370</v>
      </c>
      <c r="K198" t="s">
        <v>586</v>
      </c>
      <c r="L198" t="s">
        <v>1851</v>
      </c>
      <c r="M198" t="s">
        <v>1851</v>
      </c>
      <c r="N198">
        <v>26</v>
      </c>
      <c r="O198">
        <v>26</v>
      </c>
    </row>
    <row r="199" spans="1:15">
      <c r="A199" t="s">
        <v>80</v>
      </c>
      <c r="B199" t="s">
        <v>42</v>
      </c>
      <c r="C199" t="s">
        <v>23</v>
      </c>
      <c r="D199" t="s">
        <v>17</v>
      </c>
      <c r="E199" t="s">
        <v>66</v>
      </c>
      <c r="F199">
        <v>30000</v>
      </c>
      <c r="G199" t="s">
        <v>81</v>
      </c>
      <c r="H199" t="s">
        <v>82</v>
      </c>
      <c r="I199">
        <v>200</v>
      </c>
      <c r="J199">
        <v>300</v>
      </c>
      <c r="K199" t="s">
        <v>586</v>
      </c>
      <c r="L199" t="s">
        <v>1849</v>
      </c>
      <c r="M199" t="s">
        <v>1849</v>
      </c>
      <c r="N199">
        <v>20</v>
      </c>
      <c r="O199">
        <v>20</v>
      </c>
    </row>
    <row r="200" spans="1:15">
      <c r="A200" t="s">
        <v>831</v>
      </c>
      <c r="B200" t="s">
        <v>48</v>
      </c>
      <c r="C200" t="s">
        <v>23</v>
      </c>
      <c r="D200" t="s">
        <v>17</v>
      </c>
      <c r="E200" t="s">
        <v>44</v>
      </c>
      <c r="F200">
        <v>24000</v>
      </c>
      <c r="G200" t="s">
        <v>90</v>
      </c>
      <c r="H200" t="s">
        <v>513</v>
      </c>
      <c r="I200">
        <v>250</v>
      </c>
      <c r="J200">
        <v>350</v>
      </c>
      <c r="K200" t="s">
        <v>591</v>
      </c>
      <c r="L200" t="s">
        <v>1792</v>
      </c>
      <c r="M200" t="s">
        <v>1792</v>
      </c>
      <c r="N200">
        <v>7</v>
      </c>
      <c r="O200">
        <v>7</v>
      </c>
    </row>
    <row r="201" spans="1:15">
      <c r="A201" t="s">
        <v>785</v>
      </c>
      <c r="B201" t="s">
        <v>48</v>
      </c>
      <c r="C201" t="s">
        <v>23</v>
      </c>
      <c r="D201" t="s">
        <v>17</v>
      </c>
      <c r="E201" t="s">
        <v>119</v>
      </c>
      <c r="F201">
        <v>24000</v>
      </c>
      <c r="G201" t="s">
        <v>90</v>
      </c>
      <c r="H201" t="s">
        <v>513</v>
      </c>
      <c r="I201">
        <v>250</v>
      </c>
      <c r="J201">
        <v>350</v>
      </c>
      <c r="K201" t="s">
        <v>591</v>
      </c>
      <c r="L201" t="s">
        <v>1792</v>
      </c>
      <c r="M201" t="s">
        <v>1792</v>
      </c>
      <c r="N201">
        <v>7</v>
      </c>
      <c r="O201">
        <v>7</v>
      </c>
    </row>
    <row r="202" spans="1:15">
      <c r="A202" t="s">
        <v>65</v>
      </c>
      <c r="B202" t="s">
        <v>42</v>
      </c>
      <c r="C202" t="s">
        <v>23</v>
      </c>
      <c r="D202" t="s">
        <v>17</v>
      </c>
      <c r="E202" t="s">
        <v>66</v>
      </c>
      <c r="F202">
        <v>10000</v>
      </c>
      <c r="G202" t="s">
        <v>31</v>
      </c>
      <c r="H202" t="s">
        <v>67</v>
      </c>
      <c r="I202">
        <v>215</v>
      </c>
      <c r="J202">
        <v>300</v>
      </c>
      <c r="K202" t="s">
        <v>586</v>
      </c>
      <c r="L202" t="s">
        <v>1855</v>
      </c>
      <c r="M202" t="s">
        <v>1855</v>
      </c>
      <c r="N202">
        <v>21</v>
      </c>
      <c r="O202">
        <v>21</v>
      </c>
    </row>
    <row r="203" spans="1:15">
      <c r="A203" t="s">
        <v>68</v>
      </c>
      <c r="B203" t="s">
        <v>42</v>
      </c>
      <c r="C203" t="s">
        <v>43</v>
      </c>
      <c r="D203" t="s">
        <v>17</v>
      </c>
      <c r="E203" t="s">
        <v>44</v>
      </c>
      <c r="F203">
        <v>11764</v>
      </c>
      <c r="G203" t="s">
        <v>45</v>
      </c>
      <c r="H203" t="s">
        <v>46</v>
      </c>
      <c r="I203">
        <v>340</v>
      </c>
      <c r="J203">
        <v>420</v>
      </c>
      <c r="K203" t="s">
        <v>586</v>
      </c>
      <c r="L203" t="s">
        <v>1853</v>
      </c>
      <c r="M203" t="s">
        <v>1853</v>
      </c>
      <c r="N203">
        <v>34</v>
      </c>
      <c r="O203">
        <v>34</v>
      </c>
    </row>
    <row r="204" spans="1:15">
      <c r="A204" t="s">
        <v>41</v>
      </c>
      <c r="B204" t="s">
        <v>42</v>
      </c>
      <c r="C204" t="s">
        <v>43</v>
      </c>
      <c r="D204" t="s">
        <v>17</v>
      </c>
      <c r="E204" t="s">
        <v>44</v>
      </c>
      <c r="F204">
        <v>23529</v>
      </c>
      <c r="G204" t="s">
        <v>45</v>
      </c>
      <c r="H204" t="s">
        <v>46</v>
      </c>
      <c r="I204">
        <v>340</v>
      </c>
      <c r="J204">
        <v>420</v>
      </c>
      <c r="K204" t="s">
        <v>586</v>
      </c>
      <c r="L204" t="s">
        <v>1853</v>
      </c>
      <c r="M204" t="s">
        <v>1853</v>
      </c>
      <c r="N204">
        <v>34</v>
      </c>
      <c r="O204">
        <v>34</v>
      </c>
    </row>
    <row r="205" spans="1:15">
      <c r="A205" t="s">
        <v>703</v>
      </c>
      <c r="B205" t="s">
        <v>48</v>
      </c>
      <c r="C205" t="s">
        <v>43</v>
      </c>
      <c r="D205" t="s">
        <v>17</v>
      </c>
      <c r="E205" t="s">
        <v>53</v>
      </c>
      <c r="F205">
        <v>51428</v>
      </c>
      <c r="G205" t="s">
        <v>240</v>
      </c>
      <c r="H205" t="s">
        <v>245</v>
      </c>
      <c r="I205">
        <v>350</v>
      </c>
      <c r="J205">
        <v>450</v>
      </c>
      <c r="K205" t="s">
        <v>591</v>
      </c>
      <c r="L205" t="s">
        <v>1782</v>
      </c>
      <c r="M205" t="s">
        <v>1782</v>
      </c>
      <c r="N205">
        <v>9</v>
      </c>
      <c r="O205">
        <v>9</v>
      </c>
    </row>
    <row r="206" spans="1:15">
      <c r="A206" t="s">
        <v>704</v>
      </c>
      <c r="B206" t="s">
        <v>48</v>
      </c>
      <c r="C206" t="s">
        <v>43</v>
      </c>
      <c r="D206" t="s">
        <v>17</v>
      </c>
      <c r="E206" t="s">
        <v>119</v>
      </c>
      <c r="F206">
        <v>48000</v>
      </c>
      <c r="G206" t="s">
        <v>240</v>
      </c>
      <c r="H206" t="s">
        <v>249</v>
      </c>
      <c r="I206">
        <v>250</v>
      </c>
      <c r="J206">
        <v>450</v>
      </c>
      <c r="K206" t="s">
        <v>591</v>
      </c>
      <c r="L206" t="s">
        <v>1780</v>
      </c>
      <c r="M206" t="s">
        <v>1780</v>
      </c>
      <c r="N206">
        <v>7</v>
      </c>
      <c r="O206">
        <v>7</v>
      </c>
    </row>
    <row r="207" spans="1:15">
      <c r="A207" t="s">
        <v>749</v>
      </c>
      <c r="B207" t="s">
        <v>48</v>
      </c>
      <c r="C207" t="s">
        <v>43</v>
      </c>
      <c r="D207" t="s">
        <v>17</v>
      </c>
      <c r="E207" t="s">
        <v>119</v>
      </c>
      <c r="F207">
        <v>18461</v>
      </c>
      <c r="G207" t="s">
        <v>240</v>
      </c>
      <c r="H207" t="s">
        <v>556</v>
      </c>
      <c r="I207">
        <v>350</v>
      </c>
      <c r="J207">
        <v>650</v>
      </c>
      <c r="K207" t="s">
        <v>588</v>
      </c>
      <c r="L207" t="s">
        <v>1753</v>
      </c>
      <c r="M207" t="s">
        <v>2731</v>
      </c>
      <c r="N207">
        <v>14</v>
      </c>
      <c r="O207">
        <v>14</v>
      </c>
    </row>
    <row r="208" spans="1:15">
      <c r="A208" t="s">
        <v>522</v>
      </c>
      <c r="B208" t="s">
        <v>118</v>
      </c>
      <c r="C208" t="s">
        <v>16</v>
      </c>
      <c r="D208" t="s">
        <v>17</v>
      </c>
      <c r="E208" t="s">
        <v>119</v>
      </c>
      <c r="F208">
        <v>40000</v>
      </c>
      <c r="G208" t="s">
        <v>517</v>
      </c>
      <c r="H208" t="s">
        <v>523</v>
      </c>
      <c r="I208">
        <v>300</v>
      </c>
      <c r="J208">
        <v>420</v>
      </c>
      <c r="K208" t="s">
        <v>591</v>
      </c>
      <c r="L208" t="s">
        <v>1775</v>
      </c>
      <c r="M208" t="s">
        <v>1775</v>
      </c>
      <c r="N208">
        <v>8</v>
      </c>
      <c r="O208">
        <v>8</v>
      </c>
    </row>
    <row r="209" spans="1:15">
      <c r="A209" t="s">
        <v>848</v>
      </c>
      <c r="B209" t="s">
        <v>48</v>
      </c>
      <c r="C209" t="s">
        <v>23</v>
      </c>
      <c r="D209" t="s">
        <v>17</v>
      </c>
      <c r="E209" t="s">
        <v>119</v>
      </c>
      <c r="F209">
        <v>48000</v>
      </c>
      <c r="G209" t="s">
        <v>799</v>
      </c>
      <c r="H209" t="s">
        <v>800</v>
      </c>
      <c r="I209">
        <v>125</v>
      </c>
      <c r="J209">
        <v>230</v>
      </c>
      <c r="K209" t="s">
        <v>591</v>
      </c>
      <c r="L209" t="s">
        <v>1818</v>
      </c>
      <c r="M209" t="s">
        <v>1818</v>
      </c>
      <c r="N209">
        <v>5</v>
      </c>
      <c r="O209">
        <v>5</v>
      </c>
    </row>
    <row r="210" spans="1:15">
      <c r="A210" t="s">
        <v>814</v>
      </c>
      <c r="B210" t="s">
        <v>118</v>
      </c>
      <c r="C210" t="s">
        <v>23</v>
      </c>
      <c r="D210" t="s">
        <v>17</v>
      </c>
      <c r="E210" t="s">
        <v>119</v>
      </c>
      <c r="F210">
        <v>24000</v>
      </c>
      <c r="G210" t="s">
        <v>815</v>
      </c>
      <c r="H210" t="s">
        <v>513</v>
      </c>
      <c r="I210">
        <v>250</v>
      </c>
      <c r="J210">
        <v>350</v>
      </c>
      <c r="K210" t="s">
        <v>591</v>
      </c>
      <c r="L210" t="s">
        <v>1823</v>
      </c>
      <c r="M210" t="s">
        <v>1823</v>
      </c>
      <c r="N210">
        <v>7</v>
      </c>
      <c r="O210">
        <v>7</v>
      </c>
    </row>
    <row r="211" spans="1:15">
      <c r="A211" t="s">
        <v>786</v>
      </c>
      <c r="B211" t="s">
        <v>118</v>
      </c>
      <c r="C211" t="s">
        <v>23</v>
      </c>
      <c r="D211" t="s">
        <v>17</v>
      </c>
      <c r="E211" t="s">
        <v>53</v>
      </c>
      <c r="F211">
        <v>20000</v>
      </c>
      <c r="G211" t="s">
        <v>240</v>
      </c>
      <c r="H211" t="s">
        <v>787</v>
      </c>
      <c r="I211">
        <v>300</v>
      </c>
      <c r="J211">
        <v>450</v>
      </c>
      <c r="K211" t="s">
        <v>591</v>
      </c>
      <c r="L211" t="s">
        <v>1781</v>
      </c>
      <c r="M211" t="s">
        <v>1781</v>
      </c>
      <c r="N211">
        <v>8</v>
      </c>
      <c r="O211">
        <v>8</v>
      </c>
    </row>
    <row r="212" spans="1:15">
      <c r="A212" t="s">
        <v>792</v>
      </c>
      <c r="B212" t="s">
        <v>52</v>
      </c>
      <c r="C212" t="s">
        <v>43</v>
      </c>
      <c r="D212" t="s">
        <v>17</v>
      </c>
      <c r="E212" t="s">
        <v>53</v>
      </c>
      <c r="F212">
        <v>9375</v>
      </c>
      <c r="G212" t="s">
        <v>664</v>
      </c>
      <c r="H212" t="s">
        <v>793</v>
      </c>
      <c r="I212">
        <v>480</v>
      </c>
      <c r="J212">
        <v>640</v>
      </c>
      <c r="K212" t="s">
        <v>588</v>
      </c>
      <c r="L212" t="s">
        <v>1749</v>
      </c>
      <c r="M212" t="s">
        <v>2737</v>
      </c>
      <c r="N212">
        <v>14</v>
      </c>
      <c r="O212">
        <v>14</v>
      </c>
    </row>
    <row r="213" spans="1:15">
      <c r="A213" t="s">
        <v>51</v>
      </c>
      <c r="B213" t="s">
        <v>52</v>
      </c>
      <c r="C213" t="s">
        <v>16</v>
      </c>
      <c r="D213" t="s">
        <v>17</v>
      </c>
      <c r="E213" t="s">
        <v>53</v>
      </c>
      <c r="F213">
        <v>24000</v>
      </c>
      <c r="G213" t="s">
        <v>31</v>
      </c>
      <c r="H213" t="s">
        <v>54</v>
      </c>
      <c r="I213">
        <v>250</v>
      </c>
      <c r="J213">
        <v>350</v>
      </c>
      <c r="K213" t="s">
        <v>586</v>
      </c>
      <c r="L213" t="s">
        <v>1857</v>
      </c>
      <c r="M213" t="s">
        <v>1857</v>
      </c>
      <c r="N213">
        <v>25</v>
      </c>
      <c r="O213">
        <v>25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4D26-A21C-4656-808F-13937E5D1B38}">
  <sheetPr codeName="Sheet36">
    <tabColor rgb="FF92D050"/>
  </sheetPr>
  <dimension ref="A1:M213"/>
  <sheetViews>
    <sheetView workbookViewId="0">
      <selection activeCell="I17" sqref="I17"/>
    </sheetView>
  </sheetViews>
  <sheetFormatPr defaultRowHeight="16.5"/>
  <cols>
    <col min="1" max="1" width="26.625" customWidth="1"/>
    <col min="2" max="2" width="20.375" customWidth="1"/>
    <col min="3" max="5" width="9" style="30"/>
    <col min="8" max="8" width="9.25" bestFit="1" customWidth="1"/>
    <col min="9" max="9" width="14.25" bestFit="1" customWidth="1"/>
    <col min="10" max="10" width="11.875" bestFit="1" customWidth="1"/>
    <col min="11" max="11" width="15.25" bestFit="1" customWidth="1"/>
    <col min="12" max="12" width="13.25" bestFit="1" customWidth="1"/>
    <col min="13" max="13" width="16.375" customWidth="1"/>
  </cols>
  <sheetData>
    <row r="1" spans="1:13" ht="17.25" thickBot="1">
      <c r="A1" s="96" t="s">
        <v>564</v>
      </c>
      <c r="B1" s="95" t="s">
        <v>572</v>
      </c>
      <c r="C1" s="101" t="s">
        <v>2693</v>
      </c>
      <c r="D1" s="102" t="s">
        <v>2744</v>
      </c>
      <c r="E1" s="103" t="s">
        <v>2746</v>
      </c>
      <c r="F1" s="100" t="s">
        <v>2758</v>
      </c>
    </row>
    <row r="2" spans="1:13">
      <c r="A2" s="99" t="s">
        <v>529</v>
      </c>
      <c r="B2" s="105" t="s">
        <v>591</v>
      </c>
      <c r="C2" s="104">
        <v>8</v>
      </c>
      <c r="D2" s="30">
        <f>VLOOKUP(A2, '10query'!$A:$L, 12, 0)</f>
        <v>10</v>
      </c>
      <c r="E2" s="30" t="str">
        <f>IF(C2=D2, "O", "X")</f>
        <v>X</v>
      </c>
      <c r="F2" s="30">
        <f>D2-C2</f>
        <v>2</v>
      </c>
      <c r="H2" s="153" t="s">
        <v>2749</v>
      </c>
      <c r="I2" s="154"/>
      <c r="J2" s="155"/>
      <c r="L2" s="153" t="s">
        <v>2749</v>
      </c>
      <c r="M2" s="155"/>
    </row>
    <row r="3" spans="1:13" ht="17.25" thickBot="1">
      <c r="A3" s="99" t="s">
        <v>842</v>
      </c>
      <c r="B3" s="105" t="s">
        <v>591</v>
      </c>
      <c r="C3" s="104">
        <v>5</v>
      </c>
      <c r="D3" s="30">
        <f>VLOOKUP(A3, '10query'!$A:$L, 12, 0)</f>
        <v>5</v>
      </c>
      <c r="E3" s="30" t="str">
        <f t="shared" ref="E3:E66" si="0">IF(C3=D3, "O", "X")</f>
        <v>O</v>
      </c>
      <c r="F3" s="30">
        <f t="shared" ref="F3:F66" si="1">D3-C3</f>
        <v>0</v>
      </c>
      <c r="H3" s="156"/>
      <c r="I3" s="157"/>
      <c r="J3" s="158"/>
      <c r="L3" s="156"/>
      <c r="M3" s="158"/>
    </row>
    <row r="4" spans="1:13">
      <c r="A4" s="99" t="s">
        <v>642</v>
      </c>
      <c r="B4" s="105" t="s">
        <v>588</v>
      </c>
      <c r="C4" s="104">
        <v>14</v>
      </c>
      <c r="D4" s="30">
        <f>VLOOKUP(A4, '10query'!$A:$L, 12, 0)</f>
        <v>14.5</v>
      </c>
      <c r="E4" s="30" t="str">
        <f t="shared" si="0"/>
        <v>X</v>
      </c>
      <c r="F4" s="30">
        <f t="shared" si="1"/>
        <v>0.5</v>
      </c>
    </row>
    <row r="5" spans="1:13">
      <c r="A5" s="99" t="s">
        <v>647</v>
      </c>
      <c r="B5" s="105" t="s">
        <v>591</v>
      </c>
      <c r="C5" s="104">
        <v>9</v>
      </c>
      <c r="D5" s="30">
        <f>VLOOKUP(A5, '10query'!$A:$L, 12, 0)</f>
        <v>9.5</v>
      </c>
      <c r="E5" s="30" t="str">
        <f t="shared" si="0"/>
        <v>X</v>
      </c>
      <c r="F5" s="30">
        <f t="shared" si="1"/>
        <v>0.5</v>
      </c>
      <c r="I5" s="2" t="s">
        <v>2752</v>
      </c>
      <c r="J5" s="106">
        <f>ROUND(143/212, 2)</f>
        <v>0.67</v>
      </c>
      <c r="L5" s="2" t="s">
        <v>2761</v>
      </c>
      <c r="M5" s="106">
        <f>SUBTOTAL(9, M12:M18) / SUM(M8:M25)</f>
        <v>0.91509433962264153</v>
      </c>
    </row>
    <row r="6" spans="1:13">
      <c r="A6" s="99" t="s">
        <v>651</v>
      </c>
      <c r="B6" s="105" t="s">
        <v>1586</v>
      </c>
      <c r="C6" s="104">
        <v>10</v>
      </c>
      <c r="D6" s="30">
        <f>VLOOKUP(A6, '10query'!$A:$L, 12, 0)</f>
        <v>11.5</v>
      </c>
      <c r="E6" s="30" t="str">
        <f t="shared" si="0"/>
        <v>X</v>
      </c>
      <c r="F6" s="30">
        <f t="shared" si="1"/>
        <v>1.5</v>
      </c>
      <c r="I6" s="2" t="s">
        <v>2760</v>
      </c>
      <c r="J6" s="2" cm="1">
        <f t="array" ref="J6">MAX(ABS(F2:F213))</f>
        <v>7.7999999999999972</v>
      </c>
    </row>
    <row r="7" spans="1:13">
      <c r="A7" s="99" t="s">
        <v>270</v>
      </c>
      <c r="B7" s="105" t="s">
        <v>1238</v>
      </c>
      <c r="C7" s="104">
        <v>25</v>
      </c>
      <c r="D7" s="30">
        <f>VLOOKUP(A7, '10query'!$A:$L, 12, 0)</f>
        <v>25.2</v>
      </c>
      <c r="E7" s="30" t="str">
        <f t="shared" si="0"/>
        <v>X</v>
      </c>
      <c r="F7" s="30">
        <f t="shared" si="1"/>
        <v>0.19999999999999929</v>
      </c>
      <c r="L7" s="1" t="s">
        <v>2757</v>
      </c>
      <c r="M7" s="2" t="s">
        <v>2750</v>
      </c>
    </row>
    <row r="8" spans="1:13">
      <c r="A8" s="99" t="s">
        <v>273</v>
      </c>
      <c r="B8" s="105" t="s">
        <v>1238</v>
      </c>
      <c r="C8" s="104">
        <v>21</v>
      </c>
      <c r="D8" s="30">
        <f>VLOOKUP(A8, '10query'!$A:$L, 12, 0)</f>
        <v>21</v>
      </c>
      <c r="E8" s="30" t="str">
        <f t="shared" si="0"/>
        <v>O</v>
      </c>
      <c r="F8" s="30">
        <f t="shared" si="1"/>
        <v>0</v>
      </c>
      <c r="H8" s="1" t="s">
        <v>2745</v>
      </c>
      <c r="I8" s="2" t="s">
        <v>2750</v>
      </c>
      <c r="J8" s="2" t="s">
        <v>2759</v>
      </c>
      <c r="L8" s="2">
        <v>-7.7999999999999972</v>
      </c>
      <c r="M8" s="2">
        <v>1</v>
      </c>
    </row>
    <row r="9" spans="1:13">
      <c r="A9" s="99" t="s">
        <v>232</v>
      </c>
      <c r="B9" s="105" t="s">
        <v>583</v>
      </c>
      <c r="C9" s="104">
        <v>10.5</v>
      </c>
      <c r="D9" s="30">
        <f>VLOOKUP(A9, '10query'!$A:$L, 12, 0)</f>
        <v>10.5</v>
      </c>
      <c r="E9" s="30" t="str">
        <f t="shared" si="0"/>
        <v>O</v>
      </c>
      <c r="F9" s="30">
        <f t="shared" si="1"/>
        <v>0</v>
      </c>
      <c r="H9" s="2" t="s">
        <v>2747</v>
      </c>
      <c r="I9" s="2">
        <v>143</v>
      </c>
      <c r="J9" s="2">
        <v>0</v>
      </c>
      <c r="L9" s="2">
        <v>-6.3999999999999986</v>
      </c>
      <c r="M9" s="2">
        <v>1</v>
      </c>
    </row>
    <row r="10" spans="1:13">
      <c r="A10" s="99" t="s">
        <v>235</v>
      </c>
      <c r="B10" s="105" t="s">
        <v>583</v>
      </c>
      <c r="C10" s="104">
        <v>10.5</v>
      </c>
      <c r="D10" s="30">
        <f>VLOOKUP(A10, '10query'!$A:$L, 12, 0)</f>
        <v>13</v>
      </c>
      <c r="E10" s="30" t="str">
        <f t="shared" si="0"/>
        <v>X</v>
      </c>
      <c r="F10" s="30">
        <f t="shared" si="1"/>
        <v>2.5</v>
      </c>
      <c r="H10" s="2" t="s">
        <v>2748</v>
      </c>
      <c r="I10" s="2">
        <v>69</v>
      </c>
      <c r="J10" s="2">
        <v>42</v>
      </c>
      <c r="L10" s="2">
        <v>-2</v>
      </c>
      <c r="M10" s="2">
        <v>1</v>
      </c>
    </row>
    <row r="11" spans="1:13">
      <c r="A11" s="99" t="s">
        <v>275</v>
      </c>
      <c r="B11" s="105" t="s">
        <v>1238</v>
      </c>
      <c r="C11" s="104">
        <v>21</v>
      </c>
      <c r="D11" s="30">
        <f>VLOOKUP(A11, '10query'!$A:$L, 12, 0)</f>
        <v>21</v>
      </c>
      <c r="E11" s="30" t="str">
        <f t="shared" si="0"/>
        <v>O</v>
      </c>
      <c r="F11" s="30">
        <f t="shared" si="1"/>
        <v>0</v>
      </c>
      <c r="H11" s="2" t="s">
        <v>473</v>
      </c>
      <c r="I11" s="2">
        <v>212</v>
      </c>
      <c r="J11" s="2">
        <v>42</v>
      </c>
      <c r="L11" s="2">
        <v>-1</v>
      </c>
      <c r="M11" s="2">
        <v>4</v>
      </c>
    </row>
    <row r="12" spans="1:13">
      <c r="A12" s="99" t="s">
        <v>277</v>
      </c>
      <c r="B12" s="105" t="s">
        <v>1238</v>
      </c>
      <c r="C12" s="104">
        <v>25</v>
      </c>
      <c r="D12" s="30">
        <f>VLOOKUP(A12, '10query'!$A:$L, 12, 0)</f>
        <v>25.2</v>
      </c>
      <c r="E12" s="30" t="str">
        <f t="shared" si="0"/>
        <v>X</v>
      </c>
      <c r="F12" s="30">
        <f t="shared" si="1"/>
        <v>0.19999999999999929</v>
      </c>
      <c r="L12" s="93">
        <v>0</v>
      </c>
      <c r="M12" s="93">
        <v>143</v>
      </c>
    </row>
    <row r="13" spans="1:13">
      <c r="A13" s="99" t="s">
        <v>280</v>
      </c>
      <c r="B13" s="105" t="s">
        <v>1238</v>
      </c>
      <c r="C13" s="104">
        <v>28</v>
      </c>
      <c r="D13" s="30">
        <f>VLOOKUP(A13, '10query'!$A:$L, 12, 0)</f>
        <v>28</v>
      </c>
      <c r="E13" s="30" t="str">
        <f t="shared" si="0"/>
        <v>O</v>
      </c>
      <c r="F13" s="30">
        <f t="shared" si="1"/>
        <v>0</v>
      </c>
      <c r="L13" s="93">
        <v>0.19999999999999929</v>
      </c>
      <c r="M13" s="93">
        <v>8</v>
      </c>
    </row>
    <row r="14" spans="1:13">
      <c r="A14" s="99" t="s">
        <v>530</v>
      </c>
      <c r="B14" s="105" t="s">
        <v>591</v>
      </c>
      <c r="C14" s="104">
        <v>8</v>
      </c>
      <c r="D14" s="30">
        <f>VLOOKUP(A14, '10query'!$A:$L, 12, 0)</f>
        <v>8.5</v>
      </c>
      <c r="E14" s="30" t="str">
        <f t="shared" si="0"/>
        <v>X</v>
      </c>
      <c r="F14" s="30">
        <f t="shared" si="1"/>
        <v>0.5</v>
      </c>
      <c r="L14" s="93">
        <v>0.20000000000000284</v>
      </c>
      <c r="M14" s="93">
        <v>1</v>
      </c>
    </row>
    <row r="15" spans="1:13">
      <c r="A15" s="99" t="s">
        <v>14</v>
      </c>
      <c r="B15" s="105" t="s">
        <v>586</v>
      </c>
      <c r="C15" s="104">
        <v>23</v>
      </c>
      <c r="D15" s="30">
        <f>VLOOKUP(A15, '10query'!$A:$L, 12, 0)</f>
        <v>23.5</v>
      </c>
      <c r="E15" s="30" t="str">
        <f t="shared" si="0"/>
        <v>X</v>
      </c>
      <c r="F15" s="30">
        <f t="shared" si="1"/>
        <v>0.5</v>
      </c>
      <c r="L15" s="93">
        <v>0.5</v>
      </c>
      <c r="M15" s="93">
        <v>32</v>
      </c>
    </row>
    <row r="16" spans="1:13">
      <c r="A16" s="99" t="s">
        <v>512</v>
      </c>
      <c r="B16" s="105" t="s">
        <v>591</v>
      </c>
      <c r="C16" s="104">
        <v>7</v>
      </c>
      <c r="D16" s="30">
        <f>VLOOKUP(A16, '10query'!$A:$L, 12, 0)</f>
        <v>7</v>
      </c>
      <c r="E16" s="30" t="str">
        <f t="shared" si="0"/>
        <v>O</v>
      </c>
      <c r="F16" s="30">
        <f t="shared" si="1"/>
        <v>0</v>
      </c>
      <c r="L16" s="93">
        <v>0.69999999999999929</v>
      </c>
      <c r="M16" s="93">
        <v>1</v>
      </c>
    </row>
    <row r="17" spans="1:13">
      <c r="A17" s="99" t="s">
        <v>705</v>
      </c>
      <c r="B17" s="105" t="s">
        <v>588</v>
      </c>
      <c r="C17" s="104">
        <v>14</v>
      </c>
      <c r="D17" s="30">
        <f>VLOOKUP(A17, '10query'!$A:$L, 12, 0)</f>
        <v>18</v>
      </c>
      <c r="E17" s="30" t="str">
        <f t="shared" si="0"/>
        <v>X</v>
      </c>
      <c r="F17" s="30">
        <f t="shared" si="1"/>
        <v>4</v>
      </c>
      <c r="L17" s="93">
        <v>1</v>
      </c>
      <c r="M17" s="93">
        <v>7</v>
      </c>
    </row>
    <row r="18" spans="1:13">
      <c r="A18" s="99" t="s">
        <v>707</v>
      </c>
      <c r="B18" s="105" t="s">
        <v>588</v>
      </c>
      <c r="C18" s="104">
        <v>14</v>
      </c>
      <c r="D18" s="30">
        <f>VLOOKUP(A18, '10query'!$A:$L, 12, 0)</f>
        <v>18</v>
      </c>
      <c r="E18" s="30" t="str">
        <f t="shared" si="0"/>
        <v>X</v>
      </c>
      <c r="F18" s="30">
        <f t="shared" si="1"/>
        <v>4</v>
      </c>
      <c r="L18" s="93">
        <v>1.5</v>
      </c>
      <c r="M18" s="93">
        <v>2</v>
      </c>
    </row>
    <row r="19" spans="1:13">
      <c r="A19" s="99" t="s">
        <v>693</v>
      </c>
      <c r="B19" s="105" t="s">
        <v>588</v>
      </c>
      <c r="C19" s="104">
        <v>14</v>
      </c>
      <c r="D19" s="30">
        <f>VLOOKUP(A19, '10query'!$A:$L, 12, 0)</f>
        <v>14.5</v>
      </c>
      <c r="E19" s="30" t="str">
        <f t="shared" si="0"/>
        <v>X</v>
      </c>
      <c r="F19" s="30">
        <f t="shared" si="1"/>
        <v>0.5</v>
      </c>
      <c r="L19" s="2">
        <v>2</v>
      </c>
      <c r="M19" s="2">
        <v>4</v>
      </c>
    </row>
    <row r="20" spans="1:13">
      <c r="A20" s="99" t="s">
        <v>27</v>
      </c>
      <c r="B20" s="105" t="s">
        <v>586</v>
      </c>
      <c r="C20" s="104">
        <v>17</v>
      </c>
      <c r="D20" s="30">
        <f>VLOOKUP(A20, '10query'!$A:$L, 12, 0)</f>
        <v>17.2</v>
      </c>
      <c r="E20" s="30" t="str">
        <f t="shared" si="0"/>
        <v>X</v>
      </c>
      <c r="F20" s="30">
        <f t="shared" si="1"/>
        <v>0.19999999999999929</v>
      </c>
      <c r="L20" s="2">
        <v>2.5</v>
      </c>
      <c r="M20" s="2">
        <v>1</v>
      </c>
    </row>
    <row r="21" spans="1:13">
      <c r="A21" s="99" t="s">
        <v>30</v>
      </c>
      <c r="B21" s="105" t="s">
        <v>586</v>
      </c>
      <c r="C21" s="104">
        <v>20</v>
      </c>
      <c r="D21" s="30">
        <f>VLOOKUP(A21, '10query'!$A:$L, 12, 0)</f>
        <v>20</v>
      </c>
      <c r="E21" s="30" t="str">
        <f t="shared" si="0"/>
        <v>O</v>
      </c>
      <c r="F21" s="30">
        <f t="shared" si="1"/>
        <v>0</v>
      </c>
      <c r="L21" s="2">
        <v>3</v>
      </c>
      <c r="M21" s="2">
        <v>1</v>
      </c>
    </row>
    <row r="22" spans="1:13">
      <c r="A22" s="99" t="s">
        <v>282</v>
      </c>
      <c r="B22" s="105" t="s">
        <v>1238</v>
      </c>
      <c r="C22" s="104">
        <v>28</v>
      </c>
      <c r="D22" s="30">
        <f>VLOOKUP(A22, '10query'!$A:$L, 12, 0)</f>
        <v>28</v>
      </c>
      <c r="E22" s="30" t="str">
        <f t="shared" si="0"/>
        <v>O</v>
      </c>
      <c r="F22" s="30">
        <f t="shared" si="1"/>
        <v>0</v>
      </c>
      <c r="L22" s="2">
        <v>3.1999999999999993</v>
      </c>
      <c r="M22" s="2">
        <v>1</v>
      </c>
    </row>
    <row r="23" spans="1:13">
      <c r="A23" s="99" t="s">
        <v>755</v>
      </c>
      <c r="B23" s="105" t="s">
        <v>591</v>
      </c>
      <c r="C23" s="104">
        <v>5</v>
      </c>
      <c r="D23" s="30">
        <f>VLOOKUP(A23, '10query'!$A:$L, 12, 0)</f>
        <v>5</v>
      </c>
      <c r="E23" s="30" t="str">
        <f t="shared" si="0"/>
        <v>O</v>
      </c>
      <c r="F23" s="30">
        <f t="shared" si="1"/>
        <v>0</v>
      </c>
      <c r="L23" s="2">
        <v>4</v>
      </c>
      <c r="M23" s="2">
        <v>2</v>
      </c>
    </row>
    <row r="24" spans="1:13">
      <c r="A24" s="99" t="s">
        <v>823</v>
      </c>
      <c r="B24" s="105" t="s">
        <v>591</v>
      </c>
      <c r="C24" s="104">
        <v>5</v>
      </c>
      <c r="D24" s="30">
        <f>VLOOKUP(A24, '10query'!$A:$L, 12, 0)</f>
        <v>5</v>
      </c>
      <c r="E24" s="30" t="str">
        <f t="shared" si="0"/>
        <v>O</v>
      </c>
      <c r="F24" s="30">
        <f t="shared" si="1"/>
        <v>0</v>
      </c>
      <c r="L24" s="2">
        <v>4.1999999999999993</v>
      </c>
      <c r="M24" s="2">
        <v>1</v>
      </c>
    </row>
    <row r="25" spans="1:13">
      <c r="A25" s="99" t="s">
        <v>697</v>
      </c>
      <c r="B25" s="105" t="s">
        <v>591</v>
      </c>
      <c r="C25" s="104">
        <v>7</v>
      </c>
      <c r="D25" s="30">
        <f>VLOOKUP(A25, '10query'!$A:$L, 12, 0)</f>
        <v>7</v>
      </c>
      <c r="E25" s="30" t="str">
        <f t="shared" si="0"/>
        <v>O</v>
      </c>
      <c r="F25" s="30">
        <f t="shared" si="1"/>
        <v>0</v>
      </c>
      <c r="L25" s="2">
        <v>4.7999999999999972</v>
      </c>
      <c r="M25" s="2">
        <v>1</v>
      </c>
    </row>
    <row r="26" spans="1:13">
      <c r="A26" s="99" t="s">
        <v>731</v>
      </c>
      <c r="B26" s="105" t="s">
        <v>591</v>
      </c>
      <c r="C26" s="104">
        <v>7</v>
      </c>
      <c r="D26" s="30">
        <f>VLOOKUP(A26, '10query'!$A:$L, 12, 0)</f>
        <v>7.5</v>
      </c>
      <c r="E26" s="30" t="str">
        <f t="shared" si="0"/>
        <v>X</v>
      </c>
      <c r="F26" s="30">
        <f t="shared" si="1"/>
        <v>0.5</v>
      </c>
      <c r="L26" s="2" t="s">
        <v>473</v>
      </c>
      <c r="M26" s="2">
        <v>212</v>
      </c>
    </row>
    <row r="27" spans="1:13">
      <c r="A27" s="99" t="s">
        <v>196</v>
      </c>
      <c r="B27" s="105" t="s">
        <v>1409</v>
      </c>
      <c r="C27" s="104">
        <v>14</v>
      </c>
      <c r="D27" s="30">
        <f>VLOOKUP(A27, '10query'!$A:$L, 12, 0)</f>
        <v>14</v>
      </c>
      <c r="E27" s="30" t="str">
        <f t="shared" si="0"/>
        <v>O</v>
      </c>
      <c r="F27" s="30">
        <f t="shared" si="1"/>
        <v>0</v>
      </c>
    </row>
    <row r="28" spans="1:13">
      <c r="A28" s="99" t="s">
        <v>835</v>
      </c>
      <c r="B28" s="105" t="s">
        <v>1582</v>
      </c>
      <c r="C28" s="104">
        <v>22</v>
      </c>
      <c r="D28" s="30">
        <f>VLOOKUP(A28, '10query'!$A:$L, 12, 0)</f>
        <v>20</v>
      </c>
      <c r="E28" s="30" t="str">
        <f t="shared" si="0"/>
        <v>X</v>
      </c>
      <c r="F28" s="30">
        <f t="shared" si="1"/>
        <v>-2</v>
      </c>
    </row>
    <row r="29" spans="1:13">
      <c r="A29" s="99" t="s">
        <v>624</v>
      </c>
      <c r="B29" s="105" t="s">
        <v>591</v>
      </c>
      <c r="C29" s="104">
        <v>6</v>
      </c>
      <c r="D29" s="30">
        <f>VLOOKUP(A29, '10query'!$A:$L, 12, 0)</f>
        <v>6</v>
      </c>
      <c r="E29" s="30" t="str">
        <f t="shared" si="0"/>
        <v>O</v>
      </c>
      <c r="F29" s="30">
        <f t="shared" si="1"/>
        <v>0</v>
      </c>
    </row>
    <row r="30" spans="1:13">
      <c r="A30" s="99" t="s">
        <v>777</v>
      </c>
      <c r="B30" s="105" t="s">
        <v>591</v>
      </c>
      <c r="C30" s="104">
        <v>9</v>
      </c>
      <c r="D30" s="30">
        <f>VLOOKUP(A30, '10query'!$A:$L, 12, 0)</f>
        <v>9</v>
      </c>
      <c r="E30" s="30" t="str">
        <f t="shared" si="0"/>
        <v>O</v>
      </c>
      <c r="F30" s="30">
        <f t="shared" si="1"/>
        <v>0</v>
      </c>
    </row>
    <row r="31" spans="1:13">
      <c r="A31" s="99" t="s">
        <v>637</v>
      </c>
      <c r="B31" s="105" t="s">
        <v>591</v>
      </c>
      <c r="C31" s="104">
        <v>8</v>
      </c>
      <c r="D31" s="30">
        <f>VLOOKUP(A31, '10query'!$A:$L, 12, 0)</f>
        <v>8</v>
      </c>
      <c r="E31" s="30" t="str">
        <f t="shared" si="0"/>
        <v>O</v>
      </c>
      <c r="F31" s="30">
        <f t="shared" si="1"/>
        <v>0</v>
      </c>
    </row>
    <row r="32" spans="1:13">
      <c r="A32" s="99" t="s">
        <v>771</v>
      </c>
      <c r="B32" s="105" t="s">
        <v>591</v>
      </c>
      <c r="C32" s="104">
        <v>5</v>
      </c>
      <c r="D32" s="30">
        <f>VLOOKUP(A32, '10query'!$A:$L, 12, 0)</f>
        <v>5</v>
      </c>
      <c r="E32" s="30" t="str">
        <f t="shared" si="0"/>
        <v>O</v>
      </c>
      <c r="F32" s="30">
        <f t="shared" si="1"/>
        <v>0</v>
      </c>
    </row>
    <row r="33" spans="1:6">
      <c r="A33" s="99" t="s">
        <v>33</v>
      </c>
      <c r="B33" s="105" t="s">
        <v>586</v>
      </c>
      <c r="C33" s="104">
        <v>30</v>
      </c>
      <c r="D33" s="30">
        <f>VLOOKUP(A33, '10query'!$A:$L, 12, 0)</f>
        <v>30</v>
      </c>
      <c r="E33" s="30" t="str">
        <f t="shared" si="0"/>
        <v>O</v>
      </c>
      <c r="F33" s="30">
        <f t="shared" si="1"/>
        <v>0</v>
      </c>
    </row>
    <row r="34" spans="1:6">
      <c r="A34" s="99" t="s">
        <v>89</v>
      </c>
      <c r="B34" s="105" t="s">
        <v>590</v>
      </c>
      <c r="C34" s="104">
        <v>4</v>
      </c>
      <c r="D34" s="30">
        <f>VLOOKUP(A34, '10query'!$A:$L, 12, 0)</f>
        <v>4</v>
      </c>
      <c r="E34" s="30" t="str">
        <f t="shared" si="0"/>
        <v>O</v>
      </c>
      <c r="F34" s="30">
        <f t="shared" si="1"/>
        <v>0</v>
      </c>
    </row>
    <row r="35" spans="1:6">
      <c r="A35" s="99" t="s">
        <v>38</v>
      </c>
      <c r="B35" s="105" t="s">
        <v>586</v>
      </c>
      <c r="C35" s="104">
        <v>32</v>
      </c>
      <c r="D35" s="30">
        <f>VLOOKUP(A35, '10query'!$A:$L, 12, 0)</f>
        <v>32</v>
      </c>
      <c r="E35" s="30" t="str">
        <f t="shared" si="0"/>
        <v>O</v>
      </c>
      <c r="F35" s="30">
        <f t="shared" si="1"/>
        <v>0</v>
      </c>
    </row>
    <row r="36" spans="1:6">
      <c r="A36" s="99" t="s">
        <v>237</v>
      </c>
      <c r="B36" s="105" t="s">
        <v>583</v>
      </c>
      <c r="C36" s="104">
        <v>5.5</v>
      </c>
      <c r="D36" s="30">
        <f>VLOOKUP(A36, '10query'!$A:$L, 12, 0)</f>
        <v>5.5</v>
      </c>
      <c r="E36" s="30" t="str">
        <f t="shared" si="0"/>
        <v>O</v>
      </c>
      <c r="F36" s="30">
        <f t="shared" si="1"/>
        <v>0</v>
      </c>
    </row>
    <row r="37" spans="1:6">
      <c r="A37" s="99" t="s">
        <v>181</v>
      </c>
      <c r="B37" s="105" t="s">
        <v>586</v>
      </c>
      <c r="C37" s="104">
        <v>13</v>
      </c>
      <c r="D37" s="30">
        <f>VLOOKUP(A37, '10query'!$A:$L, 12, 0)</f>
        <v>13.2</v>
      </c>
      <c r="E37" s="30" t="str">
        <f t="shared" si="0"/>
        <v>X</v>
      </c>
      <c r="F37" s="30">
        <f t="shared" si="1"/>
        <v>0.19999999999999929</v>
      </c>
    </row>
    <row r="38" spans="1:6">
      <c r="A38" s="99" t="s">
        <v>546</v>
      </c>
      <c r="B38" s="105" t="s">
        <v>591</v>
      </c>
      <c r="C38" s="104">
        <v>11</v>
      </c>
      <c r="D38" s="30">
        <f>VLOOKUP(A38, '10query'!$A:$L, 12, 0)</f>
        <v>11</v>
      </c>
      <c r="E38" s="30" t="str">
        <f t="shared" si="0"/>
        <v>O</v>
      </c>
      <c r="F38" s="30">
        <f t="shared" si="1"/>
        <v>0</v>
      </c>
    </row>
    <row r="39" spans="1:6">
      <c r="A39" s="99" t="s">
        <v>93</v>
      </c>
      <c r="B39" s="105" t="s">
        <v>590</v>
      </c>
      <c r="C39" s="104">
        <v>4</v>
      </c>
      <c r="D39" s="30">
        <f>VLOOKUP(A39, '10query'!$A:$L, 12, 0)</f>
        <v>4</v>
      </c>
      <c r="E39" s="30" t="str">
        <f t="shared" si="0"/>
        <v>O</v>
      </c>
      <c r="F39" s="30">
        <f t="shared" si="1"/>
        <v>0</v>
      </c>
    </row>
    <row r="40" spans="1:6">
      <c r="A40" s="99" t="s">
        <v>485</v>
      </c>
      <c r="B40" s="105" t="s">
        <v>1585</v>
      </c>
      <c r="C40" s="104">
        <v>21</v>
      </c>
      <c r="D40" s="30">
        <f>VLOOKUP(A40, '10query'!$A:$L, 12, 0)</f>
        <v>25.2</v>
      </c>
      <c r="E40" s="30" t="str">
        <f t="shared" si="0"/>
        <v>X</v>
      </c>
      <c r="F40" s="30">
        <f t="shared" si="1"/>
        <v>4.1999999999999993</v>
      </c>
    </row>
    <row r="41" spans="1:6">
      <c r="A41" s="99" t="s">
        <v>488</v>
      </c>
      <c r="B41" s="105" t="s">
        <v>1585</v>
      </c>
      <c r="C41" s="104">
        <v>24</v>
      </c>
      <c r="D41" s="30">
        <f>VLOOKUP(A41, '10query'!$A:$L, 12, 0)</f>
        <v>28.799999999999997</v>
      </c>
      <c r="E41" s="30" t="str">
        <f t="shared" si="0"/>
        <v>X</v>
      </c>
      <c r="F41" s="30">
        <f t="shared" si="1"/>
        <v>4.7999999999999972</v>
      </c>
    </row>
    <row r="42" spans="1:6">
      <c r="A42" s="99" t="s">
        <v>183</v>
      </c>
      <c r="B42" s="105" t="s">
        <v>586</v>
      </c>
      <c r="C42" s="104">
        <v>26</v>
      </c>
      <c r="D42" s="30">
        <f>VLOOKUP(A42, '10query'!$A:$L, 12, 0)</f>
        <v>26</v>
      </c>
      <c r="E42" s="30" t="str">
        <f t="shared" si="0"/>
        <v>O</v>
      </c>
      <c r="F42" s="30">
        <f t="shared" si="1"/>
        <v>0</v>
      </c>
    </row>
    <row r="43" spans="1:6">
      <c r="A43" s="99" t="s">
        <v>301</v>
      </c>
      <c r="B43" s="105" t="s">
        <v>1238</v>
      </c>
      <c r="C43" s="104">
        <v>28</v>
      </c>
      <c r="D43" s="30">
        <f>VLOOKUP(A43, '10query'!$A:$L, 12, 0)</f>
        <v>28</v>
      </c>
      <c r="E43" s="30" t="str">
        <f t="shared" si="0"/>
        <v>O</v>
      </c>
      <c r="F43" s="30">
        <f t="shared" si="1"/>
        <v>0</v>
      </c>
    </row>
    <row r="44" spans="1:6">
      <c r="A44" s="99" t="s">
        <v>844</v>
      </c>
      <c r="B44" s="105" t="s">
        <v>591</v>
      </c>
      <c r="C44" s="104">
        <v>5</v>
      </c>
      <c r="D44" s="30">
        <f>VLOOKUP(A44, '10query'!$A:$L, 12, 0)</f>
        <v>5</v>
      </c>
      <c r="E44" s="30" t="str">
        <f t="shared" si="0"/>
        <v>O</v>
      </c>
      <c r="F44" s="30">
        <f t="shared" si="1"/>
        <v>0</v>
      </c>
    </row>
    <row r="45" spans="1:6">
      <c r="A45" s="99" t="s">
        <v>620</v>
      </c>
      <c r="B45" s="105" t="s">
        <v>588</v>
      </c>
      <c r="C45" s="104">
        <v>14</v>
      </c>
      <c r="D45" s="30">
        <f>VLOOKUP(A45, '10query'!$A:$L, 12, 0)</f>
        <v>14.5</v>
      </c>
      <c r="E45" s="30" t="str">
        <f t="shared" si="0"/>
        <v>X</v>
      </c>
      <c r="F45" s="30">
        <f t="shared" si="1"/>
        <v>0.5</v>
      </c>
    </row>
    <row r="46" spans="1:6">
      <c r="A46" s="99" t="s">
        <v>610</v>
      </c>
      <c r="B46" s="105" t="s">
        <v>591</v>
      </c>
      <c r="C46" s="104">
        <v>6</v>
      </c>
      <c r="D46" s="30">
        <f>VLOOKUP(A46, '10query'!$A:$L, 12, 0)</f>
        <v>6</v>
      </c>
      <c r="E46" s="30" t="str">
        <f t="shared" si="0"/>
        <v>O</v>
      </c>
      <c r="F46" s="30">
        <f t="shared" si="1"/>
        <v>0</v>
      </c>
    </row>
    <row r="47" spans="1:6">
      <c r="A47" s="99" t="s">
        <v>732</v>
      </c>
      <c r="B47" s="105" t="s">
        <v>591</v>
      </c>
      <c r="C47" s="104">
        <v>5</v>
      </c>
      <c r="D47" s="30">
        <f>VLOOKUP(A47, '10query'!$A:$L, 12, 0)</f>
        <v>5</v>
      </c>
      <c r="E47" s="30" t="str">
        <f t="shared" si="0"/>
        <v>O</v>
      </c>
      <c r="F47" s="30">
        <f t="shared" si="1"/>
        <v>0</v>
      </c>
    </row>
    <row r="48" spans="1:6">
      <c r="A48" s="99" t="s">
        <v>531</v>
      </c>
      <c r="B48" s="105" t="s">
        <v>591</v>
      </c>
      <c r="C48" s="104">
        <v>8</v>
      </c>
      <c r="D48" s="30">
        <f>VLOOKUP(A48, '10query'!$A:$L, 12, 0)</f>
        <v>8</v>
      </c>
      <c r="E48" s="30" t="str">
        <f t="shared" si="0"/>
        <v>O</v>
      </c>
      <c r="F48" s="30">
        <f t="shared" si="1"/>
        <v>0</v>
      </c>
    </row>
    <row r="49" spans="1:6">
      <c r="A49" s="99" t="s">
        <v>187</v>
      </c>
      <c r="B49" s="105" t="s">
        <v>586</v>
      </c>
      <c r="C49" s="104">
        <v>25</v>
      </c>
      <c r="D49" s="30">
        <f>VLOOKUP(A49, '10query'!$A:$L, 12, 0)</f>
        <v>25.5</v>
      </c>
      <c r="E49" s="30" t="str">
        <f t="shared" si="0"/>
        <v>X</v>
      </c>
      <c r="F49" s="30">
        <f t="shared" si="1"/>
        <v>0.5</v>
      </c>
    </row>
    <row r="50" spans="1:6">
      <c r="A50" s="99" t="s">
        <v>533</v>
      </c>
      <c r="B50" s="105" t="s">
        <v>591</v>
      </c>
      <c r="C50" s="104">
        <v>9</v>
      </c>
      <c r="D50" s="30">
        <f>VLOOKUP(A50, '10query'!$A:$L, 12, 0)</f>
        <v>9</v>
      </c>
      <c r="E50" s="30" t="str">
        <f t="shared" si="0"/>
        <v>O</v>
      </c>
      <c r="F50" s="30">
        <f t="shared" si="1"/>
        <v>0</v>
      </c>
    </row>
    <row r="51" spans="1:6">
      <c r="A51" s="99" t="s">
        <v>720</v>
      </c>
      <c r="B51" s="105" t="s">
        <v>591</v>
      </c>
      <c r="C51" s="104">
        <v>6</v>
      </c>
      <c r="D51" s="30">
        <f>VLOOKUP(A51, '10query'!$A:$L, 12, 0)</f>
        <v>6</v>
      </c>
      <c r="E51" s="30" t="str">
        <f t="shared" si="0"/>
        <v>O</v>
      </c>
      <c r="F51" s="30">
        <f t="shared" si="1"/>
        <v>0</v>
      </c>
    </row>
    <row r="52" spans="1:6">
      <c r="A52" s="99" t="s">
        <v>761</v>
      </c>
      <c r="B52" s="105" t="s">
        <v>591</v>
      </c>
      <c r="C52" s="104">
        <v>9</v>
      </c>
      <c r="D52" s="30">
        <f>VLOOKUP(A52, '10query'!$A:$L, 12, 0)</f>
        <v>9.5</v>
      </c>
      <c r="E52" s="30" t="str">
        <f t="shared" si="0"/>
        <v>X</v>
      </c>
      <c r="F52" s="30">
        <f t="shared" si="1"/>
        <v>0.5</v>
      </c>
    </row>
    <row r="53" spans="1:6">
      <c r="A53" s="99" t="s">
        <v>190</v>
      </c>
      <c r="B53" s="105" t="s">
        <v>586</v>
      </c>
      <c r="C53" s="104">
        <v>25</v>
      </c>
      <c r="D53" s="30">
        <f>VLOOKUP(A53, '10query'!$A:$L, 12, 0)</f>
        <v>25</v>
      </c>
      <c r="E53" s="30" t="str">
        <f t="shared" si="0"/>
        <v>O</v>
      </c>
      <c r="F53" s="30">
        <f t="shared" si="1"/>
        <v>0</v>
      </c>
    </row>
    <row r="54" spans="1:6">
      <c r="A54" s="99" t="s">
        <v>209</v>
      </c>
      <c r="B54" s="105" t="s">
        <v>1574</v>
      </c>
      <c r="C54" s="104">
        <v>39</v>
      </c>
      <c r="D54" s="30">
        <f>VLOOKUP(A54, '10query'!$A:$L, 12, 0)</f>
        <v>31.200000000000003</v>
      </c>
      <c r="E54" s="30" t="str">
        <f t="shared" si="0"/>
        <v>X</v>
      </c>
      <c r="F54" s="30">
        <f t="shared" si="1"/>
        <v>-7.7999999999999972</v>
      </c>
    </row>
    <row r="55" spans="1:6">
      <c r="A55" s="99" t="s">
        <v>685</v>
      </c>
      <c r="B55" s="105" t="s">
        <v>591</v>
      </c>
      <c r="C55" s="104">
        <v>7</v>
      </c>
      <c r="D55" s="30">
        <f>VLOOKUP(A55, '10query'!$A:$L, 12, 0)</f>
        <v>7.5</v>
      </c>
      <c r="E55" s="30" t="str">
        <f t="shared" si="0"/>
        <v>X</v>
      </c>
      <c r="F55" s="30">
        <f t="shared" si="1"/>
        <v>0.5</v>
      </c>
    </row>
    <row r="56" spans="1:6">
      <c r="A56" s="99" t="s">
        <v>824</v>
      </c>
      <c r="B56" s="105" t="s">
        <v>591</v>
      </c>
      <c r="C56" s="104">
        <v>10</v>
      </c>
      <c r="D56" s="30">
        <f>VLOOKUP(A56, '10query'!$A:$L, 12, 0)</f>
        <v>10</v>
      </c>
      <c r="E56" s="30" t="str">
        <f t="shared" si="0"/>
        <v>O</v>
      </c>
      <c r="F56" s="30">
        <f t="shared" si="1"/>
        <v>0</v>
      </c>
    </row>
    <row r="57" spans="1:6">
      <c r="A57" s="99" t="s">
        <v>745</v>
      </c>
      <c r="B57" s="105" t="s">
        <v>591</v>
      </c>
      <c r="C57" s="104">
        <v>5</v>
      </c>
      <c r="D57" s="30">
        <f>VLOOKUP(A57, '10query'!$A:$L, 12, 0)</f>
        <v>4</v>
      </c>
      <c r="E57" s="30" t="str">
        <f t="shared" si="0"/>
        <v>X</v>
      </c>
      <c r="F57" s="30">
        <f t="shared" si="1"/>
        <v>-1</v>
      </c>
    </row>
    <row r="58" spans="1:6">
      <c r="A58" s="99" t="s">
        <v>213</v>
      </c>
      <c r="B58" s="105" t="s">
        <v>1574</v>
      </c>
      <c r="C58" s="104">
        <v>32</v>
      </c>
      <c r="D58" s="30">
        <f>VLOOKUP(A58, '10query'!$A:$L, 12, 0)</f>
        <v>25.6</v>
      </c>
      <c r="E58" s="30" t="str">
        <f t="shared" si="0"/>
        <v>X</v>
      </c>
      <c r="F58" s="30">
        <f t="shared" si="1"/>
        <v>-6.3999999999999986</v>
      </c>
    </row>
    <row r="59" spans="1:6">
      <c r="A59" s="99" t="s">
        <v>96</v>
      </c>
      <c r="B59" s="105" t="s">
        <v>590</v>
      </c>
      <c r="C59" s="104">
        <v>5</v>
      </c>
      <c r="D59" s="30">
        <f>VLOOKUP(A59, '10query'!$A:$L, 12, 0)</f>
        <v>6</v>
      </c>
      <c r="E59" s="30" t="str">
        <f t="shared" si="0"/>
        <v>X</v>
      </c>
      <c r="F59" s="30">
        <f t="shared" si="1"/>
        <v>1</v>
      </c>
    </row>
    <row r="60" spans="1:6">
      <c r="A60" s="99" t="s">
        <v>100</v>
      </c>
      <c r="B60" s="105" t="s">
        <v>590</v>
      </c>
      <c r="C60" s="104">
        <v>5</v>
      </c>
      <c r="D60" s="30">
        <f>VLOOKUP(A60, '10query'!$A:$L, 12, 0)</f>
        <v>6</v>
      </c>
      <c r="E60" s="30" t="str">
        <f t="shared" si="0"/>
        <v>X</v>
      </c>
      <c r="F60" s="30">
        <f t="shared" si="1"/>
        <v>1</v>
      </c>
    </row>
    <row r="61" spans="1:6">
      <c r="A61" s="99" t="s">
        <v>788</v>
      </c>
      <c r="B61" s="105" t="s">
        <v>591</v>
      </c>
      <c r="C61" s="104">
        <v>5</v>
      </c>
      <c r="D61" s="30">
        <f>VLOOKUP(A61, '10query'!$A:$L, 12, 0)</f>
        <v>5</v>
      </c>
      <c r="E61" s="30" t="str">
        <f t="shared" si="0"/>
        <v>O</v>
      </c>
      <c r="F61" s="30">
        <f t="shared" si="1"/>
        <v>0</v>
      </c>
    </row>
    <row r="62" spans="1:6">
      <c r="A62" s="99" t="s">
        <v>734</v>
      </c>
      <c r="B62" s="105" t="s">
        <v>591</v>
      </c>
      <c r="C62" s="104">
        <v>5</v>
      </c>
      <c r="D62" s="30">
        <f>VLOOKUP(A62, '10query'!$A:$L, 12, 0)</f>
        <v>5</v>
      </c>
      <c r="E62" s="30" t="str">
        <f t="shared" si="0"/>
        <v>O</v>
      </c>
      <c r="F62" s="30">
        <f t="shared" si="1"/>
        <v>0</v>
      </c>
    </row>
    <row r="63" spans="1:6">
      <c r="A63" s="99" t="s">
        <v>722</v>
      </c>
      <c r="B63" s="105" t="s">
        <v>591</v>
      </c>
      <c r="C63" s="104">
        <v>6</v>
      </c>
      <c r="D63" s="30">
        <f>VLOOKUP(A63, '10query'!$A:$L, 12, 0)</f>
        <v>5</v>
      </c>
      <c r="E63" s="30" t="str">
        <f t="shared" si="0"/>
        <v>X</v>
      </c>
      <c r="F63" s="30">
        <f t="shared" si="1"/>
        <v>-1</v>
      </c>
    </row>
    <row r="64" spans="1:6">
      <c r="A64" s="99" t="s">
        <v>725</v>
      </c>
      <c r="B64" s="105" t="s">
        <v>588</v>
      </c>
      <c r="C64" s="104">
        <v>12</v>
      </c>
      <c r="D64" s="30">
        <f>VLOOKUP(A64, '10query'!$A:$L, 12, 0)</f>
        <v>14</v>
      </c>
      <c r="E64" s="30" t="str">
        <f t="shared" si="0"/>
        <v>X</v>
      </c>
      <c r="F64" s="30">
        <f t="shared" si="1"/>
        <v>2</v>
      </c>
    </row>
    <row r="65" spans="1:6">
      <c r="A65" s="99" t="s">
        <v>775</v>
      </c>
      <c r="B65" s="105" t="s">
        <v>591</v>
      </c>
      <c r="C65" s="104">
        <v>9</v>
      </c>
      <c r="D65" s="30">
        <f>VLOOKUP(A65, '10query'!$A:$L, 12, 0)</f>
        <v>9</v>
      </c>
      <c r="E65" s="30" t="str">
        <f t="shared" si="0"/>
        <v>O</v>
      </c>
      <c r="F65" s="30">
        <f t="shared" si="1"/>
        <v>0</v>
      </c>
    </row>
    <row r="66" spans="1:6">
      <c r="A66" s="99" t="s">
        <v>781</v>
      </c>
      <c r="B66" s="105" t="s">
        <v>591</v>
      </c>
      <c r="C66" s="104">
        <v>6</v>
      </c>
      <c r="D66" s="30">
        <f>VLOOKUP(A66, '10query'!$A:$L, 12, 0)</f>
        <v>6</v>
      </c>
      <c r="E66" s="30" t="str">
        <f t="shared" si="0"/>
        <v>O</v>
      </c>
      <c r="F66" s="30">
        <f t="shared" si="1"/>
        <v>0</v>
      </c>
    </row>
    <row r="67" spans="1:6">
      <c r="A67" s="99" t="s">
        <v>496</v>
      </c>
      <c r="B67" s="105" t="s">
        <v>591</v>
      </c>
      <c r="C67" s="104">
        <v>5</v>
      </c>
      <c r="D67" s="30">
        <f>VLOOKUP(A67, '10query'!$A:$L, 12, 0)</f>
        <v>4</v>
      </c>
      <c r="E67" s="30" t="str">
        <f t="shared" ref="E67:E130" si="2">IF(C67=D67, "O", "X")</f>
        <v>X</v>
      </c>
      <c r="F67" s="30">
        <f t="shared" ref="F67:F130" si="3">D67-C67</f>
        <v>-1</v>
      </c>
    </row>
    <row r="68" spans="1:6">
      <c r="A68" s="99" t="s">
        <v>663</v>
      </c>
      <c r="B68" s="105" t="s">
        <v>588</v>
      </c>
      <c r="C68" s="104">
        <v>14</v>
      </c>
      <c r="D68" s="30">
        <f>VLOOKUP(A68, '10query'!$A:$L, 12, 0)</f>
        <v>14</v>
      </c>
      <c r="E68" s="30" t="str">
        <f t="shared" si="2"/>
        <v>O</v>
      </c>
      <c r="F68" s="30">
        <f t="shared" si="3"/>
        <v>0</v>
      </c>
    </row>
    <row r="69" spans="1:6">
      <c r="A69" s="99" t="s">
        <v>194</v>
      </c>
      <c r="B69" s="105" t="s">
        <v>586</v>
      </c>
      <c r="C69" s="104">
        <v>20</v>
      </c>
      <c r="D69" s="30">
        <f>VLOOKUP(A69, '10query'!$A:$L, 12, 0)</f>
        <v>20</v>
      </c>
      <c r="E69" s="30" t="str">
        <f t="shared" si="2"/>
        <v>O</v>
      </c>
      <c r="F69" s="30">
        <f t="shared" si="3"/>
        <v>0</v>
      </c>
    </row>
    <row r="70" spans="1:6">
      <c r="A70" s="99" t="s">
        <v>542</v>
      </c>
      <c r="B70" s="105" t="s">
        <v>591</v>
      </c>
      <c r="C70" s="104">
        <v>10</v>
      </c>
      <c r="D70" s="30">
        <f>VLOOKUP(A70, '10query'!$A:$L, 12, 0)</f>
        <v>10</v>
      </c>
      <c r="E70" s="30" t="str">
        <f t="shared" si="2"/>
        <v>O</v>
      </c>
      <c r="F70" s="30">
        <f t="shared" si="3"/>
        <v>0</v>
      </c>
    </row>
    <row r="71" spans="1:6">
      <c r="A71" s="99" t="s">
        <v>655</v>
      </c>
      <c r="B71" s="105" t="s">
        <v>591</v>
      </c>
      <c r="C71" s="104">
        <v>5</v>
      </c>
      <c r="D71" s="30">
        <f>VLOOKUP(A71, '10query'!$A:$L, 12, 0)</f>
        <v>5</v>
      </c>
      <c r="E71" s="30" t="str">
        <f t="shared" si="2"/>
        <v>O</v>
      </c>
      <c r="F71" s="30">
        <f t="shared" si="3"/>
        <v>0</v>
      </c>
    </row>
    <row r="72" spans="1:6">
      <c r="A72" s="99" t="s">
        <v>748</v>
      </c>
      <c r="B72" s="105" t="s">
        <v>591</v>
      </c>
      <c r="C72" s="104">
        <v>5</v>
      </c>
      <c r="D72" s="30">
        <f>VLOOKUP(A72, '10query'!$A:$L, 12, 0)</f>
        <v>5</v>
      </c>
      <c r="E72" s="30" t="str">
        <f t="shared" si="2"/>
        <v>O</v>
      </c>
      <c r="F72" s="30">
        <f t="shared" si="3"/>
        <v>0</v>
      </c>
    </row>
    <row r="73" spans="1:6">
      <c r="A73" s="99" t="s">
        <v>200</v>
      </c>
      <c r="B73" s="105" t="s">
        <v>1409</v>
      </c>
      <c r="C73" s="104">
        <v>15</v>
      </c>
      <c r="D73" s="30">
        <f>VLOOKUP(A73, '10query'!$A:$L, 12, 0)</f>
        <v>15</v>
      </c>
      <c r="E73" s="30" t="str">
        <f t="shared" si="2"/>
        <v>O</v>
      </c>
      <c r="F73" s="30">
        <f t="shared" si="3"/>
        <v>0</v>
      </c>
    </row>
    <row r="74" spans="1:6">
      <c r="A74" s="99" t="s">
        <v>686</v>
      </c>
      <c r="B74" s="105" t="s">
        <v>591</v>
      </c>
      <c r="C74" s="104">
        <v>8</v>
      </c>
      <c r="D74" s="30">
        <f>VLOOKUP(A74, '10query'!$A:$L, 12, 0)</f>
        <v>8</v>
      </c>
      <c r="E74" s="30" t="str">
        <f t="shared" si="2"/>
        <v>O</v>
      </c>
      <c r="F74" s="30">
        <f t="shared" si="3"/>
        <v>0</v>
      </c>
    </row>
    <row r="75" spans="1:6">
      <c r="A75" s="99" t="s">
        <v>829</v>
      </c>
      <c r="B75" s="105" t="s">
        <v>591</v>
      </c>
      <c r="C75" s="104">
        <v>7</v>
      </c>
      <c r="D75" s="30">
        <f>VLOOKUP(A75, '10query'!$A:$L, 12, 0)</f>
        <v>7</v>
      </c>
      <c r="E75" s="30" t="str">
        <f t="shared" si="2"/>
        <v>O</v>
      </c>
      <c r="F75" s="30">
        <f t="shared" si="3"/>
        <v>0</v>
      </c>
    </row>
    <row r="76" spans="1:6">
      <c r="A76" s="99" t="s">
        <v>830</v>
      </c>
      <c r="B76" s="105" t="s">
        <v>591</v>
      </c>
      <c r="C76" s="104">
        <v>9</v>
      </c>
      <c r="D76" s="30">
        <f>VLOOKUP(A76, '10query'!$A:$L, 12, 0)</f>
        <v>9</v>
      </c>
      <c r="E76" s="30" t="str">
        <f t="shared" si="2"/>
        <v>O</v>
      </c>
      <c r="F76" s="30">
        <f t="shared" si="3"/>
        <v>0</v>
      </c>
    </row>
    <row r="77" spans="1:6">
      <c r="A77" s="99" t="s">
        <v>101</v>
      </c>
      <c r="B77" s="105" t="s">
        <v>590</v>
      </c>
      <c r="C77" s="104">
        <v>4</v>
      </c>
      <c r="D77" s="30">
        <f>VLOOKUP(A77, '10query'!$A:$L, 12, 0)</f>
        <v>5</v>
      </c>
      <c r="E77" s="30" t="str">
        <f t="shared" si="2"/>
        <v>X</v>
      </c>
      <c r="F77" s="30">
        <f t="shared" si="3"/>
        <v>1</v>
      </c>
    </row>
    <row r="78" spans="1:6">
      <c r="A78" s="99" t="s">
        <v>166</v>
      </c>
      <c r="B78" s="105" t="s">
        <v>586</v>
      </c>
      <c r="C78" s="104">
        <v>32</v>
      </c>
      <c r="D78" s="30">
        <f>VLOOKUP(A78, '10query'!$A:$L, 12, 0)</f>
        <v>32.200000000000003</v>
      </c>
      <c r="E78" s="30" t="str">
        <f t="shared" si="2"/>
        <v>X</v>
      </c>
      <c r="F78" s="30">
        <f t="shared" si="3"/>
        <v>0.20000000000000284</v>
      </c>
    </row>
    <row r="79" spans="1:6">
      <c r="A79" s="99" t="s">
        <v>508</v>
      </c>
      <c r="B79" s="105" t="s">
        <v>591</v>
      </c>
      <c r="C79" s="104">
        <v>6</v>
      </c>
      <c r="D79" s="30">
        <f>VLOOKUP(A79, '10query'!$A:$L, 12, 0)</f>
        <v>6</v>
      </c>
      <c r="E79" s="30" t="str">
        <f t="shared" si="2"/>
        <v>O</v>
      </c>
      <c r="F79" s="30">
        <f t="shared" si="3"/>
        <v>0</v>
      </c>
    </row>
    <row r="80" spans="1:6">
      <c r="A80" s="99" t="s">
        <v>535</v>
      </c>
      <c r="B80" s="105" t="s">
        <v>591</v>
      </c>
      <c r="C80" s="104">
        <v>9</v>
      </c>
      <c r="D80" s="30">
        <f>VLOOKUP(A80, '10query'!$A:$L, 12, 0)</f>
        <v>9</v>
      </c>
      <c r="E80" s="30" t="str">
        <f t="shared" si="2"/>
        <v>O</v>
      </c>
      <c r="F80" s="30">
        <f t="shared" si="3"/>
        <v>0</v>
      </c>
    </row>
    <row r="81" spans="1:6">
      <c r="A81" s="99" t="s">
        <v>764</v>
      </c>
      <c r="B81" s="105" t="s">
        <v>591</v>
      </c>
      <c r="C81" s="104">
        <v>6</v>
      </c>
      <c r="D81" s="30">
        <f>VLOOKUP(A81, '10query'!$A:$L, 12, 0)</f>
        <v>6</v>
      </c>
      <c r="E81" s="30" t="str">
        <f t="shared" si="2"/>
        <v>O</v>
      </c>
      <c r="F81" s="30">
        <f t="shared" si="3"/>
        <v>0</v>
      </c>
    </row>
    <row r="82" spans="1:6">
      <c r="A82" s="99" t="s">
        <v>809</v>
      </c>
      <c r="B82" s="105" t="s">
        <v>591</v>
      </c>
      <c r="C82" s="104">
        <v>5</v>
      </c>
      <c r="D82" s="30">
        <f>VLOOKUP(A82, '10query'!$A:$L, 12, 0)</f>
        <v>5</v>
      </c>
      <c r="E82" s="30" t="str">
        <f t="shared" si="2"/>
        <v>O</v>
      </c>
      <c r="F82" s="30">
        <f t="shared" si="3"/>
        <v>0</v>
      </c>
    </row>
    <row r="83" spans="1:6">
      <c r="A83" s="99" t="s">
        <v>105</v>
      </c>
      <c r="B83" s="105" t="s">
        <v>590</v>
      </c>
      <c r="C83" s="104">
        <v>4</v>
      </c>
      <c r="D83" s="30">
        <f>VLOOKUP(A83, '10query'!$A:$L, 12, 0)</f>
        <v>4</v>
      </c>
      <c r="E83" s="30" t="str">
        <f t="shared" si="2"/>
        <v>O</v>
      </c>
      <c r="F83" s="30">
        <f t="shared" si="3"/>
        <v>0</v>
      </c>
    </row>
    <row r="84" spans="1:6">
      <c r="A84" s="99" t="s">
        <v>167</v>
      </c>
      <c r="B84" s="105" t="s">
        <v>586</v>
      </c>
      <c r="C84" s="104">
        <v>26</v>
      </c>
      <c r="D84" s="30">
        <f>VLOOKUP(A84, '10query'!$A:$L, 12, 0)</f>
        <v>26</v>
      </c>
      <c r="E84" s="30" t="str">
        <f t="shared" si="2"/>
        <v>O</v>
      </c>
      <c r="F84" s="30">
        <f t="shared" si="3"/>
        <v>0</v>
      </c>
    </row>
    <row r="85" spans="1:6">
      <c r="A85" s="99" t="s">
        <v>633</v>
      </c>
      <c r="B85" s="105" t="s">
        <v>591</v>
      </c>
      <c r="C85" s="104">
        <v>6</v>
      </c>
      <c r="D85" s="30">
        <f>VLOOKUP(A85, '10query'!$A:$L, 12, 0)</f>
        <v>6</v>
      </c>
      <c r="E85" s="30" t="str">
        <f t="shared" si="2"/>
        <v>O</v>
      </c>
      <c r="F85" s="30">
        <f t="shared" si="3"/>
        <v>0</v>
      </c>
    </row>
    <row r="86" spans="1:6">
      <c r="A86" s="99" t="s">
        <v>762</v>
      </c>
      <c r="B86" s="105" t="s">
        <v>591</v>
      </c>
      <c r="C86" s="104">
        <v>9</v>
      </c>
      <c r="D86" s="30">
        <f>VLOOKUP(A86, '10query'!$A:$L, 12, 0)</f>
        <v>9</v>
      </c>
      <c r="E86" s="30" t="str">
        <f t="shared" si="2"/>
        <v>O</v>
      </c>
      <c r="F86" s="30">
        <f t="shared" si="3"/>
        <v>0</v>
      </c>
    </row>
    <row r="87" spans="1:6">
      <c r="A87" s="99" t="s">
        <v>121</v>
      </c>
      <c r="B87" s="105" t="s">
        <v>590</v>
      </c>
      <c r="C87" s="104">
        <v>4</v>
      </c>
      <c r="D87" s="30">
        <f>VLOOKUP(A87, '10query'!$A:$L, 12, 0)</f>
        <v>4.5</v>
      </c>
      <c r="E87" s="30" t="str">
        <f t="shared" si="2"/>
        <v>X</v>
      </c>
      <c r="F87" s="30">
        <f t="shared" si="3"/>
        <v>0.5</v>
      </c>
    </row>
    <row r="88" spans="1:6">
      <c r="A88" s="99" t="s">
        <v>715</v>
      </c>
      <c r="B88" s="105" t="s">
        <v>591</v>
      </c>
      <c r="C88" s="104">
        <v>8</v>
      </c>
      <c r="D88" s="30">
        <f>VLOOKUP(A88, '10query'!$A:$L, 12, 0)</f>
        <v>8</v>
      </c>
      <c r="E88" s="30" t="str">
        <f t="shared" si="2"/>
        <v>O</v>
      </c>
      <c r="F88" s="30">
        <f t="shared" si="3"/>
        <v>0</v>
      </c>
    </row>
    <row r="89" spans="1:6">
      <c r="A89" s="99" t="s">
        <v>170</v>
      </c>
      <c r="B89" s="105" t="s">
        <v>586</v>
      </c>
      <c r="C89" s="104">
        <v>28</v>
      </c>
      <c r="D89" s="30">
        <f>VLOOKUP(A89, '10query'!$A:$L, 12, 0)</f>
        <v>29</v>
      </c>
      <c r="E89" s="30" t="str">
        <f t="shared" si="2"/>
        <v>X</v>
      </c>
      <c r="F89" s="30">
        <f t="shared" si="3"/>
        <v>1</v>
      </c>
    </row>
    <row r="90" spans="1:6">
      <c r="A90" s="99" t="s">
        <v>806</v>
      </c>
      <c r="B90" s="105" t="s">
        <v>588</v>
      </c>
      <c r="C90" s="104">
        <v>12</v>
      </c>
      <c r="D90" s="30">
        <f>VLOOKUP(A90, '10query'!$A:$L, 12, 0)</f>
        <v>12</v>
      </c>
      <c r="E90" s="30" t="str">
        <f t="shared" si="2"/>
        <v>O</v>
      </c>
      <c r="F90" s="30">
        <f t="shared" si="3"/>
        <v>0</v>
      </c>
    </row>
    <row r="91" spans="1:6">
      <c r="A91" s="99" t="s">
        <v>173</v>
      </c>
      <c r="B91" s="105" t="s">
        <v>586</v>
      </c>
      <c r="C91" s="104">
        <v>15</v>
      </c>
      <c r="D91" s="30">
        <f>VLOOKUP(A91, '10query'!$A:$L, 12, 0)</f>
        <v>15</v>
      </c>
      <c r="E91" s="30" t="str">
        <f t="shared" si="2"/>
        <v>O</v>
      </c>
      <c r="F91" s="30">
        <f t="shared" si="3"/>
        <v>0</v>
      </c>
    </row>
    <row r="92" spans="1:6">
      <c r="A92" s="99" t="s">
        <v>511</v>
      </c>
      <c r="B92" s="105" t="s">
        <v>591</v>
      </c>
      <c r="C92" s="104">
        <v>6</v>
      </c>
      <c r="D92" s="30">
        <f>VLOOKUP(A92, '10query'!$A:$L, 12, 0)</f>
        <v>6</v>
      </c>
      <c r="E92" s="30" t="str">
        <f t="shared" si="2"/>
        <v>O</v>
      </c>
      <c r="F92" s="30">
        <f t="shared" si="3"/>
        <v>0</v>
      </c>
    </row>
    <row r="93" spans="1:6">
      <c r="A93" s="99" t="s">
        <v>175</v>
      </c>
      <c r="B93" s="105" t="s">
        <v>586</v>
      </c>
      <c r="C93" s="104">
        <v>23</v>
      </c>
      <c r="D93" s="30">
        <f>VLOOKUP(A93, '10query'!$A:$L, 12, 0)</f>
        <v>23.5</v>
      </c>
      <c r="E93" s="30" t="str">
        <f t="shared" si="2"/>
        <v>X</v>
      </c>
      <c r="F93" s="30">
        <f t="shared" si="3"/>
        <v>0.5</v>
      </c>
    </row>
    <row r="94" spans="1:6">
      <c r="A94" s="99" t="s">
        <v>834</v>
      </c>
      <c r="B94" s="105" t="s">
        <v>588</v>
      </c>
      <c r="C94" s="104">
        <v>14</v>
      </c>
      <c r="D94" s="30">
        <f>VLOOKUP(A94, '10query'!$A:$L, 12, 0)</f>
        <v>14</v>
      </c>
      <c r="E94" s="30" t="str">
        <f t="shared" si="2"/>
        <v>O</v>
      </c>
      <c r="F94" s="30">
        <f t="shared" si="3"/>
        <v>0</v>
      </c>
    </row>
    <row r="95" spans="1:6">
      <c r="A95" s="99" t="s">
        <v>767</v>
      </c>
      <c r="B95" s="105" t="s">
        <v>591</v>
      </c>
      <c r="C95" s="104">
        <v>6</v>
      </c>
      <c r="D95" s="30">
        <f>VLOOKUP(A95, '10query'!$A:$L, 12, 0)</f>
        <v>6</v>
      </c>
      <c r="E95" s="30" t="str">
        <f t="shared" si="2"/>
        <v>O</v>
      </c>
      <c r="F95" s="30">
        <f t="shared" si="3"/>
        <v>0</v>
      </c>
    </row>
    <row r="96" spans="1:6">
      <c r="A96" s="99" t="s">
        <v>621</v>
      </c>
      <c r="B96" s="105" t="s">
        <v>591</v>
      </c>
      <c r="C96" s="104">
        <v>5</v>
      </c>
      <c r="D96" s="30">
        <f>VLOOKUP(A96, '10query'!$A:$L, 12, 0)</f>
        <v>5</v>
      </c>
      <c r="E96" s="30" t="str">
        <f t="shared" si="2"/>
        <v>O</v>
      </c>
      <c r="F96" s="30">
        <f t="shared" si="3"/>
        <v>0</v>
      </c>
    </row>
    <row r="97" spans="1:6">
      <c r="A97" s="99" t="s">
        <v>820</v>
      </c>
      <c r="B97" s="105" t="s">
        <v>591</v>
      </c>
      <c r="C97" s="104">
        <v>8</v>
      </c>
      <c r="D97" s="30">
        <f>VLOOKUP(A97, '10query'!$A:$L, 12, 0)</f>
        <v>8</v>
      </c>
      <c r="E97" s="30" t="str">
        <f t="shared" si="2"/>
        <v>O</v>
      </c>
      <c r="F97" s="30">
        <f t="shared" si="3"/>
        <v>0</v>
      </c>
    </row>
    <row r="98" spans="1:6">
      <c r="A98" s="99" t="s">
        <v>551</v>
      </c>
      <c r="B98" s="105" t="s">
        <v>588</v>
      </c>
      <c r="C98" s="104">
        <v>12</v>
      </c>
      <c r="D98" s="30">
        <f>VLOOKUP(A98, '10query'!$A:$L, 12, 0)</f>
        <v>12</v>
      </c>
      <c r="E98" s="30" t="str">
        <f t="shared" si="2"/>
        <v>O</v>
      </c>
      <c r="F98" s="30">
        <f t="shared" si="3"/>
        <v>0</v>
      </c>
    </row>
    <row r="99" spans="1:6">
      <c r="A99" s="99" t="s">
        <v>718</v>
      </c>
      <c r="B99" s="105" t="s">
        <v>591</v>
      </c>
      <c r="C99" s="104">
        <v>6</v>
      </c>
      <c r="D99" s="30">
        <f>VLOOKUP(A99, '10query'!$A:$L, 12, 0)</f>
        <v>6</v>
      </c>
      <c r="E99" s="30" t="str">
        <f t="shared" si="2"/>
        <v>O</v>
      </c>
      <c r="F99" s="30">
        <f t="shared" si="3"/>
        <v>0</v>
      </c>
    </row>
    <row r="100" spans="1:6">
      <c r="A100" s="99" t="s">
        <v>679</v>
      </c>
      <c r="B100" s="105" t="s">
        <v>581</v>
      </c>
      <c r="C100" s="104">
        <v>14.5</v>
      </c>
      <c r="D100" s="30">
        <f>VLOOKUP(A100, '10query'!$A:$L, 12, 0)</f>
        <v>14.5</v>
      </c>
      <c r="E100" s="30" t="str">
        <f t="shared" si="2"/>
        <v>O</v>
      </c>
      <c r="F100" s="30">
        <f t="shared" si="3"/>
        <v>0</v>
      </c>
    </row>
    <row r="101" spans="1:6">
      <c r="A101" s="99" t="s">
        <v>563</v>
      </c>
      <c r="B101" s="105" t="s">
        <v>581</v>
      </c>
      <c r="C101" s="104">
        <v>14.5</v>
      </c>
      <c r="D101" s="30">
        <f>VLOOKUP(A101, '10query'!$A:$L, 12, 0)</f>
        <v>14.5</v>
      </c>
      <c r="E101" s="30" t="str">
        <f t="shared" si="2"/>
        <v>O</v>
      </c>
      <c r="F101" s="30">
        <f t="shared" si="3"/>
        <v>0</v>
      </c>
    </row>
    <row r="102" spans="1:6">
      <c r="A102" s="99" t="s">
        <v>563</v>
      </c>
      <c r="B102" s="105" t="s">
        <v>581</v>
      </c>
      <c r="C102" s="104">
        <v>14.5</v>
      </c>
      <c r="D102" s="30">
        <f>VLOOKUP(A102, '10query'!$A:$L, 12, 0)</f>
        <v>14.5</v>
      </c>
      <c r="E102" s="30" t="str">
        <f t="shared" si="2"/>
        <v>O</v>
      </c>
      <c r="F102" s="30">
        <f t="shared" si="3"/>
        <v>0</v>
      </c>
    </row>
    <row r="103" spans="1:6">
      <c r="A103" s="99" t="s">
        <v>179</v>
      </c>
      <c r="B103" s="105" t="s">
        <v>586</v>
      </c>
      <c r="C103" s="104">
        <v>27</v>
      </c>
      <c r="D103" s="30">
        <f>VLOOKUP(A103, '10query'!$A:$L, 12, 0)</f>
        <v>28</v>
      </c>
      <c r="E103" s="30" t="str">
        <f t="shared" si="2"/>
        <v>X</v>
      </c>
      <c r="F103" s="30">
        <f t="shared" si="3"/>
        <v>1</v>
      </c>
    </row>
    <row r="104" spans="1:6">
      <c r="A104" s="99" t="s">
        <v>776</v>
      </c>
      <c r="B104" s="105" t="s">
        <v>591</v>
      </c>
      <c r="C104" s="104">
        <v>5</v>
      </c>
      <c r="D104" s="30">
        <f>VLOOKUP(A104, '10query'!$A:$L, 12, 0)</f>
        <v>5</v>
      </c>
      <c r="E104" s="30" t="str">
        <f t="shared" si="2"/>
        <v>O</v>
      </c>
      <c r="F104" s="30">
        <f t="shared" si="3"/>
        <v>0</v>
      </c>
    </row>
    <row r="105" spans="1:6">
      <c r="A105" s="99" t="s">
        <v>123</v>
      </c>
      <c r="B105" s="105" t="s">
        <v>590</v>
      </c>
      <c r="C105" s="104">
        <v>4</v>
      </c>
      <c r="D105" s="30">
        <f>VLOOKUP(A105, '10query'!$A:$L, 12, 0)</f>
        <v>5</v>
      </c>
      <c r="E105" s="30" t="str">
        <f t="shared" si="2"/>
        <v>X</v>
      </c>
      <c r="F105" s="30">
        <f t="shared" si="3"/>
        <v>1</v>
      </c>
    </row>
    <row r="106" spans="1:6">
      <c r="A106" s="99" t="s">
        <v>156</v>
      </c>
      <c r="B106" s="105" t="s">
        <v>586</v>
      </c>
      <c r="C106" s="104">
        <v>26</v>
      </c>
      <c r="D106" s="30">
        <f>VLOOKUP(A106, '10query'!$A:$L, 12, 0)</f>
        <v>27</v>
      </c>
      <c r="E106" s="30" t="str">
        <f t="shared" si="2"/>
        <v>X</v>
      </c>
      <c r="F106" s="30">
        <f t="shared" si="3"/>
        <v>1</v>
      </c>
    </row>
    <row r="107" spans="1:6">
      <c r="A107" s="99" t="s">
        <v>261</v>
      </c>
      <c r="B107" s="105" t="s">
        <v>583</v>
      </c>
      <c r="C107" s="104">
        <v>5.5</v>
      </c>
      <c r="D107" s="30">
        <f>VLOOKUP(A107, '10query'!$A:$L, 12, 0)</f>
        <v>5.5</v>
      </c>
      <c r="E107" s="30" t="str">
        <f t="shared" si="2"/>
        <v>O</v>
      </c>
      <c r="F107" s="30">
        <f t="shared" si="3"/>
        <v>0</v>
      </c>
    </row>
    <row r="108" spans="1:6">
      <c r="A108" s="99" t="s">
        <v>262</v>
      </c>
      <c r="B108" s="105" t="s">
        <v>583</v>
      </c>
      <c r="C108" s="104">
        <v>6.5</v>
      </c>
      <c r="D108" s="30">
        <f>VLOOKUP(A108, '10query'!$A:$L, 12, 0)</f>
        <v>5.5</v>
      </c>
      <c r="E108" s="30" t="str">
        <f t="shared" si="2"/>
        <v>X</v>
      </c>
      <c r="F108" s="30">
        <f t="shared" si="3"/>
        <v>-1</v>
      </c>
    </row>
    <row r="109" spans="1:6">
      <c r="A109" s="99" t="s">
        <v>618</v>
      </c>
      <c r="B109" s="105" t="s">
        <v>591</v>
      </c>
      <c r="C109" s="104">
        <v>7</v>
      </c>
      <c r="D109" s="30">
        <f>VLOOKUP(A109, '10query'!$A:$L, 12, 0)</f>
        <v>7</v>
      </c>
      <c r="E109" s="30" t="str">
        <f t="shared" si="2"/>
        <v>O</v>
      </c>
      <c r="F109" s="30">
        <f t="shared" si="3"/>
        <v>0</v>
      </c>
    </row>
    <row r="110" spans="1:6">
      <c r="A110" s="99" t="s">
        <v>264</v>
      </c>
      <c r="B110" s="105" t="s">
        <v>583</v>
      </c>
      <c r="C110" s="104">
        <v>5.5</v>
      </c>
      <c r="D110" s="30">
        <f>VLOOKUP(A110, '10query'!$A:$L, 12, 0)</f>
        <v>5.5</v>
      </c>
      <c r="E110" s="30" t="str">
        <f t="shared" si="2"/>
        <v>O</v>
      </c>
      <c r="F110" s="30">
        <f t="shared" si="3"/>
        <v>0</v>
      </c>
    </row>
    <row r="111" spans="1:6">
      <c r="A111" s="99" t="s">
        <v>158</v>
      </c>
      <c r="B111" s="105" t="s">
        <v>586</v>
      </c>
      <c r="C111" s="104">
        <v>13</v>
      </c>
      <c r="D111" s="30">
        <f>VLOOKUP(A111, '10query'!$A:$L, 12, 0)</f>
        <v>13.2</v>
      </c>
      <c r="E111" s="30" t="str">
        <f t="shared" si="2"/>
        <v>X</v>
      </c>
      <c r="F111" s="30">
        <f t="shared" si="3"/>
        <v>0.19999999999999929</v>
      </c>
    </row>
    <row r="112" spans="1:6">
      <c r="A112" s="99" t="s">
        <v>672</v>
      </c>
      <c r="B112" s="105" t="s">
        <v>591</v>
      </c>
      <c r="C112" s="104">
        <v>5</v>
      </c>
      <c r="D112" s="30">
        <f>VLOOKUP(A112, '10query'!$A:$L, 12, 0)</f>
        <v>5</v>
      </c>
      <c r="E112" s="30" t="str">
        <f t="shared" si="2"/>
        <v>O</v>
      </c>
      <c r="F112" s="30">
        <f t="shared" si="3"/>
        <v>0</v>
      </c>
    </row>
    <row r="113" spans="1:6">
      <c r="A113" s="99" t="s">
        <v>778</v>
      </c>
      <c r="B113" s="105" t="s">
        <v>591</v>
      </c>
      <c r="C113" s="104">
        <v>11</v>
      </c>
      <c r="D113" s="30">
        <f>VLOOKUP(A113, '10query'!$A:$L, 12, 0)</f>
        <v>11.5</v>
      </c>
      <c r="E113" s="30" t="str">
        <f t="shared" si="2"/>
        <v>X</v>
      </c>
      <c r="F113" s="30">
        <f t="shared" si="3"/>
        <v>0.5</v>
      </c>
    </row>
    <row r="114" spans="1:6">
      <c r="A114" s="99" t="s">
        <v>127</v>
      </c>
      <c r="B114" s="105" t="s">
        <v>590</v>
      </c>
      <c r="C114" s="104">
        <v>4</v>
      </c>
      <c r="D114" s="30">
        <f>VLOOKUP(A114, '10query'!$A:$L, 12, 0)</f>
        <v>4</v>
      </c>
      <c r="E114" s="30" t="str">
        <f t="shared" si="2"/>
        <v>O</v>
      </c>
      <c r="F114" s="30">
        <f t="shared" si="3"/>
        <v>0</v>
      </c>
    </row>
    <row r="115" spans="1:6">
      <c r="A115" s="99" t="s">
        <v>622</v>
      </c>
      <c r="B115" s="105" t="s">
        <v>578</v>
      </c>
      <c r="C115" s="104">
        <v>4.5</v>
      </c>
      <c r="D115" s="30">
        <f>VLOOKUP(A115, '10query'!$A:$L, 12, 0)</f>
        <v>4.5</v>
      </c>
      <c r="E115" s="30" t="str">
        <f t="shared" si="2"/>
        <v>O</v>
      </c>
      <c r="F115" s="30">
        <f t="shared" si="3"/>
        <v>0</v>
      </c>
    </row>
    <row r="116" spans="1:6">
      <c r="A116" s="99" t="s">
        <v>268</v>
      </c>
      <c r="B116" s="105" t="s">
        <v>583</v>
      </c>
      <c r="C116" s="104">
        <v>7.5</v>
      </c>
      <c r="D116" s="30">
        <f>VLOOKUP(A116, '10query'!$A:$L, 12, 0)</f>
        <v>7.5</v>
      </c>
      <c r="E116" s="30" t="str">
        <f t="shared" si="2"/>
        <v>O</v>
      </c>
      <c r="F116" s="30">
        <f t="shared" si="3"/>
        <v>0</v>
      </c>
    </row>
    <row r="117" spans="1:6">
      <c r="A117" s="99" t="s">
        <v>248</v>
      </c>
      <c r="B117" s="105" t="s">
        <v>583</v>
      </c>
      <c r="C117" s="104">
        <v>7.5</v>
      </c>
      <c r="D117" s="30">
        <f>VLOOKUP(A117, '10query'!$A:$L, 12, 0)</f>
        <v>7.5</v>
      </c>
      <c r="E117" s="30" t="str">
        <f t="shared" si="2"/>
        <v>O</v>
      </c>
      <c r="F117" s="30">
        <f t="shared" si="3"/>
        <v>0</v>
      </c>
    </row>
    <row r="118" spans="1:6">
      <c r="A118" s="99" t="s">
        <v>251</v>
      </c>
      <c r="B118" s="105" t="s">
        <v>583</v>
      </c>
      <c r="C118" s="104">
        <v>12.5</v>
      </c>
      <c r="D118" s="30">
        <f>VLOOKUP(A118, '10query'!$A:$L, 12, 0)</f>
        <v>14</v>
      </c>
      <c r="E118" s="30" t="str">
        <f t="shared" si="2"/>
        <v>X</v>
      </c>
      <c r="F118" s="30">
        <f t="shared" si="3"/>
        <v>1.5</v>
      </c>
    </row>
    <row r="119" spans="1:6">
      <c r="A119" s="99" t="s">
        <v>804</v>
      </c>
      <c r="B119" s="105" t="s">
        <v>581</v>
      </c>
      <c r="C119" s="104">
        <v>14.5</v>
      </c>
      <c r="D119" s="30">
        <f>VLOOKUP(A119, '10query'!$A:$L, 12, 0)</f>
        <v>14.5</v>
      </c>
      <c r="E119" s="30" t="str">
        <f t="shared" si="2"/>
        <v>O</v>
      </c>
      <c r="F119" s="30">
        <f t="shared" si="3"/>
        <v>0</v>
      </c>
    </row>
    <row r="120" spans="1:6">
      <c r="A120" s="99" t="s">
        <v>253</v>
      </c>
      <c r="B120" s="105" t="s">
        <v>583</v>
      </c>
      <c r="C120" s="104">
        <v>5.5</v>
      </c>
      <c r="D120" s="30">
        <f>VLOOKUP(A120, '10query'!$A:$L, 12, 0)</f>
        <v>5.5</v>
      </c>
      <c r="E120" s="30" t="str">
        <f t="shared" si="2"/>
        <v>O</v>
      </c>
      <c r="F120" s="30">
        <f t="shared" si="3"/>
        <v>0</v>
      </c>
    </row>
    <row r="121" spans="1:6">
      <c r="A121" s="99" t="s">
        <v>849</v>
      </c>
      <c r="B121" s="105" t="s">
        <v>581</v>
      </c>
      <c r="C121" s="104">
        <v>14.5</v>
      </c>
      <c r="D121" s="30">
        <f>VLOOKUP(A121, '10query'!$A:$L, 12, 0)</f>
        <v>14.5</v>
      </c>
      <c r="E121" s="30" t="str">
        <f t="shared" si="2"/>
        <v>O</v>
      </c>
      <c r="F121" s="30">
        <f t="shared" si="3"/>
        <v>0</v>
      </c>
    </row>
    <row r="122" spans="1:6">
      <c r="A122" s="99" t="s">
        <v>773</v>
      </c>
      <c r="B122" s="105" t="s">
        <v>591</v>
      </c>
      <c r="C122" s="104">
        <v>9</v>
      </c>
      <c r="D122" s="30">
        <f>VLOOKUP(A122, '10query'!$A:$L, 12, 0)</f>
        <v>9.5</v>
      </c>
      <c r="E122" s="30" t="str">
        <f t="shared" si="2"/>
        <v>X</v>
      </c>
      <c r="F122" s="30">
        <f t="shared" si="3"/>
        <v>0.5</v>
      </c>
    </row>
    <row r="123" spans="1:6">
      <c r="A123" s="99" t="s">
        <v>728</v>
      </c>
      <c r="B123" s="105" t="s">
        <v>591</v>
      </c>
      <c r="C123" s="104">
        <v>7</v>
      </c>
      <c r="D123" s="30">
        <f>VLOOKUP(A123, '10query'!$A:$L, 12, 0)</f>
        <v>7.5</v>
      </c>
      <c r="E123" s="30" t="str">
        <f t="shared" si="2"/>
        <v>X</v>
      </c>
      <c r="F123" s="30">
        <f t="shared" si="3"/>
        <v>0.5</v>
      </c>
    </row>
    <row r="124" spans="1:6">
      <c r="A124" s="99" t="s">
        <v>701</v>
      </c>
      <c r="B124" s="105" t="s">
        <v>588</v>
      </c>
      <c r="C124" s="104">
        <v>14</v>
      </c>
      <c r="D124" s="30">
        <f>VLOOKUP(A124, '10query'!$A:$L, 12, 0)</f>
        <v>14</v>
      </c>
      <c r="E124" s="30" t="str">
        <f t="shared" si="2"/>
        <v>O</v>
      </c>
      <c r="F124" s="30">
        <f t="shared" si="3"/>
        <v>0</v>
      </c>
    </row>
    <row r="125" spans="1:6">
      <c r="A125" s="99" t="s">
        <v>555</v>
      </c>
      <c r="B125" s="105" t="s">
        <v>588</v>
      </c>
      <c r="C125" s="104">
        <v>14</v>
      </c>
      <c r="D125" s="30">
        <f>VLOOKUP(A125, '10query'!$A:$L, 12, 0)</f>
        <v>14.5</v>
      </c>
      <c r="E125" s="30" t="str">
        <f t="shared" si="2"/>
        <v>X</v>
      </c>
      <c r="F125" s="30">
        <f t="shared" si="3"/>
        <v>0.5</v>
      </c>
    </row>
    <row r="126" spans="1:6">
      <c r="A126" s="99" t="s">
        <v>129</v>
      </c>
      <c r="B126" s="105" t="s">
        <v>590</v>
      </c>
      <c r="C126" s="104">
        <v>4</v>
      </c>
      <c r="D126" s="30">
        <f>VLOOKUP(A126, '10query'!$A:$L, 12, 0)</f>
        <v>4.5</v>
      </c>
      <c r="E126" s="30" t="str">
        <f t="shared" si="2"/>
        <v>X</v>
      </c>
      <c r="F126" s="30">
        <f t="shared" si="3"/>
        <v>0.5</v>
      </c>
    </row>
    <row r="127" spans="1:6">
      <c r="A127" s="99" t="s">
        <v>635</v>
      </c>
      <c r="B127" s="105" t="s">
        <v>591</v>
      </c>
      <c r="C127" s="104">
        <v>6</v>
      </c>
      <c r="D127" s="30">
        <f>VLOOKUP(A127, '10query'!$A:$L, 12, 0)</f>
        <v>6</v>
      </c>
      <c r="E127" s="30" t="str">
        <f t="shared" si="2"/>
        <v>O</v>
      </c>
      <c r="F127" s="30">
        <f t="shared" si="3"/>
        <v>0</v>
      </c>
    </row>
    <row r="128" spans="1:6">
      <c r="A128" s="99" t="s">
        <v>666</v>
      </c>
      <c r="B128" s="105" t="s">
        <v>591</v>
      </c>
      <c r="C128" s="104">
        <v>6</v>
      </c>
      <c r="D128" s="30">
        <f>VLOOKUP(A128, '10query'!$A:$L, 12, 0)</f>
        <v>6</v>
      </c>
      <c r="E128" s="30" t="str">
        <f t="shared" si="2"/>
        <v>O</v>
      </c>
      <c r="F128" s="30">
        <f t="shared" si="3"/>
        <v>0</v>
      </c>
    </row>
    <row r="129" spans="1:6">
      <c r="A129" s="99" t="s">
        <v>160</v>
      </c>
      <c r="B129" s="105" t="s">
        <v>586</v>
      </c>
      <c r="C129" s="104">
        <v>23</v>
      </c>
      <c r="D129" s="30">
        <f>VLOOKUP(A129, '10query'!$A:$L, 12, 0)</f>
        <v>23</v>
      </c>
      <c r="E129" s="30" t="str">
        <f t="shared" si="2"/>
        <v>O</v>
      </c>
      <c r="F129" s="30">
        <f t="shared" si="3"/>
        <v>0</v>
      </c>
    </row>
    <row r="130" spans="1:6">
      <c r="A130" s="99" t="s">
        <v>242</v>
      </c>
      <c r="B130" s="105" t="s">
        <v>583</v>
      </c>
      <c r="C130" s="104">
        <v>10.5</v>
      </c>
      <c r="D130" s="30">
        <f>VLOOKUP(A130, '10query'!$A:$L, 12, 0)</f>
        <v>10.5</v>
      </c>
      <c r="E130" s="30" t="str">
        <f t="shared" si="2"/>
        <v>O</v>
      </c>
      <c r="F130" s="30">
        <f t="shared" si="3"/>
        <v>0</v>
      </c>
    </row>
    <row r="131" spans="1:6">
      <c r="A131" s="99" t="s">
        <v>699</v>
      </c>
      <c r="B131" s="105" t="s">
        <v>591</v>
      </c>
      <c r="C131" s="104">
        <v>5</v>
      </c>
      <c r="D131" s="30">
        <f>VLOOKUP(A131, '10query'!$A:$L, 12, 0)</f>
        <v>5</v>
      </c>
      <c r="E131" s="30" t="str">
        <f t="shared" ref="E131:E194" si="4">IF(C131=D131, "O", "X")</f>
        <v>O</v>
      </c>
      <c r="F131" s="30">
        <f t="shared" ref="F131:F194" si="5">D131-C131</f>
        <v>0</v>
      </c>
    </row>
    <row r="132" spans="1:6">
      <c r="A132" s="99" t="s">
        <v>557</v>
      </c>
      <c r="B132" s="105" t="s">
        <v>588</v>
      </c>
      <c r="C132" s="104">
        <v>14</v>
      </c>
      <c r="D132" s="30">
        <f>VLOOKUP(A132, '10query'!$A:$L, 12, 0)</f>
        <v>14.5</v>
      </c>
      <c r="E132" s="30" t="str">
        <f t="shared" si="4"/>
        <v>X</v>
      </c>
      <c r="F132" s="30">
        <f t="shared" si="5"/>
        <v>0.5</v>
      </c>
    </row>
    <row r="133" spans="1:6">
      <c r="A133" s="99" t="s">
        <v>783</v>
      </c>
      <c r="B133" s="105" t="s">
        <v>591</v>
      </c>
      <c r="C133" s="104">
        <v>7</v>
      </c>
      <c r="D133" s="30">
        <f>VLOOKUP(A133, '10query'!$A:$L, 12, 0)</f>
        <v>7</v>
      </c>
      <c r="E133" s="30" t="str">
        <f t="shared" si="4"/>
        <v>O</v>
      </c>
      <c r="F133" s="30">
        <f t="shared" si="5"/>
        <v>0</v>
      </c>
    </row>
    <row r="134" spans="1:6">
      <c r="A134" s="99" t="s">
        <v>660</v>
      </c>
      <c r="B134" s="105" t="s">
        <v>591</v>
      </c>
      <c r="C134" s="104">
        <v>8</v>
      </c>
      <c r="D134" s="30">
        <f>VLOOKUP(A134, '10query'!$A:$L, 12, 0)</f>
        <v>8</v>
      </c>
      <c r="E134" s="30" t="str">
        <f t="shared" si="4"/>
        <v>O</v>
      </c>
      <c r="F134" s="30">
        <f t="shared" si="5"/>
        <v>0</v>
      </c>
    </row>
    <row r="135" spans="1:6">
      <c r="A135" s="99" t="s">
        <v>847</v>
      </c>
      <c r="B135" s="105" t="s">
        <v>591</v>
      </c>
      <c r="C135" s="104">
        <v>5</v>
      </c>
      <c r="D135" s="30">
        <f>VLOOKUP(A135, '10query'!$A:$L, 12, 0)</f>
        <v>5</v>
      </c>
      <c r="E135" s="30" t="str">
        <f t="shared" si="4"/>
        <v>O</v>
      </c>
      <c r="F135" s="30">
        <f t="shared" si="5"/>
        <v>0</v>
      </c>
    </row>
    <row r="136" spans="1:6">
      <c r="A136" s="99" t="s">
        <v>742</v>
      </c>
      <c r="B136" s="105" t="s">
        <v>591</v>
      </c>
      <c r="C136" s="104">
        <v>7</v>
      </c>
      <c r="D136" s="30">
        <f>VLOOKUP(A136, '10query'!$A:$L, 12, 0)</f>
        <v>7</v>
      </c>
      <c r="E136" s="30" t="str">
        <f t="shared" si="4"/>
        <v>O</v>
      </c>
      <c r="F136" s="30">
        <f t="shared" si="5"/>
        <v>0</v>
      </c>
    </row>
    <row r="137" spans="1:6">
      <c r="A137" s="99" t="s">
        <v>514</v>
      </c>
      <c r="B137" s="105" t="s">
        <v>591</v>
      </c>
      <c r="C137" s="104">
        <v>7</v>
      </c>
      <c r="D137" s="30">
        <f>VLOOKUP(A137, '10query'!$A:$L, 12, 0)</f>
        <v>7.5</v>
      </c>
      <c r="E137" s="30" t="str">
        <f t="shared" si="4"/>
        <v>X</v>
      </c>
      <c r="F137" s="30">
        <f t="shared" si="5"/>
        <v>0.5</v>
      </c>
    </row>
    <row r="138" spans="1:6">
      <c r="A138" s="99" t="s">
        <v>750</v>
      </c>
      <c r="B138" s="105" t="s">
        <v>591</v>
      </c>
      <c r="C138" s="104">
        <v>5</v>
      </c>
      <c r="D138" s="30">
        <f>VLOOKUP(A138, '10query'!$A:$L, 12, 0)</f>
        <v>5</v>
      </c>
      <c r="E138" s="30" t="str">
        <f t="shared" si="4"/>
        <v>O</v>
      </c>
      <c r="F138" s="30">
        <f t="shared" si="5"/>
        <v>0</v>
      </c>
    </row>
    <row r="139" spans="1:6">
      <c r="A139" s="99" t="s">
        <v>713</v>
      </c>
      <c r="B139" s="105" t="s">
        <v>588</v>
      </c>
      <c r="C139" s="104">
        <v>14</v>
      </c>
      <c r="D139" s="30">
        <f>VLOOKUP(A139, '10query'!$A:$L, 12, 0)</f>
        <v>14</v>
      </c>
      <c r="E139" s="30" t="str">
        <f t="shared" si="4"/>
        <v>O</v>
      </c>
      <c r="F139" s="30">
        <f t="shared" si="5"/>
        <v>0</v>
      </c>
    </row>
    <row r="140" spans="1:6">
      <c r="A140" s="99" t="s">
        <v>688</v>
      </c>
      <c r="B140" s="105" t="s">
        <v>591</v>
      </c>
      <c r="C140" s="104">
        <v>5</v>
      </c>
      <c r="D140" s="30">
        <f>VLOOKUP(A140, '10query'!$A:$L, 12, 0)</f>
        <v>5</v>
      </c>
      <c r="E140" s="30" t="str">
        <f t="shared" si="4"/>
        <v>O</v>
      </c>
      <c r="F140" s="30">
        <f t="shared" si="5"/>
        <v>0</v>
      </c>
    </row>
    <row r="141" spans="1:6">
      <c r="A141" s="99" t="s">
        <v>544</v>
      </c>
      <c r="B141" s="105" t="s">
        <v>591</v>
      </c>
      <c r="C141" s="104">
        <v>10</v>
      </c>
      <c r="D141" s="30">
        <f>VLOOKUP(A141, '10query'!$A:$L, 12, 0)</f>
        <v>10</v>
      </c>
      <c r="E141" s="30" t="str">
        <f t="shared" si="4"/>
        <v>O</v>
      </c>
      <c r="F141" s="30">
        <f t="shared" si="5"/>
        <v>0</v>
      </c>
    </row>
    <row r="142" spans="1:6">
      <c r="A142" s="99" t="s">
        <v>505</v>
      </c>
      <c r="B142" s="105" t="s">
        <v>591</v>
      </c>
      <c r="C142" s="104">
        <v>6</v>
      </c>
      <c r="D142" s="30">
        <f>VLOOKUP(A142, '10query'!$A:$L, 12, 0)</f>
        <v>6</v>
      </c>
      <c r="E142" s="30" t="str">
        <f t="shared" si="4"/>
        <v>O</v>
      </c>
      <c r="F142" s="30">
        <f t="shared" si="5"/>
        <v>0</v>
      </c>
    </row>
    <row r="143" spans="1:6">
      <c r="A143" s="99" t="s">
        <v>162</v>
      </c>
      <c r="B143" s="105" t="s">
        <v>586</v>
      </c>
      <c r="C143" s="104">
        <v>16</v>
      </c>
      <c r="D143" s="30">
        <f>VLOOKUP(A143, '10query'!$A:$L, 12, 0)</f>
        <v>16</v>
      </c>
      <c r="E143" s="30" t="str">
        <f t="shared" si="4"/>
        <v>O</v>
      </c>
      <c r="F143" s="30">
        <f t="shared" si="5"/>
        <v>0</v>
      </c>
    </row>
    <row r="144" spans="1:6">
      <c r="A144" s="99" t="s">
        <v>163</v>
      </c>
      <c r="B144" s="105" t="s">
        <v>586</v>
      </c>
      <c r="C144" s="104">
        <v>20</v>
      </c>
      <c r="D144" s="30">
        <f>VLOOKUP(A144, '10query'!$A:$L, 12, 0)</f>
        <v>20</v>
      </c>
      <c r="E144" s="30" t="str">
        <f t="shared" si="4"/>
        <v>O</v>
      </c>
      <c r="F144" s="30">
        <f t="shared" si="5"/>
        <v>0</v>
      </c>
    </row>
    <row r="145" spans="1:6">
      <c r="A145" s="99" t="s">
        <v>165</v>
      </c>
      <c r="B145" s="105" t="s">
        <v>586</v>
      </c>
      <c r="C145" s="104">
        <v>25</v>
      </c>
      <c r="D145" s="30">
        <f>VLOOKUP(A145, '10query'!$A:$L, 12, 0)</f>
        <v>25</v>
      </c>
      <c r="E145" s="30" t="str">
        <f t="shared" si="4"/>
        <v>O</v>
      </c>
      <c r="F145" s="30">
        <f t="shared" si="5"/>
        <v>0</v>
      </c>
    </row>
    <row r="146" spans="1:6">
      <c r="A146" s="99" t="s">
        <v>143</v>
      </c>
      <c r="B146" s="105" t="s">
        <v>586</v>
      </c>
      <c r="C146" s="104">
        <v>32</v>
      </c>
      <c r="D146" s="30">
        <f>VLOOKUP(A146, '10query'!$A:$L, 12, 0)</f>
        <v>32</v>
      </c>
      <c r="E146" s="30" t="str">
        <f t="shared" si="4"/>
        <v>O</v>
      </c>
      <c r="F146" s="30">
        <f t="shared" si="5"/>
        <v>0</v>
      </c>
    </row>
    <row r="147" spans="1:6">
      <c r="A147" s="99" t="s">
        <v>304</v>
      </c>
      <c r="B147" s="105" t="s">
        <v>1238</v>
      </c>
      <c r="C147" s="104">
        <v>21</v>
      </c>
      <c r="D147" s="30">
        <f>VLOOKUP(A147, '10query'!$A:$L, 12, 0)</f>
        <v>21</v>
      </c>
      <c r="E147" s="30" t="str">
        <f t="shared" si="4"/>
        <v>O</v>
      </c>
      <c r="F147" s="30">
        <f t="shared" si="5"/>
        <v>0</v>
      </c>
    </row>
    <row r="148" spans="1:6">
      <c r="A148" s="99" t="s">
        <v>305</v>
      </c>
      <c r="B148" s="105" t="s">
        <v>1238</v>
      </c>
      <c r="C148" s="104">
        <v>25</v>
      </c>
      <c r="D148" s="30">
        <f>VLOOKUP(A148, '10query'!$A:$L, 12, 0)</f>
        <v>25.2</v>
      </c>
      <c r="E148" s="30" t="str">
        <f t="shared" si="4"/>
        <v>X</v>
      </c>
      <c r="F148" s="30">
        <f t="shared" si="5"/>
        <v>0.19999999999999929</v>
      </c>
    </row>
    <row r="149" spans="1:6">
      <c r="A149" s="99" t="s">
        <v>306</v>
      </c>
      <c r="B149" s="105" t="s">
        <v>1238</v>
      </c>
      <c r="C149" s="104">
        <v>18</v>
      </c>
      <c r="D149" s="30">
        <f>VLOOKUP(A149, '10query'!$A:$L, 12, 0)</f>
        <v>18.2</v>
      </c>
      <c r="E149" s="30" t="str">
        <f t="shared" si="4"/>
        <v>X</v>
      </c>
      <c r="F149" s="30">
        <f t="shared" si="5"/>
        <v>0.19999999999999929</v>
      </c>
    </row>
    <row r="150" spans="1:6">
      <c r="A150" s="99" t="s">
        <v>498</v>
      </c>
      <c r="B150" s="105" t="s">
        <v>591</v>
      </c>
      <c r="C150" s="104">
        <v>5</v>
      </c>
      <c r="D150" s="30">
        <f>VLOOKUP(A150, '10query'!$A:$L, 12, 0)</f>
        <v>7</v>
      </c>
      <c r="E150" s="30" t="str">
        <f t="shared" si="4"/>
        <v>X</v>
      </c>
      <c r="F150" s="30">
        <f t="shared" si="5"/>
        <v>2</v>
      </c>
    </row>
    <row r="151" spans="1:6">
      <c r="A151" s="99" t="s">
        <v>796</v>
      </c>
      <c r="B151" s="105" t="s">
        <v>591</v>
      </c>
      <c r="C151" s="104">
        <v>6</v>
      </c>
      <c r="D151" s="30">
        <f>VLOOKUP(A151, '10query'!$A:$L, 12, 0)</f>
        <v>6</v>
      </c>
      <c r="E151" s="30" t="str">
        <f t="shared" si="4"/>
        <v>O</v>
      </c>
      <c r="F151" s="30">
        <f t="shared" si="5"/>
        <v>0</v>
      </c>
    </row>
    <row r="152" spans="1:6">
      <c r="A152" s="99" t="s">
        <v>132</v>
      </c>
      <c r="B152" s="105" t="s">
        <v>590</v>
      </c>
      <c r="C152" s="104">
        <v>4</v>
      </c>
      <c r="D152" s="30">
        <f>VLOOKUP(A152, '10query'!$A:$L, 12, 0)</f>
        <v>4.5</v>
      </c>
      <c r="E152" s="30" t="str">
        <f t="shared" si="4"/>
        <v>X</v>
      </c>
      <c r="F152" s="30">
        <f t="shared" si="5"/>
        <v>0.5</v>
      </c>
    </row>
    <row r="153" spans="1:6">
      <c r="A153" s="99" t="s">
        <v>134</v>
      </c>
      <c r="B153" s="105" t="s">
        <v>590</v>
      </c>
      <c r="C153" s="104">
        <v>4</v>
      </c>
      <c r="D153" s="30">
        <f>VLOOKUP(A153, '10query'!$A:$L, 12, 0)</f>
        <v>4</v>
      </c>
      <c r="E153" s="30" t="str">
        <f t="shared" si="4"/>
        <v>O</v>
      </c>
      <c r="F153" s="30">
        <f t="shared" si="5"/>
        <v>0</v>
      </c>
    </row>
    <row r="154" spans="1:6">
      <c r="A154" s="99" t="s">
        <v>110</v>
      </c>
      <c r="B154" s="105" t="s">
        <v>590</v>
      </c>
      <c r="C154" s="104">
        <v>4</v>
      </c>
      <c r="D154" s="30">
        <f>VLOOKUP(A154, '10query'!$A:$L, 12, 0)</f>
        <v>4</v>
      </c>
      <c r="E154" s="30" t="str">
        <f t="shared" si="4"/>
        <v>O</v>
      </c>
      <c r="F154" s="30">
        <f t="shared" si="5"/>
        <v>0</v>
      </c>
    </row>
    <row r="155" spans="1:6">
      <c r="A155" s="99" t="s">
        <v>115</v>
      </c>
      <c r="B155" s="105" t="s">
        <v>590</v>
      </c>
      <c r="C155" s="104">
        <v>4</v>
      </c>
      <c r="D155" s="30">
        <f>VLOOKUP(A155, '10query'!$A:$L, 12, 0)</f>
        <v>4</v>
      </c>
      <c r="E155" s="30" t="str">
        <f t="shared" si="4"/>
        <v>O</v>
      </c>
      <c r="F155" s="30">
        <f t="shared" si="5"/>
        <v>0</v>
      </c>
    </row>
    <row r="156" spans="1:6">
      <c r="A156" s="99" t="s">
        <v>640</v>
      </c>
      <c r="B156" s="105" t="s">
        <v>591</v>
      </c>
      <c r="C156" s="104">
        <v>5</v>
      </c>
      <c r="D156" s="30">
        <f>VLOOKUP(A156, '10query'!$A:$L, 12, 0)</f>
        <v>5</v>
      </c>
      <c r="E156" s="30" t="str">
        <f t="shared" si="4"/>
        <v>O</v>
      </c>
      <c r="F156" s="30">
        <f t="shared" si="5"/>
        <v>0</v>
      </c>
    </row>
    <row r="157" spans="1:6">
      <c r="A157" s="99" t="s">
        <v>500</v>
      </c>
      <c r="B157" s="105" t="s">
        <v>591</v>
      </c>
      <c r="C157" s="104">
        <v>6</v>
      </c>
      <c r="D157" s="30">
        <f>VLOOKUP(A157, '10query'!$A:$L, 12, 0)</f>
        <v>6</v>
      </c>
      <c r="E157" s="30" t="str">
        <f t="shared" si="4"/>
        <v>O</v>
      </c>
      <c r="F157" s="30">
        <f t="shared" si="5"/>
        <v>0</v>
      </c>
    </row>
    <row r="158" spans="1:6">
      <c r="A158" s="99" t="s">
        <v>308</v>
      </c>
      <c r="B158" s="105" t="s">
        <v>1238</v>
      </c>
      <c r="C158" s="104">
        <v>21</v>
      </c>
      <c r="D158" s="30">
        <f>VLOOKUP(A158, '10query'!$A:$L, 12, 0)</f>
        <v>21</v>
      </c>
      <c r="E158" s="30" t="str">
        <f t="shared" si="4"/>
        <v>O</v>
      </c>
      <c r="F158" s="30">
        <f t="shared" si="5"/>
        <v>0</v>
      </c>
    </row>
    <row r="159" spans="1:6">
      <c r="A159" s="99" t="s">
        <v>657</v>
      </c>
      <c r="B159" s="105" t="s">
        <v>591</v>
      </c>
      <c r="C159" s="104">
        <v>7</v>
      </c>
      <c r="D159" s="30">
        <f>VLOOKUP(A159, '10query'!$A:$L, 12, 0)</f>
        <v>7</v>
      </c>
      <c r="E159" s="30" t="str">
        <f t="shared" si="4"/>
        <v>O</v>
      </c>
      <c r="F159" s="30">
        <f t="shared" si="5"/>
        <v>0</v>
      </c>
    </row>
    <row r="160" spans="1:6">
      <c r="A160" s="99" t="s">
        <v>631</v>
      </c>
      <c r="B160" s="105" t="s">
        <v>591</v>
      </c>
      <c r="C160" s="104">
        <v>9</v>
      </c>
      <c r="D160" s="30">
        <f>VLOOKUP(A160, '10query'!$A:$L, 12, 0)</f>
        <v>9</v>
      </c>
      <c r="E160" s="30" t="str">
        <f t="shared" si="4"/>
        <v>O</v>
      </c>
      <c r="F160" s="30">
        <f t="shared" si="5"/>
        <v>0</v>
      </c>
    </row>
    <row r="161" spans="1:6">
      <c r="A161" s="99" t="s">
        <v>244</v>
      </c>
      <c r="B161" s="105" t="s">
        <v>583</v>
      </c>
      <c r="C161" s="104">
        <v>9.5</v>
      </c>
      <c r="D161" s="30">
        <f>VLOOKUP(A161, '10query'!$A:$L, 12, 0)</f>
        <v>9.5</v>
      </c>
      <c r="E161" s="30" t="str">
        <f t="shared" si="4"/>
        <v>O</v>
      </c>
      <c r="F161" s="30">
        <f t="shared" si="5"/>
        <v>0</v>
      </c>
    </row>
    <row r="162" spans="1:6">
      <c r="A162" s="99" t="s">
        <v>524</v>
      </c>
      <c r="B162" s="105" t="s">
        <v>591</v>
      </c>
      <c r="C162" s="104">
        <v>8</v>
      </c>
      <c r="D162" s="30">
        <f>VLOOKUP(A162, '10query'!$A:$L, 12, 0)</f>
        <v>8</v>
      </c>
      <c r="E162" s="30" t="str">
        <f t="shared" si="4"/>
        <v>O</v>
      </c>
      <c r="F162" s="30">
        <f t="shared" si="5"/>
        <v>0</v>
      </c>
    </row>
    <row r="163" spans="1:6">
      <c r="A163" s="99" t="s">
        <v>146</v>
      </c>
      <c r="B163" s="105" t="s">
        <v>586</v>
      </c>
      <c r="C163" s="104">
        <v>20</v>
      </c>
      <c r="D163" s="30">
        <f>VLOOKUP(A163, '10query'!$A:$L, 12, 0)</f>
        <v>20</v>
      </c>
      <c r="E163" s="30" t="str">
        <f t="shared" si="4"/>
        <v>O</v>
      </c>
      <c r="F163" s="30">
        <f t="shared" si="5"/>
        <v>0</v>
      </c>
    </row>
    <row r="164" spans="1:6">
      <c r="A164" s="99" t="s">
        <v>690</v>
      </c>
      <c r="B164" s="105" t="s">
        <v>591</v>
      </c>
      <c r="C164" s="104">
        <v>7</v>
      </c>
      <c r="D164" s="30">
        <f>VLOOKUP(A164, '10query'!$A:$L, 12, 0)</f>
        <v>7</v>
      </c>
      <c r="E164" s="30" t="str">
        <f t="shared" si="4"/>
        <v>O</v>
      </c>
      <c r="F164" s="30">
        <f t="shared" si="5"/>
        <v>0</v>
      </c>
    </row>
    <row r="165" spans="1:6">
      <c r="A165" s="99" t="s">
        <v>709</v>
      </c>
      <c r="B165" s="105" t="s">
        <v>588</v>
      </c>
      <c r="C165" s="104">
        <v>14</v>
      </c>
      <c r="D165" s="30">
        <f>VLOOKUP(A165, '10query'!$A:$L, 12, 0)</f>
        <v>14</v>
      </c>
      <c r="E165" s="30" t="str">
        <f t="shared" si="4"/>
        <v>O</v>
      </c>
      <c r="F165" s="30">
        <f t="shared" si="5"/>
        <v>0</v>
      </c>
    </row>
    <row r="166" spans="1:6">
      <c r="A166" s="99" t="s">
        <v>626</v>
      </c>
      <c r="B166" s="105" t="s">
        <v>588</v>
      </c>
      <c r="C166" s="104">
        <v>14</v>
      </c>
      <c r="D166" s="30">
        <f>VLOOKUP(A166, '10query'!$A:$L, 12, 0)</f>
        <v>14</v>
      </c>
      <c r="E166" s="30" t="str">
        <f t="shared" si="4"/>
        <v>O</v>
      </c>
      <c r="F166" s="30">
        <f t="shared" si="5"/>
        <v>0</v>
      </c>
    </row>
    <row r="167" spans="1:6">
      <c r="A167" s="99" t="s">
        <v>203</v>
      </c>
      <c r="B167" s="105" t="s">
        <v>1409</v>
      </c>
      <c r="C167" s="104">
        <v>15</v>
      </c>
      <c r="D167" s="30">
        <f>VLOOKUP(A167, '10query'!$A:$L, 12, 0)</f>
        <v>15</v>
      </c>
      <c r="E167" s="30" t="str">
        <f t="shared" si="4"/>
        <v>O</v>
      </c>
      <c r="F167" s="30">
        <f t="shared" si="5"/>
        <v>0</v>
      </c>
    </row>
    <row r="168" spans="1:6">
      <c r="A168" s="99" t="s">
        <v>205</v>
      </c>
      <c r="B168" s="105" t="s">
        <v>1409</v>
      </c>
      <c r="C168" s="104">
        <v>15</v>
      </c>
      <c r="D168" s="30">
        <f>VLOOKUP(A168, '10query'!$A:$L, 12, 0)</f>
        <v>15</v>
      </c>
      <c r="E168" s="30" t="str">
        <f t="shared" si="4"/>
        <v>O</v>
      </c>
      <c r="F168" s="30">
        <f t="shared" si="5"/>
        <v>0</v>
      </c>
    </row>
    <row r="169" spans="1:6">
      <c r="A169" s="99" t="s">
        <v>519</v>
      </c>
      <c r="B169" s="105" t="s">
        <v>591</v>
      </c>
      <c r="C169" s="104">
        <v>7</v>
      </c>
      <c r="D169" s="30">
        <f>VLOOKUP(A169, '10query'!$A:$L, 12, 0)</f>
        <v>7</v>
      </c>
      <c r="E169" s="30" t="str">
        <f t="shared" si="4"/>
        <v>O</v>
      </c>
      <c r="F169" s="30">
        <f t="shared" si="5"/>
        <v>0</v>
      </c>
    </row>
    <row r="170" spans="1:6">
      <c r="A170" s="99" t="s">
        <v>553</v>
      </c>
      <c r="B170" s="105" t="s">
        <v>588</v>
      </c>
      <c r="C170" s="104">
        <v>12</v>
      </c>
      <c r="D170" s="30">
        <f>VLOOKUP(A170, '10query'!$A:$L, 12, 0)</f>
        <v>12</v>
      </c>
      <c r="E170" s="30" t="str">
        <f t="shared" si="4"/>
        <v>O</v>
      </c>
      <c r="F170" s="30">
        <f t="shared" si="5"/>
        <v>0</v>
      </c>
    </row>
    <row r="171" spans="1:6">
      <c r="A171" s="99" t="s">
        <v>839</v>
      </c>
      <c r="B171" s="105" t="s">
        <v>591</v>
      </c>
      <c r="C171" s="104">
        <v>8</v>
      </c>
      <c r="D171" s="30">
        <f>VLOOKUP(A171, '10query'!$A:$L, 12, 0)</f>
        <v>8</v>
      </c>
      <c r="E171" s="30" t="str">
        <f t="shared" si="4"/>
        <v>O</v>
      </c>
      <c r="F171" s="30">
        <f t="shared" si="5"/>
        <v>0</v>
      </c>
    </row>
    <row r="172" spans="1:6">
      <c r="A172" s="99" t="s">
        <v>691</v>
      </c>
      <c r="B172" s="105" t="s">
        <v>591</v>
      </c>
      <c r="C172" s="104">
        <v>9</v>
      </c>
      <c r="D172" s="30">
        <f>VLOOKUP(A172, '10query'!$A:$L, 12, 0)</f>
        <v>9</v>
      </c>
      <c r="E172" s="30" t="str">
        <f t="shared" si="4"/>
        <v>O</v>
      </c>
      <c r="F172" s="30">
        <f t="shared" si="5"/>
        <v>0</v>
      </c>
    </row>
    <row r="173" spans="1:6">
      <c r="A173" s="99" t="s">
        <v>155</v>
      </c>
      <c r="B173" s="105" t="s">
        <v>586</v>
      </c>
      <c r="C173" s="104">
        <v>20</v>
      </c>
      <c r="D173" s="30">
        <f>VLOOKUP(A173, '10query'!$A:$L, 12, 0)</f>
        <v>20</v>
      </c>
      <c r="E173" s="30" t="str">
        <f t="shared" si="4"/>
        <v>O</v>
      </c>
      <c r="F173" s="30">
        <f t="shared" si="5"/>
        <v>0</v>
      </c>
    </row>
    <row r="174" spans="1:6">
      <c r="A174" s="99" t="s">
        <v>83</v>
      </c>
      <c r="B174" s="105" t="s">
        <v>586</v>
      </c>
      <c r="C174" s="104">
        <v>25</v>
      </c>
      <c r="D174" s="30">
        <f>VLOOKUP(A174, '10query'!$A:$L, 12, 0)</f>
        <v>25</v>
      </c>
      <c r="E174" s="30" t="str">
        <f t="shared" si="4"/>
        <v>O</v>
      </c>
      <c r="F174" s="30">
        <f t="shared" si="5"/>
        <v>0</v>
      </c>
    </row>
    <row r="175" spans="1:6">
      <c r="A175" s="99" t="s">
        <v>86</v>
      </c>
      <c r="B175" s="105" t="s">
        <v>586</v>
      </c>
      <c r="C175" s="104">
        <v>32</v>
      </c>
      <c r="D175" s="30">
        <f>VLOOKUP(A175, '10query'!$A:$L, 12, 0)</f>
        <v>32</v>
      </c>
      <c r="E175" s="30" t="str">
        <f t="shared" si="4"/>
        <v>O</v>
      </c>
      <c r="F175" s="30">
        <f t="shared" si="5"/>
        <v>0</v>
      </c>
    </row>
    <row r="176" spans="1:6">
      <c r="A176" s="99" t="s">
        <v>520</v>
      </c>
      <c r="B176" s="105" t="s">
        <v>591</v>
      </c>
      <c r="C176" s="104">
        <v>8</v>
      </c>
      <c r="D176" s="30">
        <f>VLOOKUP(A176, '10query'!$A:$L, 12, 0)</f>
        <v>8.5</v>
      </c>
      <c r="E176" s="30" t="str">
        <f t="shared" si="4"/>
        <v>X</v>
      </c>
      <c r="F176" s="30">
        <f t="shared" si="5"/>
        <v>0.5</v>
      </c>
    </row>
    <row r="177" spans="1:6">
      <c r="A177" s="99" t="s">
        <v>613</v>
      </c>
      <c r="B177" s="105" t="s">
        <v>591</v>
      </c>
      <c r="C177" s="104">
        <v>7</v>
      </c>
      <c r="D177" s="30">
        <f>VLOOKUP(A177, '10query'!$A:$L, 12, 0)</f>
        <v>7</v>
      </c>
      <c r="E177" s="30" t="str">
        <f t="shared" si="4"/>
        <v>O</v>
      </c>
      <c r="F177" s="30">
        <f t="shared" si="5"/>
        <v>0</v>
      </c>
    </row>
    <row r="178" spans="1:6">
      <c r="A178" s="99" t="s">
        <v>710</v>
      </c>
      <c r="B178" s="105" t="s">
        <v>591</v>
      </c>
      <c r="C178" s="104">
        <v>5</v>
      </c>
      <c r="D178" s="30">
        <f>VLOOKUP(A178, '10query'!$A:$L, 12, 0)</f>
        <v>8</v>
      </c>
      <c r="E178" s="30" t="str">
        <f t="shared" si="4"/>
        <v>X</v>
      </c>
      <c r="F178" s="30">
        <f t="shared" si="5"/>
        <v>3</v>
      </c>
    </row>
    <row r="179" spans="1:6">
      <c r="A179" s="99" t="s">
        <v>549</v>
      </c>
      <c r="B179" s="105" t="s">
        <v>591</v>
      </c>
      <c r="C179" s="104">
        <v>12</v>
      </c>
      <c r="D179" s="30">
        <f>VLOOKUP(A179, '10query'!$A:$L, 12, 0)</f>
        <v>14</v>
      </c>
      <c r="E179" s="30" t="str">
        <f t="shared" si="4"/>
        <v>X</v>
      </c>
      <c r="F179" s="30">
        <f t="shared" si="5"/>
        <v>2</v>
      </c>
    </row>
    <row r="180" spans="1:6">
      <c r="A180" s="99" t="s">
        <v>137</v>
      </c>
      <c r="B180" s="105" t="s">
        <v>586</v>
      </c>
      <c r="C180" s="104">
        <v>20</v>
      </c>
      <c r="D180" s="30">
        <f>VLOOKUP(A180, '10query'!$A:$L, 12, 0)</f>
        <v>20.2</v>
      </c>
      <c r="E180" s="30" t="str">
        <f t="shared" si="4"/>
        <v>X</v>
      </c>
      <c r="F180" s="30">
        <f t="shared" si="5"/>
        <v>0.19999999999999929</v>
      </c>
    </row>
    <row r="181" spans="1:6">
      <c r="A181" s="99" t="s">
        <v>616</v>
      </c>
      <c r="B181" s="105" t="s">
        <v>578</v>
      </c>
      <c r="C181" s="104">
        <v>4.5</v>
      </c>
      <c r="D181" s="30">
        <f>VLOOKUP(A181, '10query'!$A:$L, 12, 0)</f>
        <v>4.5</v>
      </c>
      <c r="E181" s="30" t="str">
        <f t="shared" si="4"/>
        <v>O</v>
      </c>
      <c r="F181" s="30">
        <f t="shared" si="5"/>
        <v>0</v>
      </c>
    </row>
    <row r="182" spans="1:6">
      <c r="A182" s="99" t="s">
        <v>141</v>
      </c>
      <c r="B182" s="105" t="s">
        <v>586</v>
      </c>
      <c r="C182" s="104">
        <v>20</v>
      </c>
      <c r="D182" s="30">
        <f>VLOOKUP(A182, '10query'!$A:$L, 12, 0)</f>
        <v>20</v>
      </c>
      <c r="E182" s="30" t="str">
        <f t="shared" si="4"/>
        <v>O</v>
      </c>
      <c r="F182" s="30">
        <f t="shared" si="5"/>
        <v>0</v>
      </c>
    </row>
    <row r="183" spans="1:6">
      <c r="A183" s="99" t="s">
        <v>142</v>
      </c>
      <c r="B183" s="105" t="s">
        <v>586</v>
      </c>
      <c r="C183" s="104">
        <v>25</v>
      </c>
      <c r="D183" s="30">
        <f>VLOOKUP(A183, '10query'!$A:$L, 12, 0)</f>
        <v>25</v>
      </c>
      <c r="E183" s="30" t="str">
        <f t="shared" si="4"/>
        <v>O</v>
      </c>
      <c r="F183" s="30">
        <f t="shared" si="5"/>
        <v>0</v>
      </c>
    </row>
    <row r="184" spans="1:6">
      <c r="A184" s="99" t="s">
        <v>811</v>
      </c>
      <c r="B184" s="105" t="s">
        <v>591</v>
      </c>
      <c r="C184" s="104">
        <v>9</v>
      </c>
      <c r="D184" s="30">
        <f>VLOOKUP(A184, '10query'!$A:$L, 12, 0)</f>
        <v>9.5</v>
      </c>
      <c r="E184" s="30" t="str">
        <f t="shared" si="4"/>
        <v>X</v>
      </c>
      <c r="F184" s="30">
        <f t="shared" si="5"/>
        <v>0.5</v>
      </c>
    </row>
    <row r="185" spans="1:6">
      <c r="A185" s="99" t="s">
        <v>246</v>
      </c>
      <c r="B185" s="105" t="s">
        <v>583</v>
      </c>
      <c r="C185" s="104">
        <v>5.5</v>
      </c>
      <c r="D185" s="30">
        <f>VLOOKUP(A185, '10query'!$A:$L, 12, 0)</f>
        <v>5.5</v>
      </c>
      <c r="E185" s="30" t="str">
        <f t="shared" si="4"/>
        <v>O</v>
      </c>
      <c r="F185" s="30">
        <f t="shared" si="5"/>
        <v>0</v>
      </c>
    </row>
    <row r="186" spans="1:6">
      <c r="A186" s="99" t="s">
        <v>846</v>
      </c>
      <c r="B186" s="105" t="s">
        <v>591</v>
      </c>
      <c r="C186" s="104">
        <v>7</v>
      </c>
      <c r="D186" s="30">
        <f>VLOOKUP(A186, '10query'!$A:$L, 12, 0)</f>
        <v>7.5</v>
      </c>
      <c r="E186" s="30" t="str">
        <f t="shared" si="4"/>
        <v>X</v>
      </c>
      <c r="F186" s="30">
        <f t="shared" si="5"/>
        <v>0.5</v>
      </c>
    </row>
    <row r="187" spans="1:6">
      <c r="A187" s="99" t="s">
        <v>724</v>
      </c>
      <c r="B187" s="105" t="s">
        <v>591</v>
      </c>
      <c r="C187" s="104">
        <v>9</v>
      </c>
      <c r="D187" s="30">
        <f>VLOOKUP(A187, '10query'!$A:$L, 12, 0)</f>
        <v>9</v>
      </c>
      <c r="E187" s="30" t="str">
        <f t="shared" si="4"/>
        <v>O</v>
      </c>
      <c r="F187" s="30">
        <f t="shared" si="5"/>
        <v>0</v>
      </c>
    </row>
    <row r="188" spans="1:6">
      <c r="A188" s="99" t="s">
        <v>72</v>
      </c>
      <c r="B188" s="105" t="s">
        <v>586</v>
      </c>
      <c r="C188" s="104">
        <v>27</v>
      </c>
      <c r="D188" s="30">
        <f>VLOOKUP(A188, '10query'!$A:$L, 12, 0)</f>
        <v>27.5</v>
      </c>
      <c r="E188" s="30" t="str">
        <f t="shared" si="4"/>
        <v>X</v>
      </c>
      <c r="F188" s="30">
        <f t="shared" si="5"/>
        <v>0.5</v>
      </c>
    </row>
    <row r="189" spans="1:6">
      <c r="A189" s="99" t="s">
        <v>74</v>
      </c>
      <c r="B189" s="105" t="s">
        <v>586</v>
      </c>
      <c r="C189" s="104">
        <v>27</v>
      </c>
      <c r="D189" s="30">
        <f>VLOOKUP(A189, '10query'!$A:$L, 12, 0)</f>
        <v>27.5</v>
      </c>
      <c r="E189" s="30" t="str">
        <f t="shared" si="4"/>
        <v>X</v>
      </c>
      <c r="F189" s="30">
        <f t="shared" si="5"/>
        <v>0.5</v>
      </c>
    </row>
    <row r="190" spans="1:6">
      <c r="A190" s="99" t="s">
        <v>75</v>
      </c>
      <c r="B190" s="105" t="s">
        <v>586</v>
      </c>
      <c r="C190" s="104">
        <v>27</v>
      </c>
      <c r="D190" s="30">
        <f>VLOOKUP(A190, '10query'!$A:$L, 12, 0)</f>
        <v>27.5</v>
      </c>
      <c r="E190" s="30" t="str">
        <f t="shared" si="4"/>
        <v>X</v>
      </c>
      <c r="F190" s="30">
        <f t="shared" si="5"/>
        <v>0.5</v>
      </c>
    </row>
    <row r="191" spans="1:6">
      <c r="A191" s="99" t="s">
        <v>559</v>
      </c>
      <c r="B191" s="105" t="s">
        <v>588</v>
      </c>
      <c r="C191" s="104">
        <v>14</v>
      </c>
      <c r="D191" s="30">
        <f>VLOOKUP(A191, '10query'!$A:$L, 12, 0)</f>
        <v>14.5</v>
      </c>
      <c r="E191" s="30" t="str">
        <f t="shared" si="4"/>
        <v>X</v>
      </c>
      <c r="F191" s="30">
        <f t="shared" si="5"/>
        <v>0.5</v>
      </c>
    </row>
    <row r="192" spans="1:6">
      <c r="A192" s="99" t="s">
        <v>490</v>
      </c>
      <c r="B192" s="105" t="s">
        <v>1585</v>
      </c>
      <c r="C192" s="104">
        <v>12</v>
      </c>
      <c r="D192" s="30">
        <f>VLOOKUP(A192, '10query'!$A:$L, 12, 0)</f>
        <v>15.2</v>
      </c>
      <c r="E192" s="30" t="str">
        <f t="shared" si="4"/>
        <v>X</v>
      </c>
      <c r="F192" s="30">
        <f t="shared" si="5"/>
        <v>3.1999999999999993</v>
      </c>
    </row>
    <row r="193" spans="1:6">
      <c r="A193" s="99" t="s">
        <v>659</v>
      </c>
      <c r="B193" s="105" t="s">
        <v>591</v>
      </c>
      <c r="C193" s="104">
        <v>7</v>
      </c>
      <c r="D193" s="30">
        <f>VLOOKUP(A193, '10query'!$A:$L, 12, 0)</f>
        <v>7</v>
      </c>
      <c r="E193" s="30" t="str">
        <f t="shared" si="4"/>
        <v>O</v>
      </c>
      <c r="F193" s="30">
        <f t="shared" si="5"/>
        <v>0</v>
      </c>
    </row>
    <row r="194" spans="1:6">
      <c r="A194" s="99" t="s">
        <v>629</v>
      </c>
      <c r="B194" s="105" t="s">
        <v>591</v>
      </c>
      <c r="C194" s="104">
        <v>5</v>
      </c>
      <c r="D194" s="30">
        <f>VLOOKUP(A194, '10query'!$A:$L, 12, 0)</f>
        <v>5</v>
      </c>
      <c r="E194" s="30" t="str">
        <f t="shared" si="4"/>
        <v>O</v>
      </c>
      <c r="F194" s="30">
        <f t="shared" si="5"/>
        <v>0</v>
      </c>
    </row>
    <row r="195" spans="1:6">
      <c r="A195" s="99" t="s">
        <v>816</v>
      </c>
      <c r="B195" s="105" t="s">
        <v>591</v>
      </c>
      <c r="C195" s="104">
        <v>7</v>
      </c>
      <c r="D195" s="30">
        <f>VLOOKUP(A195, '10query'!$A:$L, 12, 0)</f>
        <v>7</v>
      </c>
      <c r="E195" s="30" t="str">
        <f t="shared" ref="E195:E213" si="6">IF(C195=D195, "O", "X")</f>
        <v>O</v>
      </c>
      <c r="F195" s="30">
        <f t="shared" ref="F195:F213" si="7">D195-C195</f>
        <v>0</v>
      </c>
    </row>
    <row r="196" spans="1:6">
      <c r="A196" s="99" t="s">
        <v>669</v>
      </c>
      <c r="B196" s="105" t="s">
        <v>591</v>
      </c>
      <c r="C196" s="104">
        <v>5</v>
      </c>
      <c r="D196" s="30">
        <f>VLOOKUP(A196, '10query'!$A:$L, 12, 0)</f>
        <v>5</v>
      </c>
      <c r="E196" s="30" t="str">
        <f t="shared" si="6"/>
        <v>O</v>
      </c>
      <c r="F196" s="30">
        <f t="shared" si="7"/>
        <v>0</v>
      </c>
    </row>
    <row r="197" spans="1:6">
      <c r="A197" s="99" t="s">
        <v>817</v>
      </c>
      <c r="B197" s="105" t="s">
        <v>591</v>
      </c>
      <c r="C197" s="104">
        <v>7</v>
      </c>
      <c r="D197" s="30">
        <f>VLOOKUP(A197, '10query'!$A:$L, 12, 0)</f>
        <v>7.5</v>
      </c>
      <c r="E197" s="30" t="str">
        <f t="shared" si="6"/>
        <v>X</v>
      </c>
      <c r="F197" s="30">
        <f t="shared" si="7"/>
        <v>0.5</v>
      </c>
    </row>
    <row r="198" spans="1:6">
      <c r="A198" s="99" t="s">
        <v>76</v>
      </c>
      <c r="B198" s="105" t="s">
        <v>586</v>
      </c>
      <c r="C198" s="104">
        <v>26</v>
      </c>
      <c r="D198" s="30">
        <f>VLOOKUP(A198, '10query'!$A:$L, 12, 0)</f>
        <v>26</v>
      </c>
      <c r="E198" s="30" t="str">
        <f t="shared" si="6"/>
        <v>O</v>
      </c>
      <c r="F198" s="30">
        <f t="shared" si="7"/>
        <v>0</v>
      </c>
    </row>
    <row r="199" spans="1:6">
      <c r="A199" s="99" t="s">
        <v>80</v>
      </c>
      <c r="B199" s="105" t="s">
        <v>586</v>
      </c>
      <c r="C199" s="104">
        <v>20</v>
      </c>
      <c r="D199" s="30">
        <f>VLOOKUP(A199, '10query'!$A:$L, 12, 0)</f>
        <v>20</v>
      </c>
      <c r="E199" s="30" t="str">
        <f t="shared" si="6"/>
        <v>O</v>
      </c>
      <c r="F199" s="30">
        <f t="shared" si="7"/>
        <v>0</v>
      </c>
    </row>
    <row r="200" spans="1:6">
      <c r="A200" s="99" t="s">
        <v>831</v>
      </c>
      <c r="B200" s="105" t="s">
        <v>591</v>
      </c>
      <c r="C200" s="104">
        <v>7</v>
      </c>
      <c r="D200" s="30">
        <f>VLOOKUP(A200, '10query'!$A:$L, 12, 0)</f>
        <v>7</v>
      </c>
      <c r="E200" s="30" t="str">
        <f t="shared" si="6"/>
        <v>O</v>
      </c>
      <c r="F200" s="30">
        <f t="shared" si="7"/>
        <v>0</v>
      </c>
    </row>
    <row r="201" spans="1:6">
      <c r="A201" s="99" t="s">
        <v>785</v>
      </c>
      <c r="B201" s="105" t="s">
        <v>591</v>
      </c>
      <c r="C201" s="104">
        <v>7</v>
      </c>
      <c r="D201" s="30">
        <f>VLOOKUP(A201, '10query'!$A:$L, 12, 0)</f>
        <v>7</v>
      </c>
      <c r="E201" s="30" t="str">
        <f t="shared" si="6"/>
        <v>O</v>
      </c>
      <c r="F201" s="30">
        <f t="shared" si="7"/>
        <v>0</v>
      </c>
    </row>
    <row r="202" spans="1:6">
      <c r="A202" s="99" t="s">
        <v>65</v>
      </c>
      <c r="B202" s="105" t="s">
        <v>586</v>
      </c>
      <c r="C202" s="104">
        <v>21</v>
      </c>
      <c r="D202" s="30">
        <f>VLOOKUP(A202, '10query'!$A:$L, 12, 0)</f>
        <v>21.7</v>
      </c>
      <c r="E202" s="30" t="str">
        <f t="shared" si="6"/>
        <v>X</v>
      </c>
      <c r="F202" s="30">
        <f t="shared" si="7"/>
        <v>0.69999999999999929</v>
      </c>
    </row>
    <row r="203" spans="1:6">
      <c r="A203" s="99" t="s">
        <v>68</v>
      </c>
      <c r="B203" s="105" t="s">
        <v>586</v>
      </c>
      <c r="C203" s="104">
        <v>34</v>
      </c>
      <c r="D203" s="30">
        <f>VLOOKUP(A203, '10query'!$A:$L, 12, 0)</f>
        <v>34</v>
      </c>
      <c r="E203" s="30" t="str">
        <f t="shared" si="6"/>
        <v>O</v>
      </c>
      <c r="F203" s="30">
        <f t="shared" si="7"/>
        <v>0</v>
      </c>
    </row>
    <row r="204" spans="1:6">
      <c r="A204" s="99" t="s">
        <v>41</v>
      </c>
      <c r="B204" s="105" t="s">
        <v>586</v>
      </c>
      <c r="C204" s="104">
        <v>34</v>
      </c>
      <c r="D204" s="30">
        <f>VLOOKUP(A204, '10query'!$A:$L, 12, 0)</f>
        <v>34</v>
      </c>
      <c r="E204" s="30" t="str">
        <f t="shared" si="6"/>
        <v>O</v>
      </c>
      <c r="F204" s="30">
        <f t="shared" si="7"/>
        <v>0</v>
      </c>
    </row>
    <row r="205" spans="1:6">
      <c r="A205" s="99" t="s">
        <v>703</v>
      </c>
      <c r="B205" s="105" t="s">
        <v>591</v>
      </c>
      <c r="C205" s="104">
        <v>9</v>
      </c>
      <c r="D205" s="30">
        <f>VLOOKUP(A205, '10query'!$A:$L, 12, 0)</f>
        <v>9.5</v>
      </c>
      <c r="E205" s="30" t="str">
        <f t="shared" si="6"/>
        <v>X</v>
      </c>
      <c r="F205" s="30">
        <f t="shared" si="7"/>
        <v>0.5</v>
      </c>
    </row>
    <row r="206" spans="1:6">
      <c r="A206" s="99" t="s">
        <v>704</v>
      </c>
      <c r="B206" s="105" t="s">
        <v>591</v>
      </c>
      <c r="C206" s="104">
        <v>7</v>
      </c>
      <c r="D206" s="30">
        <f>VLOOKUP(A206, '10query'!$A:$L, 12, 0)</f>
        <v>7.5</v>
      </c>
      <c r="E206" s="30" t="str">
        <f t="shared" si="6"/>
        <v>X</v>
      </c>
      <c r="F206" s="30">
        <f t="shared" si="7"/>
        <v>0.5</v>
      </c>
    </row>
    <row r="207" spans="1:6">
      <c r="A207" s="99" t="s">
        <v>749</v>
      </c>
      <c r="B207" s="105" t="s">
        <v>588</v>
      </c>
      <c r="C207" s="104">
        <v>14</v>
      </c>
      <c r="D207" s="30">
        <f>VLOOKUP(A207, '10query'!$A:$L, 12, 0)</f>
        <v>14.5</v>
      </c>
      <c r="E207" s="30" t="str">
        <f t="shared" si="6"/>
        <v>X</v>
      </c>
      <c r="F207" s="30">
        <f t="shared" si="7"/>
        <v>0.5</v>
      </c>
    </row>
    <row r="208" spans="1:6">
      <c r="A208" s="99" t="s">
        <v>522</v>
      </c>
      <c r="B208" s="105" t="s">
        <v>591</v>
      </c>
      <c r="C208" s="104">
        <v>8</v>
      </c>
      <c r="D208" s="30">
        <f>VLOOKUP(A208, '10query'!$A:$L, 12, 0)</f>
        <v>8</v>
      </c>
      <c r="E208" s="30" t="str">
        <f t="shared" si="6"/>
        <v>O</v>
      </c>
      <c r="F208" s="30">
        <f t="shared" si="7"/>
        <v>0</v>
      </c>
    </row>
    <row r="209" spans="1:6">
      <c r="A209" s="99" t="s">
        <v>848</v>
      </c>
      <c r="B209" s="105" t="s">
        <v>591</v>
      </c>
      <c r="C209" s="104">
        <v>5</v>
      </c>
      <c r="D209" s="30">
        <f>VLOOKUP(A209, '10query'!$A:$L, 12, 0)</f>
        <v>5</v>
      </c>
      <c r="E209" s="30" t="str">
        <f t="shared" si="6"/>
        <v>O</v>
      </c>
      <c r="F209" s="30">
        <f t="shared" si="7"/>
        <v>0</v>
      </c>
    </row>
    <row r="210" spans="1:6">
      <c r="A210" s="99" t="s">
        <v>814</v>
      </c>
      <c r="B210" s="105" t="s">
        <v>591</v>
      </c>
      <c r="C210" s="104">
        <v>7</v>
      </c>
      <c r="D210" s="30">
        <f>VLOOKUP(A210, '10query'!$A:$L, 12, 0)</f>
        <v>7</v>
      </c>
      <c r="E210" s="30" t="str">
        <f t="shared" si="6"/>
        <v>O</v>
      </c>
      <c r="F210" s="30">
        <f t="shared" si="7"/>
        <v>0</v>
      </c>
    </row>
    <row r="211" spans="1:6">
      <c r="A211" s="99" t="s">
        <v>786</v>
      </c>
      <c r="B211" s="105" t="s">
        <v>591</v>
      </c>
      <c r="C211" s="104">
        <v>8</v>
      </c>
      <c r="D211" s="30">
        <f>VLOOKUP(A211, '10query'!$A:$L, 12, 0)</f>
        <v>8.5</v>
      </c>
      <c r="E211" s="30" t="str">
        <f t="shared" si="6"/>
        <v>X</v>
      </c>
      <c r="F211" s="30">
        <f t="shared" si="7"/>
        <v>0.5</v>
      </c>
    </row>
    <row r="212" spans="1:6">
      <c r="A212" s="99" t="s">
        <v>792</v>
      </c>
      <c r="B212" s="105" t="s">
        <v>588</v>
      </c>
      <c r="C212" s="104">
        <v>14</v>
      </c>
      <c r="D212" s="30">
        <f>VLOOKUP(A212, '10query'!$A:$L, 12, 0)</f>
        <v>14</v>
      </c>
      <c r="E212" s="30" t="str">
        <f t="shared" si="6"/>
        <v>O</v>
      </c>
      <c r="F212" s="30">
        <f t="shared" si="7"/>
        <v>0</v>
      </c>
    </row>
    <row r="213" spans="1:6">
      <c r="A213" s="99" t="s">
        <v>51</v>
      </c>
      <c r="B213" s="105" t="s">
        <v>586</v>
      </c>
      <c r="C213" s="104">
        <v>25</v>
      </c>
      <c r="D213" s="30">
        <f>VLOOKUP(A213, '10query'!$A:$L, 12, 0)</f>
        <v>25</v>
      </c>
      <c r="E213" s="30" t="str">
        <f t="shared" si="6"/>
        <v>O</v>
      </c>
      <c r="F213" s="30">
        <f t="shared" si="7"/>
        <v>0</v>
      </c>
    </row>
  </sheetData>
  <mergeCells count="2">
    <mergeCell ref="H2:J3"/>
    <mergeCell ref="L2:M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96B57-95FD-4EE0-9BE8-8CD5987A6A18}">
  <sheetPr codeName="Sheet16">
    <tabColor rgb="FFFFFF00"/>
  </sheetPr>
  <dimension ref="B2:M132"/>
  <sheetViews>
    <sheetView tabSelected="1" topLeftCell="A103" workbookViewId="0">
      <selection activeCell="C85" sqref="C85"/>
    </sheetView>
  </sheetViews>
  <sheetFormatPr defaultRowHeight="16.5"/>
  <sheetData>
    <row r="2" spans="2:13">
      <c r="B2" s="159" t="s">
        <v>2831</v>
      </c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2:13">
      <c r="B3" s="159"/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</row>
    <row r="4" spans="2:13"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</row>
    <row r="6" spans="2:13">
      <c r="B6" t="s">
        <v>1922</v>
      </c>
    </row>
    <row r="8" spans="2:13">
      <c r="C8" t="s">
        <v>1173</v>
      </c>
    </row>
    <row r="9" spans="2:13">
      <c r="D9" t="s">
        <v>1923</v>
      </c>
    </row>
    <row r="10" spans="2:13">
      <c r="D10" t="s">
        <v>1924</v>
      </c>
    </row>
    <row r="11" spans="2:13">
      <c r="E11" t="s">
        <v>2784</v>
      </c>
    </row>
    <row r="12" spans="2:13">
      <c r="E12" t="s">
        <v>2785</v>
      </c>
    </row>
    <row r="13" spans="2:13">
      <c r="E13" t="s">
        <v>2786</v>
      </c>
    </row>
    <row r="14" spans="2:13">
      <c r="E14" t="s">
        <v>2787</v>
      </c>
    </row>
    <row r="15" spans="2:13">
      <c r="E15" t="s">
        <v>1925</v>
      </c>
    </row>
    <row r="16" spans="2:13">
      <c r="E16" t="s">
        <v>1926</v>
      </c>
    </row>
    <row r="17" spans="2:5">
      <c r="E17" t="s">
        <v>1927</v>
      </c>
    </row>
    <row r="18" spans="2:5">
      <c r="E18" t="s">
        <v>1928</v>
      </c>
    </row>
    <row r="19" spans="2:5">
      <c r="E19" t="s">
        <v>1929</v>
      </c>
    </row>
    <row r="20" spans="2:5">
      <c r="E20" t="s">
        <v>1930</v>
      </c>
    </row>
    <row r="21" spans="2:5">
      <c r="E21" t="s">
        <v>1931</v>
      </c>
    </row>
    <row r="22" spans="2:5">
      <c r="E22" t="s">
        <v>1932</v>
      </c>
    </row>
    <row r="23" spans="2:5">
      <c r="E23" t="s">
        <v>1933</v>
      </c>
    </row>
    <row r="24" spans="2:5">
      <c r="E24" t="s">
        <v>1934</v>
      </c>
    </row>
    <row r="25" spans="2:5">
      <c r="E25" t="s">
        <v>1935</v>
      </c>
    </row>
    <row r="26" spans="2:5">
      <c r="E26" t="s">
        <v>1936</v>
      </c>
    </row>
    <row r="27" spans="2:5">
      <c r="E27" t="s">
        <v>1937</v>
      </c>
    </row>
    <row r="28" spans="2:5">
      <c r="D28" t="s">
        <v>1938</v>
      </c>
    </row>
    <row r="29" spans="2:5">
      <c r="C29" t="s">
        <v>1939</v>
      </c>
    </row>
    <row r="30" spans="2:5">
      <c r="B30" t="s">
        <v>1940</v>
      </c>
    </row>
    <row r="31" spans="2:5">
      <c r="B31" t="s">
        <v>1941</v>
      </c>
    </row>
    <row r="32" spans="2:5">
      <c r="B32" t="s">
        <v>1173</v>
      </c>
    </row>
    <row r="33" spans="2:2">
      <c r="B33" t="s">
        <v>1174</v>
      </c>
    </row>
    <row r="34" spans="2:2">
      <c r="B34" t="s">
        <v>1175</v>
      </c>
    </row>
    <row r="35" spans="2:2">
      <c r="B35" t="s">
        <v>1176</v>
      </c>
    </row>
    <row r="36" spans="2:2">
      <c r="B36" t="s">
        <v>1177</v>
      </c>
    </row>
    <row r="37" spans="2:2">
      <c r="B37" t="s">
        <v>1178</v>
      </c>
    </row>
    <row r="38" spans="2:2">
      <c r="B38" t="s">
        <v>1179</v>
      </c>
    </row>
    <row r="39" spans="2:2">
      <c r="B39" t="s">
        <v>1180</v>
      </c>
    </row>
    <row r="40" spans="2:2">
      <c r="B40" t="s">
        <v>1181</v>
      </c>
    </row>
    <row r="41" spans="2:2">
      <c r="B41" t="s">
        <v>1182</v>
      </c>
    </row>
    <row r="42" spans="2:2">
      <c r="B42" t="s">
        <v>1183</v>
      </c>
    </row>
    <row r="43" spans="2:2">
      <c r="B43" t="s">
        <v>1184</v>
      </c>
    </row>
    <row r="44" spans="2:2">
      <c r="B44" t="s">
        <v>1185</v>
      </c>
    </row>
    <row r="45" spans="2:2">
      <c r="B45" t="s">
        <v>1186</v>
      </c>
    </row>
    <row r="46" spans="2:2">
      <c r="B46" t="s">
        <v>1187</v>
      </c>
    </row>
    <row r="47" spans="2:2">
      <c r="B47" t="s">
        <v>1188</v>
      </c>
    </row>
    <row r="48" spans="2:2">
      <c r="B48" t="s">
        <v>1942</v>
      </c>
    </row>
    <row r="49" spans="2:4">
      <c r="C49" t="s">
        <v>2788</v>
      </c>
    </row>
    <row r="50" spans="2:4">
      <c r="C50" t="s">
        <v>1943</v>
      </c>
    </row>
    <row r="51" spans="2:4">
      <c r="C51" t="s">
        <v>1924</v>
      </c>
    </row>
    <row r="52" spans="2:4">
      <c r="D52" t="s">
        <v>2789</v>
      </c>
    </row>
    <row r="53" spans="2:4">
      <c r="D53" t="s">
        <v>2790</v>
      </c>
    </row>
    <row r="54" spans="2:4">
      <c r="D54" t="s">
        <v>2791</v>
      </c>
    </row>
    <row r="55" spans="2:4">
      <c r="C55" t="s">
        <v>2792</v>
      </c>
    </row>
    <row r="56" spans="2:4">
      <c r="C56" t="s">
        <v>1944</v>
      </c>
    </row>
    <row r="57" spans="2:4">
      <c r="B57" t="s">
        <v>1206</v>
      </c>
    </row>
    <row r="58" spans="2:4">
      <c r="C58" t="s">
        <v>1207</v>
      </c>
    </row>
    <row r="59" spans="2:4">
      <c r="D59" t="s">
        <v>1945</v>
      </c>
    </row>
    <row r="60" spans="2:4">
      <c r="C60" t="s">
        <v>1209</v>
      </c>
    </row>
    <row r="61" spans="2:4">
      <c r="D61" t="s">
        <v>1946</v>
      </c>
    </row>
    <row r="62" spans="2:4">
      <c r="B62" t="s">
        <v>2793</v>
      </c>
    </row>
    <row r="63" spans="2:4">
      <c r="B63" t="s">
        <v>1214</v>
      </c>
    </row>
    <row r="64" spans="2:4">
      <c r="B64" t="s">
        <v>1215</v>
      </c>
    </row>
    <row r="65" spans="2:3">
      <c r="B65" t="s">
        <v>1947</v>
      </c>
    </row>
    <row r="67" spans="2:3">
      <c r="B67" t="s">
        <v>1172</v>
      </c>
      <c r="C67" t="s">
        <v>2794</v>
      </c>
    </row>
    <row r="69" spans="2:3">
      <c r="B69" t="s">
        <v>1173</v>
      </c>
    </row>
    <row r="70" spans="2:3">
      <c r="C70" t="s">
        <v>1948</v>
      </c>
    </row>
    <row r="71" spans="2:3">
      <c r="C71" t="s">
        <v>1949</v>
      </c>
    </row>
    <row r="72" spans="2:3">
      <c r="C72" t="s">
        <v>1950</v>
      </c>
    </row>
    <row r="73" spans="2:3">
      <c r="C73" t="s">
        <v>1951</v>
      </c>
    </row>
    <row r="74" spans="2:3">
      <c r="C74" t="s">
        <v>1952</v>
      </c>
    </row>
    <row r="75" spans="2:3">
      <c r="C75" t="s">
        <v>1953</v>
      </c>
    </row>
    <row r="76" spans="2:3">
      <c r="C76" t="s">
        <v>1954</v>
      </c>
    </row>
    <row r="77" spans="2:3">
      <c r="C77" t="s">
        <v>1955</v>
      </c>
    </row>
    <row r="78" spans="2:3">
      <c r="C78" t="s">
        <v>1956</v>
      </c>
    </row>
    <row r="79" spans="2:3">
      <c r="C79" t="s">
        <v>2795</v>
      </c>
    </row>
    <row r="80" spans="2:3">
      <c r="C80" t="s">
        <v>1957</v>
      </c>
    </row>
    <row r="81" spans="3:6">
      <c r="C81" t="s">
        <v>2796</v>
      </c>
    </row>
    <row r="82" spans="3:6">
      <c r="C82" t="s">
        <v>2797</v>
      </c>
    </row>
    <row r="84" spans="3:6">
      <c r="C84" t="s">
        <v>2832</v>
      </c>
    </row>
    <row r="85" spans="3:6">
      <c r="C85" t="s">
        <v>1924</v>
      </c>
    </row>
    <row r="86" spans="3:6">
      <c r="D86" t="s">
        <v>2798</v>
      </c>
    </row>
    <row r="87" spans="3:6">
      <c r="E87" t="s">
        <v>1924</v>
      </c>
    </row>
    <row r="88" spans="3:6">
      <c r="F88" t="s">
        <v>2799</v>
      </c>
    </row>
    <row r="89" spans="3:6">
      <c r="F89" t="s">
        <v>2800</v>
      </c>
    </row>
    <row r="90" spans="3:6">
      <c r="F90" t="s">
        <v>2801</v>
      </c>
    </row>
    <row r="91" spans="3:6">
      <c r="F91" t="s">
        <v>2802</v>
      </c>
    </row>
    <row r="92" spans="3:6">
      <c r="F92" t="s">
        <v>2803</v>
      </c>
    </row>
    <row r="93" spans="3:6">
      <c r="F93" t="s">
        <v>2804</v>
      </c>
    </row>
    <row r="94" spans="3:6">
      <c r="F94" t="s">
        <v>2805</v>
      </c>
    </row>
    <row r="95" spans="3:6">
      <c r="F95" t="s">
        <v>2806</v>
      </c>
    </row>
    <row r="96" spans="3:6">
      <c r="F96" t="s">
        <v>2807</v>
      </c>
    </row>
    <row r="97" spans="4:6">
      <c r="F97" t="s">
        <v>2808</v>
      </c>
    </row>
    <row r="98" spans="4:6">
      <c r="F98" t="s">
        <v>2809</v>
      </c>
    </row>
    <row r="99" spans="4:6">
      <c r="F99" t="s">
        <v>2810</v>
      </c>
    </row>
    <row r="100" spans="4:6">
      <c r="F100" t="s">
        <v>2811</v>
      </c>
    </row>
    <row r="101" spans="4:6">
      <c r="E101" t="s">
        <v>2812</v>
      </c>
    </row>
    <row r="102" spans="4:6">
      <c r="D102" t="s">
        <v>2813</v>
      </c>
    </row>
    <row r="103" spans="4:6">
      <c r="E103" t="s">
        <v>1924</v>
      </c>
    </row>
    <row r="104" spans="4:6">
      <c r="F104" t="s">
        <v>2814</v>
      </c>
    </row>
    <row r="105" spans="4:6">
      <c r="F105" t="s">
        <v>2815</v>
      </c>
    </row>
    <row r="106" spans="4:6">
      <c r="F106" t="s">
        <v>2816</v>
      </c>
    </row>
    <row r="107" spans="4:6">
      <c r="F107" t="s">
        <v>2817</v>
      </c>
    </row>
    <row r="108" spans="4:6">
      <c r="F108" t="s">
        <v>2811</v>
      </c>
    </row>
    <row r="109" spans="4:6">
      <c r="E109" t="s">
        <v>2812</v>
      </c>
    </row>
    <row r="110" spans="4:6">
      <c r="D110" t="s">
        <v>2818</v>
      </c>
    </row>
    <row r="111" spans="4:6">
      <c r="D111" t="s">
        <v>2819</v>
      </c>
    </row>
    <row r="112" spans="4:6">
      <c r="D112" t="s">
        <v>2811</v>
      </c>
    </row>
    <row r="113" spans="2:6">
      <c r="D113" t="s">
        <v>2812</v>
      </c>
    </row>
    <row r="114" spans="2:6">
      <c r="D114" t="s">
        <v>2820</v>
      </c>
    </row>
    <row r="116" spans="2:6">
      <c r="B116" t="s">
        <v>1958</v>
      </c>
    </row>
    <row r="118" spans="2:6">
      <c r="C118" t="s">
        <v>1172</v>
      </c>
    </row>
    <row r="119" spans="2:6">
      <c r="C119" t="s">
        <v>1173</v>
      </c>
    </row>
    <row r="120" spans="2:6">
      <c r="C120" t="s">
        <v>2821</v>
      </c>
    </row>
    <row r="121" spans="2:6">
      <c r="C121" t="s">
        <v>2822</v>
      </c>
    </row>
    <row r="122" spans="2:6">
      <c r="C122" t="s">
        <v>1924</v>
      </c>
    </row>
    <row r="123" spans="2:6">
      <c r="D123" t="s">
        <v>2823</v>
      </c>
    </row>
    <row r="124" spans="2:6">
      <c r="E124" t="s">
        <v>1924</v>
      </c>
    </row>
    <row r="125" spans="2:6">
      <c r="F125" t="s">
        <v>2824</v>
      </c>
    </row>
    <row r="126" spans="2:6">
      <c r="F126" t="s">
        <v>2825</v>
      </c>
    </row>
    <row r="127" spans="2:6">
      <c r="E127" t="s">
        <v>2812</v>
      </c>
    </row>
    <row r="128" spans="2:6">
      <c r="D128" t="s">
        <v>2826</v>
      </c>
    </row>
    <row r="129" spans="3:5">
      <c r="E129" t="s">
        <v>2827</v>
      </c>
    </row>
    <row r="130" spans="3:5">
      <c r="D130" t="s">
        <v>2828</v>
      </c>
    </row>
    <row r="131" spans="3:5">
      <c r="C131" t="s">
        <v>2829</v>
      </c>
    </row>
    <row r="132" spans="3:5">
      <c r="C132" t="s">
        <v>2830</v>
      </c>
    </row>
  </sheetData>
  <mergeCells count="1">
    <mergeCell ref="B2:M4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tabColor rgb="FFFFC000"/>
  </sheetPr>
  <dimension ref="B1:V35"/>
  <sheetViews>
    <sheetView topLeftCell="A9" zoomScaleNormal="100" workbookViewId="0"/>
  </sheetViews>
  <sheetFormatPr defaultRowHeight="16.5"/>
  <cols>
    <col min="2" max="2" width="20.375" customWidth="1"/>
    <col min="5" max="5" width="12.875" customWidth="1"/>
    <col min="7" max="7" width="12.5" customWidth="1"/>
    <col min="8" max="8" width="12.25" customWidth="1"/>
    <col min="13" max="13" width="7.25" customWidth="1"/>
    <col min="22" max="22" width="15" customWidth="1"/>
  </cols>
  <sheetData>
    <row r="1" spans="2:22" ht="17.25" thickBot="1"/>
    <row r="2" spans="2:22" ht="17.25" thickBot="1">
      <c r="B2" s="165" t="s">
        <v>1656</v>
      </c>
      <c r="C2" s="166"/>
      <c r="D2" s="166"/>
      <c r="E2" s="166"/>
      <c r="F2" s="166"/>
      <c r="G2" s="166"/>
      <c r="H2" s="166"/>
      <c r="I2" s="166"/>
      <c r="J2" s="167"/>
    </row>
    <row r="3" spans="2:22">
      <c r="B3" s="35" t="s">
        <v>1653</v>
      </c>
      <c r="C3" s="30" t="s">
        <v>564</v>
      </c>
      <c r="D3" s="30" t="s">
        <v>565</v>
      </c>
      <c r="E3" s="30" t="s">
        <v>1652</v>
      </c>
      <c r="F3" s="30" t="s">
        <v>566</v>
      </c>
      <c r="G3" s="30" t="s">
        <v>567</v>
      </c>
      <c r="H3" s="30" t="s">
        <v>568</v>
      </c>
      <c r="I3" s="30" t="s">
        <v>569</v>
      </c>
      <c r="J3" s="31"/>
    </row>
    <row r="4" spans="2:22" ht="17.25" thickBot="1">
      <c r="B4" s="36" t="s">
        <v>1654</v>
      </c>
      <c r="C4" s="32" t="s">
        <v>570</v>
      </c>
      <c r="D4" s="32" t="s">
        <v>571</v>
      </c>
      <c r="E4" s="32" t="s">
        <v>572</v>
      </c>
      <c r="F4" s="32" t="s">
        <v>573</v>
      </c>
      <c r="G4" s="32" t="s">
        <v>1655</v>
      </c>
      <c r="H4" s="32"/>
      <c r="I4" s="32"/>
      <c r="J4" s="33"/>
    </row>
    <row r="6" spans="2:22">
      <c r="E6" s="28" t="s">
        <v>1683</v>
      </c>
    </row>
    <row r="7" spans="2:22" ht="17.25" thickBot="1"/>
    <row r="8" spans="2:22" ht="17.25" thickBot="1">
      <c r="B8" s="110" t="s">
        <v>1657</v>
      </c>
      <c r="C8" s="160"/>
      <c r="D8" s="160"/>
      <c r="E8" s="160"/>
      <c r="F8" s="160"/>
      <c r="G8" s="160"/>
      <c r="H8" s="160"/>
      <c r="I8" s="160"/>
      <c r="J8" s="161"/>
      <c r="N8" s="110" t="s">
        <v>1665</v>
      </c>
      <c r="O8" s="160"/>
      <c r="P8" s="160"/>
      <c r="Q8" s="160"/>
      <c r="R8" s="160"/>
      <c r="S8" s="160"/>
      <c r="T8" s="160"/>
      <c r="U8" s="160"/>
      <c r="V8" s="161"/>
    </row>
    <row r="9" spans="2:22" ht="17.25" thickBot="1">
      <c r="B9" s="34" t="s">
        <v>1658</v>
      </c>
      <c r="C9" s="32" t="s">
        <v>1659</v>
      </c>
      <c r="D9" s="32" t="s">
        <v>1660</v>
      </c>
      <c r="E9" s="32" t="s">
        <v>1661</v>
      </c>
      <c r="F9" s="32" t="s">
        <v>1662</v>
      </c>
      <c r="G9" s="32"/>
      <c r="H9" s="32"/>
      <c r="I9" s="32"/>
      <c r="J9" s="33"/>
      <c r="L9" s="28" t="s">
        <v>1663</v>
      </c>
      <c r="N9" s="29" t="s">
        <v>1666</v>
      </c>
      <c r="O9" s="162" t="s">
        <v>1667</v>
      </c>
      <c r="P9" s="163"/>
      <c r="Q9" s="163"/>
      <c r="R9" s="163"/>
      <c r="S9" s="163"/>
      <c r="T9" s="163"/>
      <c r="U9" s="163"/>
      <c r="V9" s="164"/>
    </row>
    <row r="10" spans="2:22" ht="17.25" thickBot="1">
      <c r="B10" s="168" t="s">
        <v>1664</v>
      </c>
      <c r="C10" s="169"/>
      <c r="D10" s="169"/>
      <c r="E10" s="169"/>
      <c r="F10" s="169"/>
      <c r="G10" s="169"/>
      <c r="H10" s="169"/>
      <c r="I10" s="169"/>
      <c r="J10" s="170"/>
    </row>
    <row r="11" spans="2:22" ht="17.25" thickBot="1">
      <c r="B11" s="171"/>
      <c r="C11" s="172"/>
      <c r="D11" s="172"/>
      <c r="E11" s="172"/>
      <c r="F11" s="172"/>
      <c r="G11" s="172"/>
      <c r="H11" s="172"/>
      <c r="I11" s="172"/>
      <c r="J11" s="173"/>
      <c r="N11" s="177" t="s">
        <v>1668</v>
      </c>
      <c r="O11" s="178"/>
      <c r="P11" s="178"/>
      <c r="Q11" s="178"/>
      <c r="R11" s="178"/>
      <c r="S11" s="178"/>
      <c r="T11" s="178"/>
      <c r="U11" s="178"/>
      <c r="V11" s="179"/>
    </row>
    <row r="12" spans="2:22" ht="17.25" thickBot="1">
      <c r="B12" s="174"/>
      <c r="C12" s="175"/>
      <c r="D12" s="175"/>
      <c r="E12" s="175"/>
      <c r="F12" s="175"/>
      <c r="G12" s="175"/>
      <c r="H12" s="175"/>
      <c r="I12" s="175"/>
      <c r="J12" s="176"/>
      <c r="N12" s="180" t="s">
        <v>1669</v>
      </c>
      <c r="O12" s="114"/>
      <c r="P12" s="114"/>
      <c r="Q12" s="114"/>
      <c r="R12" s="114"/>
      <c r="S12" s="114"/>
      <c r="T12" s="114"/>
      <c r="U12" s="114"/>
      <c r="V12" s="117"/>
    </row>
    <row r="13" spans="2:22">
      <c r="N13" s="151"/>
      <c r="O13" s="115"/>
      <c r="P13" s="115"/>
      <c r="Q13" s="115"/>
      <c r="R13" s="115"/>
      <c r="S13" s="115"/>
      <c r="T13" s="115"/>
      <c r="U13" s="115"/>
      <c r="V13" s="152"/>
    </row>
    <row r="14" spans="2:22">
      <c r="E14" s="28" t="s">
        <v>1683</v>
      </c>
      <c r="N14" s="151"/>
      <c r="O14" s="115"/>
      <c r="P14" s="115"/>
      <c r="Q14" s="115"/>
      <c r="R14" s="115"/>
      <c r="S14" s="115"/>
      <c r="T14" s="115"/>
      <c r="U14" s="115"/>
      <c r="V14" s="152"/>
    </row>
    <row r="15" spans="2:22" ht="17.25" thickBot="1">
      <c r="N15" s="118"/>
      <c r="O15" s="119"/>
      <c r="P15" s="119"/>
      <c r="Q15" s="119"/>
      <c r="R15" s="119"/>
      <c r="S15" s="119"/>
      <c r="T15" s="119"/>
      <c r="U15" s="119"/>
      <c r="V15" s="120"/>
    </row>
    <row r="16" spans="2:22">
      <c r="B16" s="181" t="s">
        <v>1670</v>
      </c>
      <c r="C16" s="169"/>
      <c r="D16" s="169"/>
      <c r="E16" s="169"/>
      <c r="F16" s="169"/>
      <c r="G16" s="169"/>
      <c r="H16" s="169"/>
      <c r="I16" s="169"/>
      <c r="J16" s="170"/>
    </row>
    <row r="17" spans="2:22" ht="17.25" thickBot="1">
      <c r="B17" s="174"/>
      <c r="C17" s="175"/>
      <c r="D17" s="175"/>
      <c r="E17" s="175"/>
      <c r="F17" s="175"/>
      <c r="G17" s="175"/>
      <c r="H17" s="175"/>
      <c r="I17" s="175"/>
      <c r="J17" s="176"/>
    </row>
    <row r="18" spans="2:22" ht="17.25" thickBot="1">
      <c r="L18" s="28" t="s">
        <v>1663</v>
      </c>
      <c r="N18" s="110" t="s">
        <v>1672</v>
      </c>
      <c r="O18" s="160"/>
      <c r="P18" s="160"/>
      <c r="Q18" s="160"/>
      <c r="R18" s="160"/>
      <c r="S18" s="160"/>
      <c r="T18" s="160"/>
      <c r="U18" s="160"/>
      <c r="V18" s="161"/>
    </row>
    <row r="19" spans="2:22" ht="17.25" thickBot="1">
      <c r="N19" s="147" t="s">
        <v>1666</v>
      </c>
      <c r="O19" s="162" t="s">
        <v>1673</v>
      </c>
      <c r="P19" s="163"/>
      <c r="Q19" s="163"/>
      <c r="R19" s="163"/>
      <c r="S19" s="163"/>
      <c r="T19" s="163"/>
      <c r="U19" s="163"/>
      <c r="V19" s="164"/>
    </row>
    <row r="20" spans="2:22" ht="17.25" thickBot="1">
      <c r="N20" s="148"/>
      <c r="O20" s="162" t="s">
        <v>1674</v>
      </c>
      <c r="P20" s="163"/>
      <c r="Q20" s="163"/>
      <c r="R20" s="163"/>
      <c r="S20" s="163"/>
      <c r="T20" s="163"/>
      <c r="U20" s="163"/>
      <c r="V20" s="164"/>
    </row>
    <row r="21" spans="2:22">
      <c r="B21" s="181" t="s">
        <v>1671</v>
      </c>
      <c r="C21" s="169"/>
      <c r="D21" s="169"/>
      <c r="E21" s="169"/>
      <c r="F21" s="169"/>
      <c r="G21" s="169"/>
      <c r="H21" s="169"/>
      <c r="I21" s="169"/>
      <c r="J21" s="170"/>
      <c r="N21" s="149" t="s">
        <v>1675</v>
      </c>
      <c r="O21" s="116" t="s">
        <v>1676</v>
      </c>
      <c r="P21" s="114"/>
      <c r="Q21" s="114"/>
      <c r="R21" s="114"/>
      <c r="S21" s="114"/>
      <c r="T21" s="114"/>
      <c r="U21" s="114"/>
      <c r="V21" s="117"/>
    </row>
    <row r="22" spans="2:22" ht="17.25" thickBot="1">
      <c r="B22" s="174"/>
      <c r="C22" s="175"/>
      <c r="D22" s="175"/>
      <c r="E22" s="175"/>
      <c r="F22" s="175"/>
      <c r="G22" s="175"/>
      <c r="H22" s="175"/>
      <c r="I22" s="175"/>
      <c r="J22" s="176"/>
      <c r="N22" s="150"/>
      <c r="O22" s="118"/>
      <c r="P22" s="119"/>
      <c r="Q22" s="119"/>
      <c r="R22" s="119"/>
      <c r="S22" s="119"/>
      <c r="T22" s="119"/>
      <c r="U22" s="119"/>
      <c r="V22" s="120"/>
    </row>
    <row r="23" spans="2:22" ht="17.25" thickBot="1"/>
    <row r="24" spans="2:22" ht="17.25" thickBot="1">
      <c r="N24" s="177" t="s">
        <v>1668</v>
      </c>
      <c r="O24" s="184"/>
      <c r="P24" s="184"/>
      <c r="Q24" s="184"/>
      <c r="R24" s="184"/>
      <c r="S24" s="184"/>
      <c r="T24" s="184"/>
      <c r="U24" s="184"/>
      <c r="V24" s="185"/>
    </row>
    <row r="25" spans="2:22">
      <c r="E25" s="28" t="s">
        <v>1683</v>
      </c>
      <c r="N25" s="180" t="s">
        <v>1677</v>
      </c>
      <c r="O25" s="114"/>
      <c r="P25" s="114"/>
      <c r="Q25" s="114"/>
      <c r="R25" s="114"/>
      <c r="S25" s="114"/>
      <c r="T25" s="114"/>
      <c r="U25" s="114"/>
      <c r="V25" s="117"/>
    </row>
    <row r="26" spans="2:22" ht="17.25" thickBot="1">
      <c r="N26" s="151"/>
      <c r="O26" s="115"/>
      <c r="P26" s="115"/>
      <c r="Q26" s="115"/>
      <c r="R26" s="115"/>
      <c r="S26" s="115"/>
      <c r="T26" s="115"/>
      <c r="U26" s="115"/>
      <c r="V26" s="152"/>
    </row>
    <row r="27" spans="2:22" ht="17.25" thickBot="1">
      <c r="B27" s="110" t="s">
        <v>1678</v>
      </c>
      <c r="C27" s="160"/>
      <c r="D27" s="160"/>
      <c r="E27" s="160"/>
      <c r="F27" s="160"/>
      <c r="G27" s="160"/>
      <c r="H27" s="160"/>
      <c r="I27" s="160"/>
      <c r="J27" s="161"/>
      <c r="N27" s="151"/>
      <c r="O27" s="115"/>
      <c r="P27" s="115"/>
      <c r="Q27" s="115"/>
      <c r="R27" s="115"/>
      <c r="S27" s="115"/>
      <c r="T27" s="115"/>
      <c r="U27" s="115"/>
      <c r="V27" s="152"/>
    </row>
    <row r="28" spans="2:22" ht="17.25" thickBot="1">
      <c r="B28" s="34" t="s">
        <v>1681</v>
      </c>
      <c r="C28" s="32" t="s">
        <v>566</v>
      </c>
      <c r="D28" s="32" t="s">
        <v>1679</v>
      </c>
      <c r="E28" s="32" t="s">
        <v>1680</v>
      </c>
      <c r="F28" s="32" t="s">
        <v>1662</v>
      </c>
      <c r="G28" s="32"/>
      <c r="H28" s="32"/>
      <c r="I28" s="32"/>
      <c r="J28" s="33"/>
      <c r="N28" s="118"/>
      <c r="O28" s="119"/>
      <c r="P28" s="119"/>
      <c r="Q28" s="119"/>
      <c r="R28" s="119"/>
      <c r="S28" s="119"/>
      <c r="T28" s="119"/>
      <c r="U28" s="119"/>
      <c r="V28" s="120"/>
    </row>
    <row r="29" spans="2:22">
      <c r="L29" s="28" t="s">
        <v>1663</v>
      </c>
    </row>
    <row r="30" spans="2:22" ht="17.25" thickBot="1">
      <c r="E30" s="28" t="s">
        <v>1683</v>
      </c>
    </row>
    <row r="31" spans="2:22" ht="17.25" thickBot="1">
      <c r="N31" s="110" t="s">
        <v>1682</v>
      </c>
      <c r="O31" s="160"/>
      <c r="P31" s="160"/>
      <c r="Q31" s="160"/>
      <c r="R31" s="160"/>
      <c r="S31" s="160"/>
      <c r="T31" s="160"/>
      <c r="U31" s="160"/>
      <c r="V31" s="161"/>
    </row>
    <row r="32" spans="2:22" ht="17.25" thickBot="1">
      <c r="B32" s="165" t="s">
        <v>1684</v>
      </c>
      <c r="C32" s="166"/>
      <c r="D32" s="166"/>
      <c r="E32" s="166"/>
      <c r="F32" s="166"/>
      <c r="G32" s="166"/>
      <c r="H32" s="166"/>
      <c r="I32" s="166"/>
      <c r="J32" s="167"/>
      <c r="N32" s="182" t="s">
        <v>1644</v>
      </c>
      <c r="O32" s="183"/>
      <c r="P32" s="183"/>
      <c r="Q32" s="183"/>
      <c r="R32" s="183"/>
      <c r="S32" s="183"/>
      <c r="T32" s="183"/>
      <c r="U32" s="183"/>
      <c r="V32" s="183"/>
    </row>
    <row r="33" spans="14:22">
      <c r="N33" s="183"/>
      <c r="O33" s="183"/>
      <c r="P33" s="183"/>
      <c r="Q33" s="183"/>
      <c r="R33" s="183"/>
      <c r="S33" s="183"/>
      <c r="T33" s="183"/>
      <c r="U33" s="183"/>
      <c r="V33" s="183"/>
    </row>
    <row r="34" spans="14:22">
      <c r="N34" s="183"/>
      <c r="O34" s="183"/>
      <c r="P34" s="183"/>
      <c r="Q34" s="183"/>
      <c r="R34" s="183"/>
      <c r="S34" s="183"/>
      <c r="T34" s="183"/>
      <c r="U34" s="183"/>
      <c r="V34" s="183"/>
    </row>
    <row r="35" spans="14:22">
      <c r="N35" s="183"/>
      <c r="O35" s="183"/>
      <c r="P35" s="183"/>
      <c r="Q35" s="183"/>
      <c r="R35" s="183"/>
      <c r="S35" s="183"/>
      <c r="T35" s="183"/>
      <c r="U35" s="183"/>
      <c r="V35" s="183"/>
    </row>
  </sheetData>
  <mergeCells count="21">
    <mergeCell ref="N32:V35"/>
    <mergeCell ref="B32:J32"/>
    <mergeCell ref="N25:V28"/>
    <mergeCell ref="N21:N22"/>
    <mergeCell ref="O21:V22"/>
    <mergeCell ref="N24:V24"/>
    <mergeCell ref="B27:J27"/>
    <mergeCell ref="N31:V31"/>
    <mergeCell ref="B21:J22"/>
    <mergeCell ref="N18:V18"/>
    <mergeCell ref="O19:V19"/>
    <mergeCell ref="O20:V20"/>
    <mergeCell ref="N19:N20"/>
    <mergeCell ref="B2:J2"/>
    <mergeCell ref="B8:J8"/>
    <mergeCell ref="N8:V8"/>
    <mergeCell ref="B10:J12"/>
    <mergeCell ref="O9:V9"/>
    <mergeCell ref="N11:V11"/>
    <mergeCell ref="N12:V15"/>
    <mergeCell ref="B16:J17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DF6DB-5447-4374-9AE2-47C3B72DE98C}">
  <sheetPr codeName="Sheet6">
    <tabColor rgb="FFFFC000"/>
  </sheetPr>
  <dimension ref="B1:Q44"/>
  <sheetViews>
    <sheetView workbookViewId="0">
      <selection activeCell="I17" sqref="I17:Q18"/>
    </sheetView>
  </sheetViews>
  <sheetFormatPr defaultRowHeight="16.5"/>
  <cols>
    <col min="2" max="3" width="9.25" bestFit="1" customWidth="1"/>
    <col min="4" max="4" width="17.5" bestFit="1" customWidth="1"/>
    <col min="5" max="5" width="22.25" bestFit="1" customWidth="1"/>
    <col min="6" max="6" width="22" bestFit="1" customWidth="1"/>
    <col min="7" max="7" width="3.625" bestFit="1" customWidth="1"/>
    <col min="9" max="9" width="9.25" bestFit="1" customWidth="1"/>
    <col min="10" max="10" width="11.25" bestFit="1" customWidth="1"/>
    <col min="11" max="11" width="10" bestFit="1" customWidth="1"/>
    <col min="12" max="14" width="9.25" bestFit="1" customWidth="1"/>
    <col min="15" max="15" width="6.5" bestFit="1" customWidth="1"/>
  </cols>
  <sheetData>
    <row r="1" spans="2:17" ht="17.25" thickBot="1"/>
    <row r="2" spans="2:17" ht="17.25" thickBot="1">
      <c r="B2" s="110" t="s">
        <v>1917</v>
      </c>
      <c r="C2" s="111"/>
      <c r="D2" s="111"/>
      <c r="E2" s="112"/>
    </row>
    <row r="3" spans="2:17" ht="17.25" thickBot="1">
      <c r="B3" s="54"/>
      <c r="C3" s="59" t="s">
        <v>1905</v>
      </c>
      <c r="D3" s="59" t="s">
        <v>1906</v>
      </c>
      <c r="E3" s="60" t="s">
        <v>1907</v>
      </c>
    </row>
    <row r="4" spans="2:17" ht="17.25" thickBot="1">
      <c r="B4" s="55" t="s">
        <v>1605</v>
      </c>
      <c r="C4" s="30">
        <v>64</v>
      </c>
      <c r="D4" s="30">
        <v>50</v>
      </c>
      <c r="E4" s="31">
        <v>48</v>
      </c>
      <c r="I4" s="110" t="s">
        <v>1919</v>
      </c>
      <c r="J4" s="111"/>
      <c r="K4" s="111"/>
      <c r="L4" s="111"/>
      <c r="M4" s="111"/>
      <c r="N4" s="111"/>
      <c r="O4" s="111"/>
      <c r="P4" s="111"/>
      <c r="Q4" s="112"/>
    </row>
    <row r="5" spans="2:17">
      <c r="B5" s="55" t="s">
        <v>1608</v>
      </c>
      <c r="C5" s="30">
        <v>85</v>
      </c>
      <c r="D5" s="30">
        <v>72</v>
      </c>
      <c r="E5" s="31">
        <v>61</v>
      </c>
      <c r="I5" s="195" t="s">
        <v>1909</v>
      </c>
      <c r="J5" s="196"/>
      <c r="K5" s="196"/>
      <c r="L5" s="196"/>
      <c r="M5" s="196"/>
      <c r="N5" s="196"/>
      <c r="O5" s="196"/>
      <c r="P5" s="196"/>
      <c r="Q5" s="197"/>
    </row>
    <row r="6" spans="2:17" ht="17.25" thickBot="1">
      <c r="B6" s="56" t="s">
        <v>1609</v>
      </c>
      <c r="C6" s="32">
        <v>179</v>
      </c>
      <c r="D6" s="32">
        <v>127</v>
      </c>
      <c r="E6" s="33">
        <v>103</v>
      </c>
      <c r="G6" s="28" t="s">
        <v>1663</v>
      </c>
      <c r="I6" s="198"/>
      <c r="J6" s="199"/>
      <c r="K6" s="199"/>
      <c r="L6" s="199"/>
      <c r="M6" s="199"/>
      <c r="N6" s="199"/>
      <c r="O6" s="199"/>
      <c r="P6" s="199"/>
      <c r="Q6" s="200"/>
    </row>
    <row r="7" spans="2:17" ht="17.25" thickBot="1">
      <c r="B7" s="204" t="s">
        <v>1908</v>
      </c>
      <c r="C7" s="205"/>
      <c r="D7" s="205"/>
      <c r="E7" s="206"/>
      <c r="I7" s="201"/>
      <c r="J7" s="202"/>
      <c r="K7" s="202"/>
      <c r="L7" s="202"/>
      <c r="M7" s="202"/>
      <c r="N7" s="202"/>
      <c r="O7" s="202"/>
      <c r="P7" s="202"/>
      <c r="Q7" s="203"/>
    </row>
    <row r="8" spans="2:17">
      <c r="B8" s="207"/>
      <c r="C8" s="208"/>
      <c r="D8" s="208"/>
      <c r="E8" s="209"/>
    </row>
    <row r="9" spans="2:17" ht="17.25" thickBot="1">
      <c r="B9" s="210"/>
      <c r="C9" s="211"/>
      <c r="D9" s="211"/>
      <c r="E9" s="212"/>
    </row>
    <row r="11" spans="2:17" ht="17.25" thickBot="1"/>
    <row r="12" spans="2:17" ht="17.25" thickBot="1">
      <c r="B12" s="110" t="s">
        <v>1918</v>
      </c>
      <c r="C12" s="111"/>
      <c r="D12" s="111"/>
      <c r="E12" s="112"/>
      <c r="I12" s="110" t="s">
        <v>1920</v>
      </c>
      <c r="J12" s="160"/>
      <c r="K12" s="160"/>
      <c r="L12" s="160"/>
      <c r="M12" s="160"/>
      <c r="N12" s="160"/>
      <c r="O12" s="160"/>
      <c r="P12" s="160"/>
      <c r="Q12" s="161"/>
    </row>
    <row r="13" spans="2:17">
      <c r="B13" s="180" t="s">
        <v>1911</v>
      </c>
      <c r="C13" s="114"/>
      <c r="D13" s="114"/>
      <c r="E13" s="117"/>
      <c r="I13" s="189" t="s">
        <v>1921</v>
      </c>
      <c r="J13" s="190"/>
      <c r="K13" s="190"/>
      <c r="L13" s="190"/>
      <c r="M13" s="190"/>
      <c r="N13" s="190"/>
      <c r="O13" s="190"/>
      <c r="P13" s="190"/>
      <c r="Q13" s="191"/>
    </row>
    <row r="14" spans="2:17" ht="17.25" thickBot="1">
      <c r="B14" s="151"/>
      <c r="C14" s="115"/>
      <c r="D14" s="115"/>
      <c r="E14" s="152"/>
      <c r="I14" s="192"/>
      <c r="J14" s="193"/>
      <c r="K14" s="193"/>
      <c r="L14" s="193"/>
      <c r="M14" s="193"/>
      <c r="N14" s="193"/>
      <c r="O14" s="193"/>
      <c r="P14" s="193"/>
      <c r="Q14" s="194"/>
    </row>
    <row r="15" spans="2:17" ht="17.25" thickBot="1">
      <c r="B15" s="118"/>
      <c r="C15" s="119"/>
      <c r="D15" s="119"/>
      <c r="E15" s="120"/>
      <c r="I15" s="147" t="s">
        <v>1666</v>
      </c>
      <c r="J15" s="116" t="s">
        <v>1912</v>
      </c>
      <c r="K15" s="114"/>
      <c r="L15" s="114"/>
      <c r="M15" s="114"/>
      <c r="N15" s="114"/>
      <c r="O15" s="114"/>
      <c r="P15" s="114"/>
      <c r="Q15" s="117"/>
    </row>
    <row r="16" spans="2:17" ht="17.25" thickBot="1">
      <c r="B16" s="188" t="s">
        <v>1914</v>
      </c>
      <c r="C16" s="114"/>
      <c r="D16" s="114"/>
      <c r="E16" s="117"/>
      <c r="G16" s="28" t="s">
        <v>1663</v>
      </c>
      <c r="I16" s="148"/>
      <c r="J16" s="118"/>
      <c r="K16" s="119"/>
      <c r="L16" s="119"/>
      <c r="M16" s="119"/>
      <c r="N16" s="119"/>
      <c r="O16" s="119"/>
      <c r="P16" s="119"/>
      <c r="Q16" s="120"/>
    </row>
    <row r="17" spans="2:17">
      <c r="B17" s="151"/>
      <c r="C17" s="115"/>
      <c r="D17" s="115"/>
      <c r="E17" s="152"/>
      <c r="I17" s="149" t="s">
        <v>1675</v>
      </c>
      <c r="J17" s="151" t="s">
        <v>1913</v>
      </c>
      <c r="K17" s="115"/>
      <c r="L17" s="115"/>
      <c r="M17" s="115"/>
      <c r="N17" s="115"/>
      <c r="O17" s="115"/>
      <c r="P17" s="115"/>
      <c r="Q17" s="152"/>
    </row>
    <row r="18" spans="2:17" ht="17.25" thickBot="1">
      <c r="B18" s="151"/>
      <c r="C18" s="115"/>
      <c r="D18" s="115"/>
      <c r="E18" s="152"/>
      <c r="I18" s="150"/>
      <c r="J18" s="118"/>
      <c r="K18" s="119"/>
      <c r="L18" s="119"/>
      <c r="M18" s="119"/>
      <c r="N18" s="119"/>
      <c r="O18" s="119"/>
      <c r="P18" s="119"/>
      <c r="Q18" s="120"/>
    </row>
    <row r="19" spans="2:17" ht="17.25" thickBot="1">
      <c r="B19" s="151"/>
      <c r="C19" s="115"/>
      <c r="D19" s="115"/>
      <c r="E19" s="152"/>
    </row>
    <row r="20" spans="2:17" ht="17.25" thickBot="1">
      <c r="B20" s="118"/>
      <c r="C20" s="119"/>
      <c r="D20" s="119"/>
      <c r="E20" s="120"/>
      <c r="I20" s="177" t="s">
        <v>1668</v>
      </c>
      <c r="J20" s="184"/>
      <c r="K20" s="184"/>
      <c r="L20" s="184"/>
      <c r="M20" s="184"/>
      <c r="N20" s="184"/>
      <c r="O20" s="184"/>
      <c r="P20" s="184"/>
      <c r="Q20" s="185"/>
    </row>
    <row r="21" spans="2:17">
      <c r="I21" s="116" t="s">
        <v>1915</v>
      </c>
      <c r="J21" s="114"/>
      <c r="K21" s="114"/>
      <c r="L21" s="114"/>
      <c r="M21" s="114"/>
      <c r="N21" s="114"/>
      <c r="O21" s="114"/>
      <c r="P21" s="114"/>
      <c r="Q21" s="117"/>
    </row>
    <row r="22" spans="2:17" ht="17.25" thickBot="1">
      <c r="I22" s="151"/>
      <c r="J22" s="115"/>
      <c r="K22" s="115"/>
      <c r="L22" s="115"/>
      <c r="M22" s="115"/>
      <c r="N22" s="115"/>
      <c r="O22" s="115"/>
      <c r="P22" s="115"/>
      <c r="Q22" s="152"/>
    </row>
    <row r="23" spans="2:17" ht="17.25" thickBot="1">
      <c r="B23" s="110" t="s">
        <v>1916</v>
      </c>
      <c r="C23" s="111"/>
      <c r="D23" s="111"/>
      <c r="E23" s="112"/>
      <c r="I23" s="151"/>
      <c r="J23" s="115"/>
      <c r="K23" s="115"/>
      <c r="L23" s="115"/>
      <c r="M23" s="115"/>
      <c r="N23" s="115"/>
      <c r="O23" s="115"/>
      <c r="P23" s="115"/>
      <c r="Q23" s="152"/>
    </row>
    <row r="24" spans="2:17" ht="17.25" thickBot="1">
      <c r="B24" s="116" t="s">
        <v>2002</v>
      </c>
      <c r="C24" s="114"/>
      <c r="D24" s="114"/>
      <c r="E24" s="117"/>
      <c r="I24" s="118"/>
      <c r="J24" s="119"/>
      <c r="K24" s="119"/>
      <c r="L24" s="119"/>
      <c r="M24" s="119"/>
      <c r="N24" s="119"/>
      <c r="O24" s="119"/>
      <c r="P24" s="119"/>
      <c r="Q24" s="120"/>
    </row>
    <row r="25" spans="2:17" ht="17.25" thickBot="1">
      <c r="B25" s="118"/>
      <c r="C25" s="119"/>
      <c r="D25" s="119"/>
      <c r="E25" s="120"/>
    </row>
    <row r="26" spans="2:17">
      <c r="B26" s="187" t="s">
        <v>2003</v>
      </c>
      <c r="C26" s="115"/>
      <c r="D26" s="115"/>
      <c r="E26" s="152"/>
    </row>
    <row r="27" spans="2:17" ht="17.25" thickBot="1">
      <c r="B27" s="118"/>
      <c r="C27" s="119"/>
      <c r="D27" s="119"/>
      <c r="E27" s="120"/>
    </row>
    <row r="29" spans="2:17" ht="17.25" thickBot="1"/>
    <row r="30" spans="2:17" ht="17.25" thickBot="1">
      <c r="B30" s="110" t="s">
        <v>2004</v>
      </c>
      <c r="C30" s="111"/>
      <c r="D30" s="111"/>
      <c r="E30" s="112"/>
      <c r="I30" s="110" t="s">
        <v>2006</v>
      </c>
      <c r="J30" s="111"/>
      <c r="K30" s="111"/>
      <c r="L30" s="111"/>
      <c r="M30" s="111"/>
      <c r="N30" s="111"/>
      <c r="O30" s="111"/>
      <c r="P30" s="111"/>
      <c r="Q30" s="112"/>
    </row>
    <row r="31" spans="2:17">
      <c r="B31" s="116" t="s">
        <v>2005</v>
      </c>
      <c r="C31" s="114"/>
      <c r="D31" s="114"/>
      <c r="E31" s="117"/>
      <c r="G31" s="28" t="s">
        <v>1663</v>
      </c>
      <c r="I31" s="116" t="s">
        <v>2007</v>
      </c>
      <c r="J31" s="114"/>
      <c r="K31" s="114"/>
      <c r="L31" s="114"/>
      <c r="M31" s="114"/>
      <c r="N31" s="114"/>
      <c r="O31" s="114"/>
      <c r="P31" s="114"/>
      <c r="Q31" s="117"/>
    </row>
    <row r="32" spans="2:17">
      <c r="B32" s="151"/>
      <c r="C32" s="115"/>
      <c r="D32" s="115"/>
      <c r="E32" s="152"/>
      <c r="I32" s="151"/>
      <c r="J32" s="115"/>
      <c r="K32" s="115"/>
      <c r="L32" s="115"/>
      <c r="M32" s="115"/>
      <c r="N32" s="115"/>
      <c r="O32" s="115"/>
      <c r="P32" s="115"/>
      <c r="Q32" s="152"/>
    </row>
    <row r="33" spans="2:17" ht="17.25" thickBot="1">
      <c r="B33" s="118"/>
      <c r="C33" s="119"/>
      <c r="D33" s="119"/>
      <c r="E33" s="120"/>
      <c r="I33" s="151"/>
      <c r="J33" s="115"/>
      <c r="K33" s="115"/>
      <c r="L33" s="115"/>
      <c r="M33" s="115"/>
      <c r="N33" s="115"/>
      <c r="O33" s="115"/>
      <c r="P33" s="115"/>
      <c r="Q33" s="152"/>
    </row>
    <row r="34" spans="2:17">
      <c r="I34" s="50"/>
      <c r="J34" s="61" t="s">
        <v>569</v>
      </c>
      <c r="K34" s="61" t="s">
        <v>2008</v>
      </c>
      <c r="L34" s="61" t="s">
        <v>2012</v>
      </c>
      <c r="M34" s="61" t="s">
        <v>2009</v>
      </c>
      <c r="N34" s="61" t="s">
        <v>2010</v>
      </c>
      <c r="O34" s="61" t="s">
        <v>2011</v>
      </c>
      <c r="P34" s="51"/>
      <c r="Q34" s="52"/>
    </row>
    <row r="35" spans="2:17" ht="17.25" thickBot="1">
      <c r="I35" s="56" t="s">
        <v>1608</v>
      </c>
      <c r="J35" s="24">
        <v>30000</v>
      </c>
      <c r="K35" s="24">
        <v>5.5</v>
      </c>
      <c r="L35" s="24">
        <v>5</v>
      </c>
      <c r="M35" s="24">
        <v>165000</v>
      </c>
      <c r="N35" s="24">
        <v>150000</v>
      </c>
      <c r="O35" s="24">
        <v>15000</v>
      </c>
      <c r="P35" s="24"/>
      <c r="Q35" s="53"/>
    </row>
    <row r="36" spans="2:17" ht="17.25" thickBot="1"/>
    <row r="37" spans="2:17" ht="17.25" thickBot="1">
      <c r="B37" s="110" t="s">
        <v>2013</v>
      </c>
      <c r="C37" s="111"/>
      <c r="D37" s="111"/>
      <c r="E37" s="112"/>
    </row>
    <row r="38" spans="2:17">
      <c r="B38" s="186" t="s">
        <v>2014</v>
      </c>
      <c r="C38" s="114"/>
      <c r="D38" s="114"/>
      <c r="E38" s="117"/>
    </row>
    <row r="39" spans="2:17">
      <c r="B39" s="151"/>
      <c r="C39" s="115"/>
      <c r="D39" s="115"/>
      <c r="E39" s="152"/>
    </row>
    <row r="40" spans="2:17">
      <c r="B40" s="151"/>
      <c r="C40" s="115"/>
      <c r="D40" s="115"/>
      <c r="E40" s="152"/>
    </row>
    <row r="41" spans="2:17" ht="17.25" thickBot="1">
      <c r="B41" s="118"/>
      <c r="C41" s="119"/>
      <c r="D41" s="119"/>
      <c r="E41" s="120"/>
    </row>
    <row r="42" spans="2:17" ht="17.25" thickBot="1"/>
    <row r="43" spans="2:17">
      <c r="B43" s="180" t="s">
        <v>2015</v>
      </c>
      <c r="C43" s="114"/>
      <c r="D43" s="114"/>
      <c r="E43" s="117"/>
    </row>
    <row r="44" spans="2:17" ht="17.25" thickBot="1">
      <c r="B44" s="118"/>
      <c r="C44" s="119"/>
      <c r="D44" s="119"/>
      <c r="E44" s="120"/>
    </row>
  </sheetData>
  <mergeCells count="25">
    <mergeCell ref="B12:E12"/>
    <mergeCell ref="I12:Q12"/>
    <mergeCell ref="I4:Q4"/>
    <mergeCell ref="I5:Q7"/>
    <mergeCell ref="B2:E2"/>
    <mergeCell ref="B7:E9"/>
    <mergeCell ref="I13:Q14"/>
    <mergeCell ref="B13:E15"/>
    <mergeCell ref="I15:I16"/>
    <mergeCell ref="J15:Q16"/>
    <mergeCell ref="I17:I18"/>
    <mergeCell ref="J17:Q18"/>
    <mergeCell ref="I30:Q30"/>
    <mergeCell ref="I31:Q33"/>
    <mergeCell ref="B16:E20"/>
    <mergeCell ref="I21:Q24"/>
    <mergeCell ref="I20:Q20"/>
    <mergeCell ref="B23:E23"/>
    <mergeCell ref="B24:E25"/>
    <mergeCell ref="B37:E37"/>
    <mergeCell ref="B38:E41"/>
    <mergeCell ref="B43:E44"/>
    <mergeCell ref="B26:E27"/>
    <mergeCell ref="B30:E30"/>
    <mergeCell ref="B31:E33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B9F7D-6D20-4083-9344-7C7674920F51}">
  <sheetPr codeName="Sheet11">
    <tabColor theme="9"/>
  </sheetPr>
  <dimension ref="C2:Q116"/>
  <sheetViews>
    <sheetView workbookViewId="0">
      <selection activeCell="H8" sqref="A1:XFD1048576"/>
    </sheetView>
  </sheetViews>
  <sheetFormatPr defaultRowHeight="16.5"/>
  <sheetData>
    <row r="2" spans="3:17" ht="17.25" thickBot="1">
      <c r="N2" s="9"/>
      <c r="O2" s="219" t="s">
        <v>2639</v>
      </c>
      <c r="P2" s="219"/>
      <c r="Q2" s="219"/>
    </row>
    <row r="3" spans="3:17">
      <c r="C3" s="213" t="s">
        <v>2642</v>
      </c>
      <c r="D3" s="214"/>
      <c r="E3" s="214"/>
      <c r="F3" s="214"/>
      <c r="G3" s="214"/>
      <c r="H3" s="214"/>
      <c r="I3" s="214"/>
      <c r="J3" s="215"/>
      <c r="N3" s="9" t="s">
        <v>2637</v>
      </c>
      <c r="O3" s="219" t="s">
        <v>2640</v>
      </c>
      <c r="P3" s="219"/>
      <c r="Q3" s="219"/>
    </row>
    <row r="4" spans="3:17" ht="17.25" thickBot="1">
      <c r="C4" s="216"/>
      <c r="D4" s="217"/>
      <c r="E4" s="217"/>
      <c r="F4" s="217"/>
      <c r="G4" s="217"/>
      <c r="H4" s="217"/>
      <c r="I4" s="217"/>
      <c r="J4" s="218"/>
      <c r="N4" s="9" t="s">
        <v>2638</v>
      </c>
      <c r="O4" s="219" t="s">
        <v>2641</v>
      </c>
      <c r="P4" s="219"/>
      <c r="Q4" s="219"/>
    </row>
    <row r="8" spans="3:17">
      <c r="D8" t="s">
        <v>1922</v>
      </c>
    </row>
    <row r="10" spans="3:17">
      <c r="E10" t="s">
        <v>1173</v>
      </c>
    </row>
    <row r="11" spans="3:17">
      <c r="F11" t="s">
        <v>1923</v>
      </c>
    </row>
    <row r="12" spans="3:17">
      <c r="F12" t="s">
        <v>1924</v>
      </c>
    </row>
    <row r="13" spans="3:17">
      <c r="G13" t="s">
        <v>1925</v>
      </c>
    </row>
    <row r="14" spans="3:17">
      <c r="G14" t="s">
        <v>1926</v>
      </c>
    </row>
    <row r="15" spans="3:17">
      <c r="G15" t="s">
        <v>1927</v>
      </c>
    </row>
    <row r="16" spans="3:17">
      <c r="G16" t="s">
        <v>1928</v>
      </c>
    </row>
    <row r="17" spans="4:7">
      <c r="G17" t="s">
        <v>1929</v>
      </c>
    </row>
    <row r="18" spans="4:7">
      <c r="G18" t="s">
        <v>1930</v>
      </c>
    </row>
    <row r="19" spans="4:7">
      <c r="G19" t="s">
        <v>1931</v>
      </c>
    </row>
    <row r="20" spans="4:7">
      <c r="G20" t="s">
        <v>1932</v>
      </c>
    </row>
    <row r="21" spans="4:7">
      <c r="G21" t="s">
        <v>1933</v>
      </c>
    </row>
    <row r="22" spans="4:7">
      <c r="G22" t="s">
        <v>1934</v>
      </c>
    </row>
    <row r="23" spans="4:7">
      <c r="G23" t="s">
        <v>1935</v>
      </c>
    </row>
    <row r="24" spans="4:7">
      <c r="G24" t="s">
        <v>1936</v>
      </c>
    </row>
    <row r="25" spans="4:7">
      <c r="G25" t="s">
        <v>1937</v>
      </c>
    </row>
    <row r="26" spans="4:7">
      <c r="F26" t="s">
        <v>1938</v>
      </c>
    </row>
    <row r="27" spans="4:7">
      <c r="E27" t="s">
        <v>1939</v>
      </c>
    </row>
    <row r="28" spans="4:7">
      <c r="D28" t="s">
        <v>1940</v>
      </c>
    </row>
    <row r="29" spans="4:7">
      <c r="D29" t="s">
        <v>1941</v>
      </c>
    </row>
    <row r="30" spans="4:7">
      <c r="D30" t="s">
        <v>1173</v>
      </c>
    </row>
    <row r="31" spans="4:7">
      <c r="D31" t="s">
        <v>1174</v>
      </c>
    </row>
    <row r="32" spans="4:7">
      <c r="D32" t="s">
        <v>1175</v>
      </c>
    </row>
    <row r="33" spans="4:5">
      <c r="D33" t="s">
        <v>1176</v>
      </c>
    </row>
    <row r="34" spans="4:5">
      <c r="D34" t="s">
        <v>1177</v>
      </c>
    </row>
    <row r="35" spans="4:5">
      <c r="D35" t="s">
        <v>1178</v>
      </c>
    </row>
    <row r="36" spans="4:5">
      <c r="D36" t="s">
        <v>1179</v>
      </c>
    </row>
    <row r="37" spans="4:5">
      <c r="D37" t="s">
        <v>1180</v>
      </c>
    </row>
    <row r="38" spans="4:5">
      <c r="D38" t="s">
        <v>1181</v>
      </c>
    </row>
    <row r="39" spans="4:5">
      <c r="D39" t="s">
        <v>1182</v>
      </c>
    </row>
    <row r="40" spans="4:5">
      <c r="D40" t="s">
        <v>1183</v>
      </c>
    </row>
    <row r="41" spans="4:5">
      <c r="D41" t="s">
        <v>1184</v>
      </c>
    </row>
    <row r="42" spans="4:5">
      <c r="D42" t="s">
        <v>1185</v>
      </c>
    </row>
    <row r="43" spans="4:5">
      <c r="D43" t="s">
        <v>1186</v>
      </c>
    </row>
    <row r="44" spans="4:5">
      <c r="D44" t="s">
        <v>1187</v>
      </c>
    </row>
    <row r="45" spans="4:5">
      <c r="D45" t="s">
        <v>1188</v>
      </c>
    </row>
    <row r="46" spans="4:5">
      <c r="D46" t="s">
        <v>1942</v>
      </c>
    </row>
    <row r="47" spans="4:5">
      <c r="E47" t="s">
        <v>1943</v>
      </c>
    </row>
    <row r="48" spans="4:5">
      <c r="E48" t="s">
        <v>1944</v>
      </c>
    </row>
    <row r="49" spans="4:6">
      <c r="D49" t="s">
        <v>1206</v>
      </c>
    </row>
    <row r="50" spans="4:6">
      <c r="E50" t="s">
        <v>1207</v>
      </c>
    </row>
    <row r="51" spans="4:6">
      <c r="F51" t="s">
        <v>1945</v>
      </c>
    </row>
    <row r="52" spans="4:6">
      <c r="E52" t="s">
        <v>1209</v>
      </c>
    </row>
    <row r="53" spans="4:6">
      <c r="F53" t="s">
        <v>1946</v>
      </c>
    </row>
    <row r="54" spans="4:6">
      <c r="D54" t="s">
        <v>1213</v>
      </c>
    </row>
    <row r="55" spans="4:6">
      <c r="D55" t="s">
        <v>1214</v>
      </c>
    </row>
    <row r="56" spans="4:6">
      <c r="D56" t="s">
        <v>1215</v>
      </c>
    </row>
    <row r="57" spans="4:6">
      <c r="D57" t="s">
        <v>1947</v>
      </c>
    </row>
    <row r="59" spans="4:6">
      <c r="D59" t="s">
        <v>1172</v>
      </c>
    </row>
    <row r="61" spans="4:6">
      <c r="D61" t="s">
        <v>1173</v>
      </c>
    </row>
    <row r="62" spans="4:6">
      <c r="E62" t="s">
        <v>1948</v>
      </c>
    </row>
    <row r="63" spans="4:6">
      <c r="E63" t="s">
        <v>1949</v>
      </c>
    </row>
    <row r="64" spans="4:6">
      <c r="E64" t="s">
        <v>1950</v>
      </c>
    </row>
    <row r="65" spans="4:5">
      <c r="E65" t="s">
        <v>1951</v>
      </c>
    </row>
    <row r="66" spans="4:5">
      <c r="E66" t="s">
        <v>1952</v>
      </c>
    </row>
    <row r="67" spans="4:5">
      <c r="E67" t="s">
        <v>1953</v>
      </c>
    </row>
    <row r="68" spans="4:5">
      <c r="E68" t="s">
        <v>1954</v>
      </c>
    </row>
    <row r="69" spans="4:5">
      <c r="E69" t="s">
        <v>1955</v>
      </c>
    </row>
    <row r="70" spans="4:5">
      <c r="E70" t="s">
        <v>1956</v>
      </c>
    </row>
    <row r="71" spans="4:5">
      <c r="E71" t="s">
        <v>1957</v>
      </c>
    </row>
    <row r="72" spans="4:5">
      <c r="E72" t="s">
        <v>1887</v>
      </c>
    </row>
    <row r="73" spans="4:5">
      <c r="D73" t="s">
        <v>1958</v>
      </c>
    </row>
    <row r="74" spans="4:5">
      <c r="D74" t="s">
        <v>1959</v>
      </c>
    </row>
    <row r="75" spans="4:5">
      <c r="D75" t="s">
        <v>1960</v>
      </c>
    </row>
    <row r="76" spans="4:5">
      <c r="D76" t="s">
        <v>1961</v>
      </c>
    </row>
    <row r="77" spans="4:5">
      <c r="D77" t="s">
        <v>1962</v>
      </c>
    </row>
    <row r="78" spans="4:5">
      <c r="D78" t="s">
        <v>1963</v>
      </c>
    </row>
    <row r="79" spans="4:5">
      <c r="D79" t="s">
        <v>1964</v>
      </c>
    </row>
    <row r="80" spans="4:5">
      <c r="D80" t="s">
        <v>1965</v>
      </c>
    </row>
    <row r="81" spans="4:4">
      <c r="D81" t="s">
        <v>1966</v>
      </c>
    </row>
    <row r="82" spans="4:4">
      <c r="D82" t="s">
        <v>1967</v>
      </c>
    </row>
    <row r="83" spans="4:4">
      <c r="D83" t="s">
        <v>1968</v>
      </c>
    </row>
    <row r="84" spans="4:4">
      <c r="D84" t="s">
        <v>1969</v>
      </c>
    </row>
    <row r="85" spans="4:4">
      <c r="D85" t="s">
        <v>1970</v>
      </c>
    </row>
    <row r="86" spans="4:4">
      <c r="D86" t="s">
        <v>1971</v>
      </c>
    </row>
    <row r="87" spans="4:4">
      <c r="D87" t="s">
        <v>1972</v>
      </c>
    </row>
    <row r="88" spans="4:4">
      <c r="D88" t="s">
        <v>1973</v>
      </c>
    </row>
    <row r="89" spans="4:4">
      <c r="D89" t="s">
        <v>1974</v>
      </c>
    </row>
    <row r="90" spans="4:4">
      <c r="D90" t="s">
        <v>1975</v>
      </c>
    </row>
    <row r="91" spans="4:4">
      <c r="D91" t="s">
        <v>1976</v>
      </c>
    </row>
    <row r="92" spans="4:4">
      <c r="D92" t="s">
        <v>1977</v>
      </c>
    </row>
    <row r="93" spans="4:4">
      <c r="D93" t="s">
        <v>1978</v>
      </c>
    </row>
    <row r="94" spans="4:4">
      <c r="D94" t="s">
        <v>1979</v>
      </c>
    </row>
    <row r="95" spans="4:4">
      <c r="D95" t="s">
        <v>1980</v>
      </c>
    </row>
    <row r="96" spans="4:4">
      <c r="D96" t="s">
        <v>1981</v>
      </c>
    </row>
    <row r="97" spans="4:4">
      <c r="D97" t="s">
        <v>1982</v>
      </c>
    </row>
    <row r="98" spans="4:4">
      <c r="D98" t="s">
        <v>1983</v>
      </c>
    </row>
    <row r="99" spans="4:4">
      <c r="D99" t="s">
        <v>1984</v>
      </c>
    </row>
    <row r="100" spans="4:4">
      <c r="D100" t="s">
        <v>1985</v>
      </c>
    </row>
    <row r="101" spans="4:4">
      <c r="D101" t="s">
        <v>1986</v>
      </c>
    </row>
    <row r="102" spans="4:4">
      <c r="D102" t="s">
        <v>1987</v>
      </c>
    </row>
    <row r="103" spans="4:4">
      <c r="D103" t="s">
        <v>1988</v>
      </c>
    </row>
    <row r="104" spans="4:4">
      <c r="D104" t="s">
        <v>1989</v>
      </c>
    </row>
    <row r="105" spans="4:4">
      <c r="D105" t="s">
        <v>1990</v>
      </c>
    </row>
    <row r="106" spans="4:4">
      <c r="D106" t="s">
        <v>1991</v>
      </c>
    </row>
    <row r="107" spans="4:4">
      <c r="D107" t="s">
        <v>1992</v>
      </c>
    </row>
    <row r="108" spans="4:4">
      <c r="D108" t="s">
        <v>1993</v>
      </c>
    </row>
    <row r="109" spans="4:4">
      <c r="D109" t="s">
        <v>1994</v>
      </c>
    </row>
    <row r="110" spans="4:4">
      <c r="D110" t="s">
        <v>1995</v>
      </c>
    </row>
    <row r="111" spans="4:4">
      <c r="D111" t="s">
        <v>1996</v>
      </c>
    </row>
    <row r="112" spans="4:4">
      <c r="D112" t="s">
        <v>1997</v>
      </c>
    </row>
    <row r="113" spans="4:4">
      <c r="D113" t="s">
        <v>1998</v>
      </c>
    </row>
    <row r="114" spans="4:4">
      <c r="D114" t="s">
        <v>1999</v>
      </c>
    </row>
    <row r="115" spans="4:4">
      <c r="D115" t="s">
        <v>2000</v>
      </c>
    </row>
    <row r="116" spans="4:4">
      <c r="D116" t="s">
        <v>2001</v>
      </c>
    </row>
  </sheetData>
  <mergeCells count="4">
    <mergeCell ref="C3:J4"/>
    <mergeCell ref="O2:Q2"/>
    <mergeCell ref="O3:Q3"/>
    <mergeCell ref="O4:Q4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912D8-9D52-4AB5-99E2-7BF1A230E482}">
  <sheetPr codeName="Sheet33">
    <tabColor rgb="FF92D050"/>
  </sheetPr>
  <dimension ref="A1"/>
  <sheetViews>
    <sheetView topLeftCell="A22" workbookViewId="0"/>
  </sheetViews>
  <sheetFormatPr defaultRowHeight="16.5"/>
  <cols>
    <col min="1" max="1" width="4.875" customWidth="1"/>
  </cols>
  <sheetData/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B3:L38"/>
  <sheetViews>
    <sheetView topLeftCell="A11" workbookViewId="0">
      <selection activeCell="G11" sqref="G11"/>
    </sheetView>
  </sheetViews>
  <sheetFormatPr defaultRowHeight="16.5"/>
  <cols>
    <col min="2" max="2" width="11.375" bestFit="1" customWidth="1"/>
    <col min="3" max="3" width="22.625" bestFit="1" customWidth="1"/>
    <col min="4" max="4" width="21.375" bestFit="1" customWidth="1"/>
    <col min="5" max="5" width="11.375" bestFit="1" customWidth="1"/>
    <col min="6" max="6" width="22.625" bestFit="1" customWidth="1"/>
    <col min="7" max="7" width="21.375" bestFit="1" customWidth="1"/>
    <col min="8" max="8" width="18.75" bestFit="1" customWidth="1"/>
    <col min="9" max="9" width="22.625" bestFit="1" customWidth="1"/>
    <col min="10" max="10" width="21.375" bestFit="1" customWidth="1"/>
    <col min="11" max="11" width="18.75" bestFit="1" customWidth="1"/>
    <col min="12" max="12" width="22.625" bestFit="1" customWidth="1"/>
    <col min="13" max="13" width="21.375" bestFit="1" customWidth="1"/>
  </cols>
  <sheetData>
    <row r="3" spans="2:12">
      <c r="B3" s="220" t="s">
        <v>472</v>
      </c>
      <c r="C3" s="221"/>
      <c r="E3" s="224" t="s">
        <v>475</v>
      </c>
      <c r="F3" s="224"/>
      <c r="H3" s="220" t="s">
        <v>476</v>
      </c>
      <c r="I3" s="221"/>
      <c r="K3" s="220" t="s">
        <v>477</v>
      </c>
      <c r="L3" s="221"/>
    </row>
    <row r="4" spans="2:12">
      <c r="B4" s="222"/>
      <c r="C4" s="223"/>
      <c r="E4" s="224"/>
      <c r="F4" s="224"/>
      <c r="H4" s="222"/>
      <c r="I4" s="223"/>
      <c r="K4" s="222"/>
      <c r="L4" s="223"/>
    </row>
    <row r="6" spans="2:12">
      <c r="B6" s="1" t="s">
        <v>474</v>
      </c>
      <c r="C6" s="2" t="s">
        <v>2536</v>
      </c>
      <c r="E6" s="1" t="s">
        <v>474</v>
      </c>
      <c r="F6" s="2" t="s">
        <v>2536</v>
      </c>
      <c r="H6" s="1" t="s">
        <v>474</v>
      </c>
      <c r="I6" s="2" t="s">
        <v>2536</v>
      </c>
      <c r="K6" s="1" t="s">
        <v>474</v>
      </c>
      <c r="L6" s="2" t="s">
        <v>2536</v>
      </c>
    </row>
    <row r="7" spans="2:12">
      <c r="B7" s="2" t="s">
        <v>23</v>
      </c>
      <c r="C7" s="3">
        <v>64325852.900000006</v>
      </c>
      <c r="E7" s="2" t="s">
        <v>23</v>
      </c>
      <c r="F7" s="3">
        <v>95575477.099999994</v>
      </c>
      <c r="H7" s="2" t="s">
        <v>16</v>
      </c>
      <c r="I7" s="3">
        <v>22225604.100000001</v>
      </c>
      <c r="K7" s="2" t="s">
        <v>16</v>
      </c>
      <c r="L7" s="3">
        <v>26789301</v>
      </c>
    </row>
    <row r="8" spans="2:12">
      <c r="B8" s="2" t="s">
        <v>43</v>
      </c>
      <c r="C8" s="3">
        <v>33143734.800000001</v>
      </c>
      <c r="E8" s="2" t="s">
        <v>43</v>
      </c>
      <c r="F8" s="3">
        <v>29727365</v>
      </c>
      <c r="H8" s="2" t="s">
        <v>586</v>
      </c>
      <c r="I8" s="3">
        <v>8807249.0999999996</v>
      </c>
      <c r="K8" s="2" t="s">
        <v>583</v>
      </c>
      <c r="L8" s="3">
        <v>3464336.5</v>
      </c>
    </row>
    <row r="9" spans="2:12">
      <c r="B9" s="2" t="s">
        <v>16</v>
      </c>
      <c r="C9" s="3">
        <v>22225604.100000001</v>
      </c>
      <c r="E9" s="2" t="s">
        <v>16</v>
      </c>
      <c r="F9" s="3">
        <v>26789301</v>
      </c>
      <c r="H9" s="2" t="s">
        <v>581</v>
      </c>
      <c r="I9" s="3">
        <v>401519.5</v>
      </c>
      <c r="K9" s="2" t="s">
        <v>591</v>
      </c>
      <c r="L9" s="3">
        <v>3775578</v>
      </c>
    </row>
    <row r="10" spans="2:12">
      <c r="B10" s="2" t="s">
        <v>473</v>
      </c>
      <c r="C10" s="3">
        <v>119695191.80000001</v>
      </c>
      <c r="E10" s="2" t="s">
        <v>473</v>
      </c>
      <c r="F10" s="3">
        <v>152092143.09999999</v>
      </c>
      <c r="H10" s="2" t="s">
        <v>588</v>
      </c>
      <c r="I10" s="3">
        <v>1008526.5</v>
      </c>
      <c r="K10" s="2" t="s">
        <v>586</v>
      </c>
      <c r="L10" s="3">
        <v>15984822</v>
      </c>
    </row>
    <row r="11" spans="2:12">
      <c r="H11" s="2" t="s">
        <v>583</v>
      </c>
      <c r="I11" s="3">
        <v>2480824</v>
      </c>
      <c r="K11" s="2" t="s">
        <v>588</v>
      </c>
      <c r="L11" s="3">
        <v>1404564.5</v>
      </c>
    </row>
    <row r="12" spans="2:12">
      <c r="H12" s="2" t="s">
        <v>590</v>
      </c>
      <c r="I12" s="3">
        <v>4757417</v>
      </c>
      <c r="K12" s="2" t="s">
        <v>578</v>
      </c>
      <c r="L12" s="3">
        <v>2160000</v>
      </c>
    </row>
    <row r="13" spans="2:12">
      <c r="H13" s="2" t="s">
        <v>591</v>
      </c>
      <c r="I13" s="3">
        <v>4770068</v>
      </c>
      <c r="K13" s="2" t="s">
        <v>43</v>
      </c>
      <c r="L13" s="3">
        <v>29727365</v>
      </c>
    </row>
    <row r="14" spans="2:12">
      <c r="H14" s="2" t="s">
        <v>43</v>
      </c>
      <c r="I14" s="3">
        <v>33143734.800000001</v>
      </c>
      <c r="K14" s="2" t="s">
        <v>583</v>
      </c>
      <c r="L14" s="3">
        <v>1307122.5</v>
      </c>
    </row>
    <row r="15" spans="2:12">
      <c r="H15" s="2" t="s">
        <v>1586</v>
      </c>
      <c r="I15" s="3">
        <v>1199990.5</v>
      </c>
      <c r="K15" s="2" t="s">
        <v>591</v>
      </c>
      <c r="L15" s="3">
        <v>8588190.5</v>
      </c>
    </row>
    <row r="16" spans="2:12">
      <c r="H16" s="2" t="s">
        <v>586</v>
      </c>
      <c r="I16" s="3">
        <v>7812929</v>
      </c>
      <c r="K16" s="2" t="s">
        <v>1409</v>
      </c>
      <c r="L16" s="3">
        <v>600000</v>
      </c>
    </row>
    <row r="17" spans="8:12">
      <c r="H17" s="2" t="s">
        <v>1238</v>
      </c>
      <c r="I17" s="3">
        <v>8399974.8000000007</v>
      </c>
      <c r="K17" s="2" t="s">
        <v>586</v>
      </c>
      <c r="L17" s="3">
        <v>6246839</v>
      </c>
    </row>
    <row r="18" spans="8:12">
      <c r="H18" s="2" t="s">
        <v>1409</v>
      </c>
      <c r="I18" s="3">
        <v>600000</v>
      </c>
      <c r="K18" s="2" t="s">
        <v>588</v>
      </c>
      <c r="L18" s="3">
        <v>1512838.5</v>
      </c>
    </row>
    <row r="19" spans="8:12">
      <c r="H19" s="2" t="s">
        <v>581</v>
      </c>
      <c r="I19" s="3">
        <v>401534</v>
      </c>
      <c r="K19" s="2" t="s">
        <v>581</v>
      </c>
      <c r="L19" s="3">
        <v>1920961.5</v>
      </c>
    </row>
    <row r="20" spans="8:12">
      <c r="H20" s="2" t="s">
        <v>588</v>
      </c>
      <c r="I20" s="3">
        <v>2019388</v>
      </c>
      <c r="K20" s="2" t="s">
        <v>1238</v>
      </c>
      <c r="L20" s="3">
        <v>9220381</v>
      </c>
    </row>
    <row r="21" spans="8:12">
      <c r="H21" s="2" t="s">
        <v>583</v>
      </c>
      <c r="I21" s="3">
        <v>2364653.5</v>
      </c>
      <c r="K21" s="2" t="s">
        <v>590</v>
      </c>
      <c r="L21" s="3">
        <v>331032</v>
      </c>
    </row>
    <row r="22" spans="8:12">
      <c r="H22" s="2" t="s">
        <v>578</v>
      </c>
      <c r="I22" s="3">
        <v>1080000</v>
      </c>
      <c r="K22" s="2" t="s">
        <v>23</v>
      </c>
      <c r="L22" s="3">
        <v>95575477.099999994</v>
      </c>
    </row>
    <row r="23" spans="8:12">
      <c r="H23" s="2" t="s">
        <v>590</v>
      </c>
      <c r="I23" s="3">
        <v>2960000</v>
      </c>
      <c r="K23" s="2" t="s">
        <v>583</v>
      </c>
      <c r="L23" s="3">
        <v>31611919</v>
      </c>
    </row>
    <row r="24" spans="8:12">
      <c r="H24" s="2" t="s">
        <v>591</v>
      </c>
      <c r="I24" s="3">
        <v>6305265</v>
      </c>
      <c r="K24" s="2" t="s">
        <v>591</v>
      </c>
      <c r="L24" s="3">
        <v>10620819</v>
      </c>
    </row>
    <row r="25" spans="8:12">
      <c r="H25" s="2" t="s">
        <v>23</v>
      </c>
      <c r="I25" s="3">
        <v>64325852.899999999</v>
      </c>
      <c r="K25" s="2" t="s">
        <v>1409</v>
      </c>
      <c r="L25" s="3">
        <v>3599977.5</v>
      </c>
    </row>
    <row r="26" spans="8:12">
      <c r="H26" s="2" t="s">
        <v>587</v>
      </c>
      <c r="I26" s="3">
        <v>1439992.8</v>
      </c>
      <c r="K26" s="2" t="s">
        <v>586</v>
      </c>
      <c r="L26" s="3">
        <v>14409340</v>
      </c>
    </row>
    <row r="27" spans="8:12">
      <c r="H27" s="2" t="s">
        <v>1585</v>
      </c>
      <c r="I27" s="3">
        <v>2169589.1999999997</v>
      </c>
      <c r="K27" s="2" t="s">
        <v>588</v>
      </c>
      <c r="L27" s="3">
        <v>1766532.5</v>
      </c>
    </row>
    <row r="28" spans="8:12">
      <c r="H28" s="2" t="s">
        <v>586</v>
      </c>
      <c r="I28" s="3">
        <v>16900644.399999999</v>
      </c>
      <c r="K28" s="2" t="s">
        <v>581</v>
      </c>
      <c r="L28" s="3">
        <v>1078324.5</v>
      </c>
    </row>
    <row r="29" spans="8:12">
      <c r="H29" s="2" t="s">
        <v>1238</v>
      </c>
      <c r="I29" s="3">
        <v>17639993</v>
      </c>
      <c r="K29" s="2" t="s">
        <v>1582</v>
      </c>
      <c r="L29" s="3">
        <v>1199979</v>
      </c>
    </row>
    <row r="30" spans="8:12">
      <c r="H30" s="2" t="s">
        <v>1409</v>
      </c>
      <c r="I30" s="3">
        <v>1199998</v>
      </c>
      <c r="K30" s="2" t="s">
        <v>1238</v>
      </c>
      <c r="L30" s="3">
        <v>25700585.600000001</v>
      </c>
    </row>
    <row r="31" spans="8:12">
      <c r="H31" s="2" t="s">
        <v>581</v>
      </c>
      <c r="I31" s="3">
        <v>803068</v>
      </c>
      <c r="K31" s="2" t="s">
        <v>590</v>
      </c>
      <c r="L31" s="3">
        <v>1580000</v>
      </c>
    </row>
    <row r="32" spans="8:12">
      <c r="H32" s="2" t="s">
        <v>588</v>
      </c>
      <c r="I32" s="3">
        <v>2442852</v>
      </c>
      <c r="K32" s="2" t="s">
        <v>578</v>
      </c>
      <c r="L32" s="3">
        <v>1440000</v>
      </c>
    </row>
    <row r="33" spans="8:12">
      <c r="H33" s="2" t="s">
        <v>583</v>
      </c>
      <c r="I33" s="3">
        <v>4240000</v>
      </c>
      <c r="K33" s="2" t="s">
        <v>1574</v>
      </c>
      <c r="L33" s="3">
        <v>2400000</v>
      </c>
    </row>
    <row r="34" spans="8:12">
      <c r="H34" s="2" t="s">
        <v>578</v>
      </c>
      <c r="I34" s="3">
        <v>1800000</v>
      </c>
      <c r="K34" s="2" t="s">
        <v>1594</v>
      </c>
      <c r="L34" s="3">
        <v>168000</v>
      </c>
    </row>
    <row r="35" spans="8:12">
      <c r="H35" s="2" t="s">
        <v>590</v>
      </c>
      <c r="I35" s="3">
        <v>2526920</v>
      </c>
      <c r="K35" s="2" t="s">
        <v>473</v>
      </c>
      <c r="L35" s="3">
        <v>152092143.09999999</v>
      </c>
    </row>
    <row r="36" spans="8:12">
      <c r="H36" s="2" t="s">
        <v>591</v>
      </c>
      <c r="I36" s="3">
        <v>12096135.5</v>
      </c>
    </row>
    <row r="37" spans="8:12">
      <c r="H37" s="2" t="s">
        <v>1582</v>
      </c>
      <c r="I37" s="3">
        <v>1066660</v>
      </c>
    </row>
    <row r="38" spans="8:12">
      <c r="H38" s="2" t="s">
        <v>473</v>
      </c>
      <c r="I38" s="3">
        <v>119695191.80000001</v>
      </c>
    </row>
  </sheetData>
  <mergeCells count="4">
    <mergeCell ref="B3:C4"/>
    <mergeCell ref="E3:F4"/>
    <mergeCell ref="H3:I4"/>
    <mergeCell ref="K3:L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9441E-B33A-4E3B-9159-CC10C6BA787C}">
  <sheetPr codeName="Sheet30">
    <tabColor rgb="FFC00000"/>
  </sheetPr>
  <dimension ref="A1:M213"/>
  <sheetViews>
    <sheetView topLeftCell="I1" workbookViewId="0">
      <selection activeCell="U17" sqref="U17"/>
    </sheetView>
  </sheetViews>
  <sheetFormatPr defaultRowHeight="16.5"/>
  <cols>
    <col min="1" max="1" width="21.375" bestFit="1" customWidth="1"/>
    <col min="2" max="4" width="11.25" bestFit="1" customWidth="1"/>
    <col min="5" max="6" width="13.25" bestFit="1" customWidth="1"/>
    <col min="7" max="7" width="32.375" bestFit="1" customWidth="1"/>
    <col min="8" max="8" width="63.75" bestFit="1" customWidth="1"/>
    <col min="9" max="9" width="11.25" bestFit="1" customWidth="1"/>
    <col min="10" max="10" width="16.875" bestFit="1" customWidth="1"/>
    <col min="11" max="11" width="41.5" bestFit="1" customWidth="1"/>
    <col min="12" max="12" width="12.25" bestFit="1" customWidth="1"/>
    <col min="13" max="13" width="16.8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7</v>
      </c>
      <c r="H1" t="s">
        <v>8</v>
      </c>
      <c r="I1" t="s">
        <v>10</v>
      </c>
      <c r="J1" t="s">
        <v>9</v>
      </c>
      <c r="K1" t="s">
        <v>1887</v>
      </c>
      <c r="L1" t="s">
        <v>2780</v>
      </c>
      <c r="M1" t="s">
        <v>2782</v>
      </c>
    </row>
    <row r="2" spans="1:13">
      <c r="A2" t="s">
        <v>529</v>
      </c>
      <c r="B2" t="s">
        <v>643</v>
      </c>
      <c r="C2" t="s">
        <v>16</v>
      </c>
      <c r="D2" t="s">
        <v>17</v>
      </c>
      <c r="E2" t="s">
        <v>106</v>
      </c>
      <c r="F2">
        <v>60000</v>
      </c>
      <c r="G2" t="s">
        <v>526</v>
      </c>
      <c r="H2" t="s">
        <v>527</v>
      </c>
      <c r="I2">
        <v>300</v>
      </c>
      <c r="J2" t="s">
        <v>591</v>
      </c>
      <c r="K2" t="s">
        <v>1868</v>
      </c>
      <c r="L2">
        <v>10</v>
      </c>
      <c r="M2">
        <v>600000</v>
      </c>
    </row>
    <row r="3" spans="1:13">
      <c r="A3" t="s">
        <v>842</v>
      </c>
      <c r="B3" t="s">
        <v>843</v>
      </c>
      <c r="C3" t="s">
        <v>43</v>
      </c>
      <c r="D3" t="s">
        <v>17</v>
      </c>
      <c r="E3" t="s">
        <v>106</v>
      </c>
      <c r="F3">
        <v>30000</v>
      </c>
      <c r="G3" t="s">
        <v>90</v>
      </c>
      <c r="H3" t="s">
        <v>810</v>
      </c>
      <c r="I3">
        <v>200</v>
      </c>
      <c r="J3" t="s">
        <v>591</v>
      </c>
      <c r="K3" t="s">
        <v>1788</v>
      </c>
      <c r="L3">
        <v>5</v>
      </c>
      <c r="M3">
        <v>150000</v>
      </c>
    </row>
    <row r="4" spans="1:13">
      <c r="A4" t="s">
        <v>642</v>
      </c>
      <c r="B4" t="s">
        <v>643</v>
      </c>
      <c r="C4" t="s">
        <v>43</v>
      </c>
      <c r="D4" t="s">
        <v>17</v>
      </c>
      <c r="E4" t="s">
        <v>176</v>
      </c>
      <c r="F4">
        <v>36923</v>
      </c>
      <c r="G4" t="s">
        <v>240</v>
      </c>
      <c r="H4" t="s">
        <v>644</v>
      </c>
      <c r="I4">
        <v>360</v>
      </c>
      <c r="J4" t="s">
        <v>588</v>
      </c>
      <c r="K4" t="s">
        <v>1754</v>
      </c>
      <c r="L4">
        <v>14.5</v>
      </c>
      <c r="M4">
        <v>535383.5</v>
      </c>
    </row>
    <row r="5" spans="1:13">
      <c r="A5" t="s">
        <v>647</v>
      </c>
      <c r="B5" t="s">
        <v>643</v>
      </c>
      <c r="C5" t="s">
        <v>23</v>
      </c>
      <c r="D5" t="s">
        <v>17</v>
      </c>
      <c r="E5" t="s">
        <v>176</v>
      </c>
      <c r="F5">
        <v>102857</v>
      </c>
      <c r="G5" t="s">
        <v>240</v>
      </c>
      <c r="H5" t="s">
        <v>245</v>
      </c>
      <c r="I5">
        <v>350</v>
      </c>
      <c r="J5" t="s">
        <v>591</v>
      </c>
      <c r="K5" t="s">
        <v>1782</v>
      </c>
      <c r="L5">
        <v>9.5</v>
      </c>
      <c r="M5">
        <v>977141.5</v>
      </c>
    </row>
    <row r="6" spans="1:13">
      <c r="A6" t="s">
        <v>651</v>
      </c>
      <c r="B6" t="s">
        <v>233</v>
      </c>
      <c r="C6" t="s">
        <v>43</v>
      </c>
      <c r="D6" t="s">
        <v>17</v>
      </c>
      <c r="E6" t="s">
        <v>176</v>
      </c>
      <c r="F6">
        <v>104347</v>
      </c>
      <c r="G6" t="s">
        <v>652</v>
      </c>
      <c r="H6" t="s">
        <v>653</v>
      </c>
      <c r="I6">
        <v>115</v>
      </c>
      <c r="J6" t="s">
        <v>1586</v>
      </c>
      <c r="K6" t="s">
        <v>1824</v>
      </c>
      <c r="L6">
        <v>11.5</v>
      </c>
      <c r="M6">
        <v>1199990.5</v>
      </c>
    </row>
    <row r="7" spans="1:13">
      <c r="A7" t="s">
        <v>270</v>
      </c>
      <c r="B7" t="s">
        <v>233</v>
      </c>
      <c r="C7" t="s">
        <v>43</v>
      </c>
      <c r="D7" t="s">
        <v>17</v>
      </c>
      <c r="E7" t="s">
        <v>124</v>
      </c>
      <c r="F7">
        <v>33333</v>
      </c>
      <c r="G7" t="s">
        <v>125</v>
      </c>
      <c r="H7" t="s">
        <v>271</v>
      </c>
      <c r="I7">
        <v>180</v>
      </c>
      <c r="J7" t="s">
        <v>1238</v>
      </c>
      <c r="K7" t="s">
        <v>1809</v>
      </c>
      <c r="L7">
        <v>25.2</v>
      </c>
      <c r="M7">
        <v>839991.6</v>
      </c>
    </row>
    <row r="8" spans="1:13">
      <c r="A8" t="s">
        <v>273</v>
      </c>
      <c r="B8" t="s">
        <v>233</v>
      </c>
      <c r="C8" t="s">
        <v>23</v>
      </c>
      <c r="D8" t="s">
        <v>17</v>
      </c>
      <c r="E8" t="s">
        <v>176</v>
      </c>
      <c r="F8">
        <v>80000</v>
      </c>
      <c r="G8" t="s">
        <v>81</v>
      </c>
      <c r="H8" t="s">
        <v>274</v>
      </c>
      <c r="I8">
        <v>150</v>
      </c>
      <c r="J8" t="s">
        <v>1238</v>
      </c>
      <c r="K8" t="s">
        <v>1811</v>
      </c>
      <c r="L8">
        <v>21</v>
      </c>
      <c r="M8">
        <v>1680000</v>
      </c>
    </row>
    <row r="9" spans="1:13">
      <c r="A9" t="s">
        <v>232</v>
      </c>
      <c r="B9" t="s">
        <v>233</v>
      </c>
      <c r="C9" t="s">
        <v>23</v>
      </c>
      <c r="D9" t="s">
        <v>17</v>
      </c>
      <c r="E9" t="s">
        <v>42</v>
      </c>
      <c r="F9">
        <v>300000</v>
      </c>
      <c r="G9" t="s">
        <v>90</v>
      </c>
      <c r="H9" t="s">
        <v>234</v>
      </c>
      <c r="I9">
        <v>400</v>
      </c>
      <c r="J9" t="s">
        <v>583</v>
      </c>
      <c r="K9" t="s">
        <v>1743</v>
      </c>
      <c r="L9">
        <v>10.5</v>
      </c>
      <c r="M9">
        <v>3150000</v>
      </c>
    </row>
    <row r="10" spans="1:13">
      <c r="A10" t="s">
        <v>235</v>
      </c>
      <c r="B10" t="s">
        <v>233</v>
      </c>
      <c r="C10" t="s">
        <v>16</v>
      </c>
      <c r="D10" t="s">
        <v>17</v>
      </c>
      <c r="E10" t="s">
        <v>24</v>
      </c>
      <c r="F10">
        <v>150000</v>
      </c>
      <c r="G10" t="s">
        <v>227</v>
      </c>
      <c r="H10" t="s">
        <v>236</v>
      </c>
      <c r="I10">
        <v>400</v>
      </c>
      <c r="J10" t="s">
        <v>583</v>
      </c>
      <c r="K10" t="s">
        <v>1738</v>
      </c>
      <c r="L10">
        <v>13</v>
      </c>
      <c r="M10">
        <v>1950000</v>
      </c>
    </row>
    <row r="11" spans="1:13">
      <c r="A11" t="s">
        <v>275</v>
      </c>
      <c r="B11" t="s">
        <v>233</v>
      </c>
      <c r="C11" t="s">
        <v>23</v>
      </c>
      <c r="D11" t="s">
        <v>17</v>
      </c>
      <c r="E11" t="s">
        <v>124</v>
      </c>
      <c r="F11">
        <v>160000</v>
      </c>
      <c r="G11" t="s">
        <v>276</v>
      </c>
      <c r="H11" t="s">
        <v>274</v>
      </c>
      <c r="I11">
        <v>150</v>
      </c>
      <c r="J11" t="s">
        <v>1238</v>
      </c>
      <c r="K11" t="s">
        <v>1807</v>
      </c>
      <c r="L11">
        <v>21</v>
      </c>
      <c r="M11">
        <v>3360000</v>
      </c>
    </row>
    <row r="12" spans="1:13">
      <c r="A12" t="s">
        <v>277</v>
      </c>
      <c r="B12" t="s">
        <v>233</v>
      </c>
      <c r="C12" t="s">
        <v>43</v>
      </c>
      <c r="D12" t="s">
        <v>17</v>
      </c>
      <c r="E12" t="s">
        <v>106</v>
      </c>
      <c r="F12">
        <v>66666</v>
      </c>
      <c r="G12" t="s">
        <v>278</v>
      </c>
      <c r="H12" t="s">
        <v>279</v>
      </c>
      <c r="I12">
        <v>180</v>
      </c>
      <c r="J12" t="s">
        <v>1238</v>
      </c>
      <c r="K12" t="s">
        <v>1805</v>
      </c>
      <c r="L12">
        <v>25.2</v>
      </c>
      <c r="M12">
        <v>1679983.2</v>
      </c>
    </row>
    <row r="13" spans="1:13">
      <c r="A13" t="s">
        <v>280</v>
      </c>
      <c r="B13" t="s">
        <v>233</v>
      </c>
      <c r="C13" t="s">
        <v>23</v>
      </c>
      <c r="D13" t="s">
        <v>17</v>
      </c>
      <c r="E13" t="s">
        <v>176</v>
      </c>
      <c r="F13">
        <v>90000</v>
      </c>
      <c r="G13" t="s">
        <v>276</v>
      </c>
      <c r="H13" t="s">
        <v>281</v>
      </c>
      <c r="I13">
        <v>200</v>
      </c>
      <c r="J13" t="s">
        <v>1238</v>
      </c>
      <c r="K13" t="s">
        <v>1808</v>
      </c>
      <c r="L13">
        <v>28</v>
      </c>
      <c r="M13">
        <v>2520000</v>
      </c>
    </row>
    <row r="14" spans="1:13">
      <c r="A14" t="s">
        <v>530</v>
      </c>
      <c r="B14" t="s">
        <v>233</v>
      </c>
      <c r="C14" t="s">
        <v>16</v>
      </c>
      <c r="D14" t="s">
        <v>17</v>
      </c>
      <c r="E14" t="s">
        <v>106</v>
      </c>
      <c r="F14">
        <v>20000</v>
      </c>
      <c r="G14" t="s">
        <v>491</v>
      </c>
      <c r="H14" t="s">
        <v>521</v>
      </c>
      <c r="I14">
        <v>300</v>
      </c>
      <c r="J14" t="s">
        <v>591</v>
      </c>
      <c r="K14" t="s">
        <v>1864</v>
      </c>
      <c r="L14">
        <v>8.5</v>
      </c>
      <c r="M14">
        <v>170000</v>
      </c>
    </row>
    <row r="15" spans="1:13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>
        <v>13043</v>
      </c>
      <c r="G15" t="s">
        <v>19</v>
      </c>
      <c r="H15" t="s">
        <v>20</v>
      </c>
      <c r="I15">
        <v>230</v>
      </c>
      <c r="J15" t="s">
        <v>586</v>
      </c>
      <c r="K15" t="s">
        <v>1846</v>
      </c>
      <c r="L15">
        <v>23.5</v>
      </c>
      <c r="M15">
        <v>306510.5</v>
      </c>
    </row>
    <row r="16" spans="1:13">
      <c r="A16" t="s">
        <v>512</v>
      </c>
      <c r="B16" t="s">
        <v>15</v>
      </c>
      <c r="C16" t="s">
        <v>16</v>
      </c>
      <c r="D16" t="s">
        <v>17</v>
      </c>
      <c r="E16" t="s">
        <v>24</v>
      </c>
      <c r="F16">
        <v>24000</v>
      </c>
      <c r="G16" t="s">
        <v>90</v>
      </c>
      <c r="H16" t="s">
        <v>513</v>
      </c>
      <c r="I16">
        <v>250</v>
      </c>
      <c r="J16" t="s">
        <v>591</v>
      </c>
      <c r="K16" t="s">
        <v>1792</v>
      </c>
      <c r="L16">
        <v>7</v>
      </c>
      <c r="M16">
        <v>168000</v>
      </c>
    </row>
    <row r="17" spans="1:13">
      <c r="A17" t="s">
        <v>705</v>
      </c>
      <c r="B17" t="s">
        <v>15</v>
      </c>
      <c r="C17" t="s">
        <v>23</v>
      </c>
      <c r="D17" t="s">
        <v>17</v>
      </c>
      <c r="E17" t="s">
        <v>42</v>
      </c>
      <c r="F17">
        <v>90000</v>
      </c>
      <c r="G17" t="s">
        <v>240</v>
      </c>
      <c r="H17" t="s">
        <v>706</v>
      </c>
      <c r="I17">
        <v>280</v>
      </c>
      <c r="J17" t="s">
        <v>588</v>
      </c>
      <c r="K17" t="s">
        <v>1752</v>
      </c>
      <c r="L17">
        <v>18</v>
      </c>
      <c r="M17">
        <v>1620000</v>
      </c>
    </row>
    <row r="18" spans="1:13">
      <c r="A18" t="s">
        <v>707</v>
      </c>
      <c r="B18" t="s">
        <v>15</v>
      </c>
      <c r="C18" t="s">
        <v>23</v>
      </c>
      <c r="D18" t="s">
        <v>17</v>
      </c>
      <c r="E18" t="s">
        <v>35</v>
      </c>
      <c r="F18">
        <v>25714</v>
      </c>
      <c r="G18" t="s">
        <v>240</v>
      </c>
      <c r="H18" t="s">
        <v>708</v>
      </c>
      <c r="I18">
        <v>280</v>
      </c>
      <c r="J18" t="s">
        <v>588</v>
      </c>
      <c r="K18" t="s">
        <v>1752</v>
      </c>
      <c r="L18">
        <v>18</v>
      </c>
      <c r="M18">
        <v>462852</v>
      </c>
    </row>
    <row r="19" spans="1:13">
      <c r="A19" t="s">
        <v>693</v>
      </c>
      <c r="B19" t="s">
        <v>15</v>
      </c>
      <c r="C19" t="s">
        <v>43</v>
      </c>
      <c r="D19" t="s">
        <v>17</v>
      </c>
      <c r="E19" t="s">
        <v>35</v>
      </c>
      <c r="F19">
        <v>25714</v>
      </c>
      <c r="G19" t="s">
        <v>240</v>
      </c>
      <c r="H19" t="s">
        <v>694</v>
      </c>
      <c r="I19">
        <v>250</v>
      </c>
      <c r="J19" t="s">
        <v>588</v>
      </c>
      <c r="K19" t="s">
        <v>1751</v>
      </c>
      <c r="L19">
        <v>14.5</v>
      </c>
      <c r="M19">
        <v>372853</v>
      </c>
    </row>
    <row r="20" spans="1:13">
      <c r="A20" t="s">
        <v>27</v>
      </c>
      <c r="B20" t="s">
        <v>15</v>
      </c>
      <c r="C20" t="s">
        <v>23</v>
      </c>
      <c r="D20" t="s">
        <v>17</v>
      </c>
      <c r="E20" t="s">
        <v>24</v>
      </c>
      <c r="F20">
        <v>23529</v>
      </c>
      <c r="G20" t="s">
        <v>28</v>
      </c>
      <c r="H20" t="s">
        <v>29</v>
      </c>
      <c r="I20">
        <v>170</v>
      </c>
      <c r="J20" t="s">
        <v>586</v>
      </c>
      <c r="K20" t="s">
        <v>1834</v>
      </c>
      <c r="L20">
        <v>17.2</v>
      </c>
      <c r="M20">
        <v>404698.8</v>
      </c>
    </row>
    <row r="21" spans="1:13">
      <c r="A21" t="s">
        <v>30</v>
      </c>
      <c r="B21" t="s">
        <v>15</v>
      </c>
      <c r="C21" t="s">
        <v>23</v>
      </c>
      <c r="D21" t="s">
        <v>17</v>
      </c>
      <c r="E21" t="s">
        <v>18</v>
      </c>
      <c r="F21">
        <v>30000</v>
      </c>
      <c r="G21" t="s">
        <v>31</v>
      </c>
      <c r="H21" t="s">
        <v>32</v>
      </c>
      <c r="I21">
        <v>200</v>
      </c>
      <c r="J21" t="s">
        <v>586</v>
      </c>
      <c r="K21" t="s">
        <v>1854</v>
      </c>
      <c r="L21">
        <v>20</v>
      </c>
      <c r="M21">
        <v>600000</v>
      </c>
    </row>
    <row r="22" spans="1:13">
      <c r="A22" t="s">
        <v>282</v>
      </c>
      <c r="B22" t="s">
        <v>15</v>
      </c>
      <c r="C22" t="s">
        <v>43</v>
      </c>
      <c r="D22" t="s">
        <v>17</v>
      </c>
      <c r="E22" t="s">
        <v>24</v>
      </c>
      <c r="F22">
        <v>30000</v>
      </c>
      <c r="G22" t="s">
        <v>217</v>
      </c>
      <c r="H22" t="s">
        <v>283</v>
      </c>
      <c r="I22">
        <v>200</v>
      </c>
      <c r="J22" t="s">
        <v>1238</v>
      </c>
      <c r="K22" t="s">
        <v>1813</v>
      </c>
      <c r="L22">
        <v>28</v>
      </c>
      <c r="M22">
        <v>840000</v>
      </c>
    </row>
    <row r="23" spans="1:13">
      <c r="A23" t="s">
        <v>755</v>
      </c>
      <c r="B23" t="s">
        <v>15</v>
      </c>
      <c r="C23" t="s">
        <v>23</v>
      </c>
      <c r="D23" t="s">
        <v>17</v>
      </c>
      <c r="E23" t="s">
        <v>24</v>
      </c>
      <c r="F23">
        <v>29411</v>
      </c>
      <c r="G23" t="s">
        <v>517</v>
      </c>
      <c r="H23" t="s">
        <v>756</v>
      </c>
      <c r="I23">
        <v>102</v>
      </c>
      <c r="J23" t="s">
        <v>591</v>
      </c>
      <c r="K23" t="s">
        <v>1773</v>
      </c>
      <c r="L23">
        <v>5</v>
      </c>
      <c r="M23">
        <v>147055</v>
      </c>
    </row>
    <row r="24" spans="1:13">
      <c r="A24" t="s">
        <v>823</v>
      </c>
      <c r="B24" t="s">
        <v>15</v>
      </c>
      <c r="C24" t="s">
        <v>23</v>
      </c>
      <c r="D24" t="s">
        <v>17</v>
      </c>
      <c r="E24" t="s">
        <v>24</v>
      </c>
      <c r="F24">
        <v>33333</v>
      </c>
      <c r="G24" t="s">
        <v>108</v>
      </c>
      <c r="H24" t="s">
        <v>267</v>
      </c>
      <c r="I24">
        <v>180</v>
      </c>
      <c r="J24" t="s">
        <v>591</v>
      </c>
      <c r="K24" t="s">
        <v>1776</v>
      </c>
      <c r="L24">
        <v>5</v>
      </c>
      <c r="M24">
        <v>166665</v>
      </c>
    </row>
    <row r="25" spans="1:13">
      <c r="A25" t="s">
        <v>697</v>
      </c>
      <c r="B25" t="s">
        <v>15</v>
      </c>
      <c r="C25" t="s">
        <v>23</v>
      </c>
      <c r="D25" t="s">
        <v>17</v>
      </c>
      <c r="E25" t="s">
        <v>24</v>
      </c>
      <c r="F25">
        <v>24000</v>
      </c>
      <c r="G25" t="s">
        <v>103</v>
      </c>
      <c r="H25" t="s">
        <v>698</v>
      </c>
      <c r="I25">
        <v>250</v>
      </c>
      <c r="J25" t="s">
        <v>591</v>
      </c>
      <c r="K25" t="s">
        <v>1796</v>
      </c>
      <c r="L25">
        <v>7</v>
      </c>
      <c r="M25">
        <v>168000</v>
      </c>
    </row>
    <row r="26" spans="1:13">
      <c r="A26" t="s">
        <v>731</v>
      </c>
      <c r="B26" t="s">
        <v>34</v>
      </c>
      <c r="C26" t="s">
        <v>23</v>
      </c>
      <c r="D26" t="s">
        <v>17</v>
      </c>
      <c r="E26" t="s">
        <v>35</v>
      </c>
      <c r="F26">
        <v>48000</v>
      </c>
      <c r="G26" t="s">
        <v>240</v>
      </c>
      <c r="H26" t="s">
        <v>249</v>
      </c>
      <c r="I26">
        <v>250</v>
      </c>
      <c r="J26" t="s">
        <v>591</v>
      </c>
      <c r="K26" t="s">
        <v>1780</v>
      </c>
      <c r="L26">
        <v>7.5</v>
      </c>
      <c r="M26">
        <v>360000</v>
      </c>
    </row>
    <row r="27" spans="1:13">
      <c r="A27" t="s">
        <v>196</v>
      </c>
      <c r="B27" t="s">
        <v>34</v>
      </c>
      <c r="C27" t="s">
        <v>23</v>
      </c>
      <c r="D27" t="s">
        <v>17</v>
      </c>
      <c r="E27" t="s">
        <v>84</v>
      </c>
      <c r="F27">
        <v>42857</v>
      </c>
      <c r="G27" t="s">
        <v>197</v>
      </c>
      <c r="H27" t="s">
        <v>198</v>
      </c>
      <c r="I27">
        <v>140</v>
      </c>
      <c r="J27" t="s">
        <v>1409</v>
      </c>
      <c r="K27" t="s">
        <v>1815</v>
      </c>
      <c r="L27">
        <v>14</v>
      </c>
      <c r="M27">
        <v>599998</v>
      </c>
    </row>
    <row r="28" spans="1:13">
      <c r="A28" t="s">
        <v>835</v>
      </c>
      <c r="B28" t="s">
        <v>34</v>
      </c>
      <c r="C28" t="s">
        <v>23</v>
      </c>
      <c r="D28" t="s">
        <v>17</v>
      </c>
      <c r="E28" t="s">
        <v>35</v>
      </c>
      <c r="F28">
        <v>53333</v>
      </c>
      <c r="G28" t="s">
        <v>836</v>
      </c>
      <c r="H28" t="s">
        <v>837</v>
      </c>
      <c r="I28">
        <v>225</v>
      </c>
      <c r="J28" t="s">
        <v>1582</v>
      </c>
      <c r="K28" t="s">
        <v>1717</v>
      </c>
      <c r="L28">
        <v>20</v>
      </c>
      <c r="M28">
        <v>1066660</v>
      </c>
    </row>
    <row r="29" spans="1:13">
      <c r="A29" t="s">
        <v>624</v>
      </c>
      <c r="B29" t="s">
        <v>34</v>
      </c>
      <c r="C29" t="s">
        <v>23</v>
      </c>
      <c r="D29" t="s">
        <v>17</v>
      </c>
      <c r="E29" t="s">
        <v>18</v>
      </c>
      <c r="F29">
        <v>28571</v>
      </c>
      <c r="G29" t="s">
        <v>103</v>
      </c>
      <c r="H29" t="s">
        <v>625</v>
      </c>
      <c r="I29">
        <v>210</v>
      </c>
      <c r="J29" t="s">
        <v>591</v>
      </c>
      <c r="K29" t="s">
        <v>1795</v>
      </c>
      <c r="L29">
        <v>6</v>
      </c>
      <c r="M29">
        <v>171426</v>
      </c>
    </row>
    <row r="30" spans="1:13">
      <c r="A30" t="s">
        <v>777</v>
      </c>
      <c r="B30" t="s">
        <v>34</v>
      </c>
      <c r="C30" t="s">
        <v>23</v>
      </c>
      <c r="D30" t="s">
        <v>17</v>
      </c>
      <c r="E30" t="s">
        <v>35</v>
      </c>
      <c r="F30">
        <v>17142</v>
      </c>
      <c r="G30" t="s">
        <v>90</v>
      </c>
      <c r="H30" t="s">
        <v>632</v>
      </c>
      <c r="I30">
        <v>350</v>
      </c>
      <c r="J30" t="s">
        <v>591</v>
      </c>
      <c r="K30" t="s">
        <v>1793</v>
      </c>
      <c r="L30">
        <v>9</v>
      </c>
      <c r="M30">
        <v>154278</v>
      </c>
    </row>
    <row r="31" spans="1:13">
      <c r="A31" t="s">
        <v>637</v>
      </c>
      <c r="B31" t="s">
        <v>34</v>
      </c>
      <c r="C31" t="s">
        <v>43</v>
      </c>
      <c r="D31" t="s">
        <v>17</v>
      </c>
      <c r="E31" t="s">
        <v>35</v>
      </c>
      <c r="F31">
        <v>21052</v>
      </c>
      <c r="G31" t="s">
        <v>638</v>
      </c>
      <c r="H31" t="s">
        <v>639</v>
      </c>
      <c r="I31">
        <v>285</v>
      </c>
      <c r="J31" t="s">
        <v>591</v>
      </c>
      <c r="K31" t="s">
        <v>1861</v>
      </c>
      <c r="L31">
        <v>8</v>
      </c>
      <c r="M31">
        <v>168416</v>
      </c>
    </row>
    <row r="32" spans="1:13">
      <c r="A32" t="s">
        <v>771</v>
      </c>
      <c r="B32" t="s">
        <v>34</v>
      </c>
      <c r="C32" t="s">
        <v>23</v>
      </c>
      <c r="D32" t="s">
        <v>17</v>
      </c>
      <c r="E32" t="s">
        <v>35</v>
      </c>
      <c r="F32">
        <v>30000</v>
      </c>
      <c r="G32" t="s">
        <v>39</v>
      </c>
      <c r="H32" t="s">
        <v>772</v>
      </c>
      <c r="I32">
        <v>200</v>
      </c>
      <c r="J32" t="s">
        <v>591</v>
      </c>
      <c r="K32" t="s">
        <v>1770</v>
      </c>
      <c r="L32">
        <v>5</v>
      </c>
      <c r="M32">
        <v>150000</v>
      </c>
    </row>
    <row r="33" spans="1:13">
      <c r="A33" t="s">
        <v>33</v>
      </c>
      <c r="B33" t="s">
        <v>34</v>
      </c>
      <c r="C33" t="s">
        <v>23</v>
      </c>
      <c r="D33" t="s">
        <v>17</v>
      </c>
      <c r="E33" t="s">
        <v>35</v>
      </c>
      <c r="F33">
        <v>20000</v>
      </c>
      <c r="G33" t="s">
        <v>36</v>
      </c>
      <c r="H33" t="s">
        <v>37</v>
      </c>
      <c r="I33">
        <v>300</v>
      </c>
      <c r="J33" t="s">
        <v>586</v>
      </c>
      <c r="K33" t="s">
        <v>1830</v>
      </c>
      <c r="L33">
        <v>30</v>
      </c>
      <c r="M33">
        <v>600000</v>
      </c>
    </row>
    <row r="34" spans="1:13">
      <c r="A34" t="s">
        <v>89</v>
      </c>
      <c r="B34" t="s">
        <v>34</v>
      </c>
      <c r="C34" t="s">
        <v>16</v>
      </c>
      <c r="D34" t="s">
        <v>17</v>
      </c>
      <c r="E34" t="s">
        <v>35</v>
      </c>
      <c r="F34">
        <v>80000</v>
      </c>
      <c r="G34" t="s">
        <v>90</v>
      </c>
      <c r="H34" t="s">
        <v>91</v>
      </c>
      <c r="I34">
        <v>150</v>
      </c>
      <c r="J34" t="s">
        <v>590</v>
      </c>
      <c r="K34" t="s">
        <v>1726</v>
      </c>
      <c r="L34">
        <v>4</v>
      </c>
      <c r="M34">
        <v>320000</v>
      </c>
    </row>
    <row r="35" spans="1:13">
      <c r="A35" t="s">
        <v>38</v>
      </c>
      <c r="B35" t="s">
        <v>34</v>
      </c>
      <c r="C35" t="s">
        <v>23</v>
      </c>
      <c r="D35" t="s">
        <v>17</v>
      </c>
      <c r="E35" t="s">
        <v>35</v>
      </c>
      <c r="F35">
        <v>37500</v>
      </c>
      <c r="G35" t="s">
        <v>39</v>
      </c>
      <c r="H35" t="s">
        <v>40</v>
      </c>
      <c r="I35">
        <v>320</v>
      </c>
      <c r="J35" t="s">
        <v>586</v>
      </c>
      <c r="K35" t="s">
        <v>1828</v>
      </c>
      <c r="L35">
        <v>32</v>
      </c>
      <c r="M35">
        <v>1200000</v>
      </c>
    </row>
    <row r="36" spans="1:13">
      <c r="A36" t="s">
        <v>237</v>
      </c>
      <c r="B36" t="s">
        <v>34</v>
      </c>
      <c r="C36" t="s">
        <v>43</v>
      </c>
      <c r="D36" t="s">
        <v>17</v>
      </c>
      <c r="E36" t="s">
        <v>35</v>
      </c>
      <c r="F36">
        <v>33333</v>
      </c>
      <c r="G36" t="s">
        <v>90</v>
      </c>
      <c r="H36" t="s">
        <v>238</v>
      </c>
      <c r="I36">
        <v>180</v>
      </c>
      <c r="J36" t="s">
        <v>583</v>
      </c>
      <c r="K36" t="s">
        <v>1739</v>
      </c>
      <c r="L36">
        <v>5.5</v>
      </c>
      <c r="M36">
        <v>183331.5</v>
      </c>
    </row>
    <row r="37" spans="1:13">
      <c r="A37" t="s">
        <v>181</v>
      </c>
      <c r="B37" t="s">
        <v>34</v>
      </c>
      <c r="C37" t="s">
        <v>16</v>
      </c>
      <c r="D37" t="s">
        <v>17</v>
      </c>
      <c r="E37" t="s">
        <v>24</v>
      </c>
      <c r="F37">
        <v>46153</v>
      </c>
      <c r="G37" t="s">
        <v>182</v>
      </c>
      <c r="H37" t="s">
        <v>152</v>
      </c>
      <c r="I37">
        <v>130</v>
      </c>
      <c r="J37" t="s">
        <v>586</v>
      </c>
      <c r="K37" t="s">
        <v>1836</v>
      </c>
      <c r="L37">
        <v>13.2</v>
      </c>
      <c r="M37">
        <v>609219.6</v>
      </c>
    </row>
    <row r="38" spans="1:13">
      <c r="A38" t="s">
        <v>546</v>
      </c>
      <c r="B38" t="s">
        <v>34</v>
      </c>
      <c r="C38" t="s">
        <v>16</v>
      </c>
      <c r="D38" t="s">
        <v>17</v>
      </c>
      <c r="E38" t="s">
        <v>35</v>
      </c>
      <c r="F38">
        <v>14285</v>
      </c>
      <c r="G38" t="s">
        <v>547</v>
      </c>
      <c r="H38" t="s">
        <v>548</v>
      </c>
      <c r="I38">
        <v>420</v>
      </c>
      <c r="J38" t="s">
        <v>591</v>
      </c>
      <c r="K38" t="s">
        <v>1870</v>
      </c>
      <c r="L38">
        <v>11</v>
      </c>
      <c r="M38">
        <v>157135</v>
      </c>
    </row>
    <row r="39" spans="1:13">
      <c r="A39" t="s">
        <v>93</v>
      </c>
      <c r="B39" t="s">
        <v>34</v>
      </c>
      <c r="C39" t="s">
        <v>16</v>
      </c>
      <c r="D39" t="s">
        <v>17</v>
      </c>
      <c r="E39" t="s">
        <v>24</v>
      </c>
      <c r="F39">
        <v>66666</v>
      </c>
      <c r="G39" t="s">
        <v>94</v>
      </c>
      <c r="H39" t="s">
        <v>95</v>
      </c>
      <c r="I39">
        <v>90</v>
      </c>
      <c r="J39" t="s">
        <v>590</v>
      </c>
      <c r="K39" t="s">
        <v>1730</v>
      </c>
      <c r="L39">
        <v>4</v>
      </c>
      <c r="M39">
        <v>266664</v>
      </c>
    </row>
    <row r="40" spans="1:13">
      <c r="A40" t="s">
        <v>485</v>
      </c>
      <c r="B40" t="s">
        <v>184</v>
      </c>
      <c r="C40" t="s">
        <v>23</v>
      </c>
      <c r="D40" t="s">
        <v>17</v>
      </c>
      <c r="E40" t="s">
        <v>111</v>
      </c>
      <c r="F40">
        <v>28571</v>
      </c>
      <c r="G40" t="s">
        <v>81</v>
      </c>
      <c r="H40" t="s">
        <v>486</v>
      </c>
      <c r="I40">
        <v>210</v>
      </c>
      <c r="J40" t="s">
        <v>1585</v>
      </c>
      <c r="K40" t="s">
        <v>1876</v>
      </c>
      <c r="L40">
        <v>25.2</v>
      </c>
      <c r="M40">
        <v>719989.2</v>
      </c>
    </row>
    <row r="41" spans="1:13">
      <c r="A41" t="s">
        <v>488</v>
      </c>
      <c r="B41" t="s">
        <v>184</v>
      </c>
      <c r="C41" t="s">
        <v>23</v>
      </c>
      <c r="D41" t="s">
        <v>17</v>
      </c>
      <c r="E41" t="s">
        <v>111</v>
      </c>
      <c r="F41">
        <v>25000</v>
      </c>
      <c r="G41" t="s">
        <v>81</v>
      </c>
      <c r="H41" t="s">
        <v>489</v>
      </c>
      <c r="I41">
        <v>240</v>
      </c>
      <c r="J41" t="s">
        <v>1585</v>
      </c>
      <c r="K41" t="s">
        <v>1877</v>
      </c>
      <c r="L41">
        <v>28.799999999999997</v>
      </c>
      <c r="M41">
        <v>719999.99999999988</v>
      </c>
    </row>
    <row r="42" spans="1:13">
      <c r="A42" t="s">
        <v>183</v>
      </c>
      <c r="B42" t="s">
        <v>184</v>
      </c>
      <c r="C42" t="s">
        <v>23</v>
      </c>
      <c r="D42" t="s">
        <v>17</v>
      </c>
      <c r="E42" t="s">
        <v>111</v>
      </c>
      <c r="F42">
        <v>23076</v>
      </c>
      <c r="G42" t="s">
        <v>185</v>
      </c>
      <c r="H42" t="s">
        <v>186</v>
      </c>
      <c r="I42">
        <v>260</v>
      </c>
      <c r="J42" t="s">
        <v>586</v>
      </c>
      <c r="K42" t="s">
        <v>1825</v>
      </c>
      <c r="L42">
        <v>26</v>
      </c>
      <c r="M42">
        <v>599976</v>
      </c>
    </row>
    <row r="43" spans="1:13">
      <c r="A43" t="s">
        <v>301</v>
      </c>
      <c r="B43" t="s">
        <v>184</v>
      </c>
      <c r="C43" t="s">
        <v>23</v>
      </c>
      <c r="D43" t="s">
        <v>17</v>
      </c>
      <c r="E43" t="s">
        <v>70</v>
      </c>
      <c r="F43">
        <v>30000</v>
      </c>
      <c r="G43" t="s">
        <v>125</v>
      </c>
      <c r="H43" t="s">
        <v>302</v>
      </c>
      <c r="I43">
        <v>200</v>
      </c>
      <c r="J43" t="s">
        <v>1238</v>
      </c>
      <c r="K43" t="s">
        <v>1810</v>
      </c>
      <c r="L43">
        <v>28</v>
      </c>
      <c r="M43">
        <v>840000</v>
      </c>
    </row>
    <row r="44" spans="1:13">
      <c r="A44" t="s">
        <v>844</v>
      </c>
      <c r="B44" t="s">
        <v>184</v>
      </c>
      <c r="C44" t="s">
        <v>23</v>
      </c>
      <c r="D44" t="s">
        <v>17</v>
      </c>
      <c r="E44" t="s">
        <v>35</v>
      </c>
      <c r="F44">
        <v>30000</v>
      </c>
      <c r="G44" t="s">
        <v>240</v>
      </c>
      <c r="H44" t="s">
        <v>810</v>
      </c>
      <c r="I44">
        <v>200</v>
      </c>
      <c r="J44" t="s">
        <v>591</v>
      </c>
      <c r="K44" t="s">
        <v>1779</v>
      </c>
      <c r="L44">
        <v>5</v>
      </c>
      <c r="M44">
        <v>150000</v>
      </c>
    </row>
    <row r="45" spans="1:13">
      <c r="A45" t="s">
        <v>620</v>
      </c>
      <c r="B45" t="s">
        <v>184</v>
      </c>
      <c r="C45" t="s">
        <v>43</v>
      </c>
      <c r="D45" t="s">
        <v>17</v>
      </c>
      <c r="E45" t="s">
        <v>111</v>
      </c>
      <c r="F45">
        <v>9230</v>
      </c>
      <c r="G45" t="s">
        <v>240</v>
      </c>
      <c r="H45" t="s">
        <v>556</v>
      </c>
      <c r="I45">
        <v>350</v>
      </c>
      <c r="J45" t="s">
        <v>588</v>
      </c>
      <c r="K45" t="s">
        <v>1753</v>
      </c>
      <c r="L45">
        <v>14.5</v>
      </c>
      <c r="M45">
        <v>133835</v>
      </c>
    </row>
    <row r="46" spans="1:13">
      <c r="A46" t="s">
        <v>610</v>
      </c>
      <c r="B46" t="s">
        <v>184</v>
      </c>
      <c r="C46" t="s">
        <v>23</v>
      </c>
      <c r="D46" t="s">
        <v>17</v>
      </c>
      <c r="E46" t="s">
        <v>35</v>
      </c>
      <c r="F46">
        <v>26086</v>
      </c>
      <c r="G46" t="s">
        <v>611</v>
      </c>
      <c r="H46" t="s">
        <v>612</v>
      </c>
      <c r="I46">
        <v>220</v>
      </c>
      <c r="J46" t="s">
        <v>591</v>
      </c>
      <c r="K46" t="s">
        <v>1783</v>
      </c>
      <c r="L46">
        <v>6</v>
      </c>
      <c r="M46">
        <v>156516</v>
      </c>
    </row>
    <row r="47" spans="1:13">
      <c r="A47" t="s">
        <v>732</v>
      </c>
      <c r="B47" t="s">
        <v>184</v>
      </c>
      <c r="C47" t="s">
        <v>23</v>
      </c>
      <c r="D47" t="s">
        <v>17</v>
      </c>
      <c r="E47" t="s">
        <v>84</v>
      </c>
      <c r="F47">
        <v>94736</v>
      </c>
      <c r="G47" t="s">
        <v>45</v>
      </c>
      <c r="H47" t="s">
        <v>733</v>
      </c>
      <c r="I47">
        <v>190</v>
      </c>
      <c r="J47" t="s">
        <v>591</v>
      </c>
      <c r="K47" t="s">
        <v>1871</v>
      </c>
      <c r="L47">
        <v>5</v>
      </c>
      <c r="M47">
        <v>473680</v>
      </c>
    </row>
    <row r="48" spans="1:13">
      <c r="A48" t="s">
        <v>531</v>
      </c>
      <c r="B48" t="s">
        <v>184</v>
      </c>
      <c r="C48" t="s">
        <v>16</v>
      </c>
      <c r="D48" t="s">
        <v>17</v>
      </c>
      <c r="E48" t="s">
        <v>111</v>
      </c>
      <c r="F48">
        <v>18750</v>
      </c>
      <c r="G48" t="s">
        <v>532</v>
      </c>
      <c r="H48" t="s">
        <v>401</v>
      </c>
      <c r="I48">
        <v>320</v>
      </c>
      <c r="J48" t="s">
        <v>591</v>
      </c>
      <c r="K48" t="s">
        <v>1784</v>
      </c>
      <c r="L48">
        <v>8</v>
      </c>
      <c r="M48">
        <v>150000</v>
      </c>
    </row>
    <row r="49" spans="1:13">
      <c r="A49" t="s">
        <v>187</v>
      </c>
      <c r="B49" t="s">
        <v>184</v>
      </c>
      <c r="C49" t="s">
        <v>16</v>
      </c>
      <c r="D49" t="s">
        <v>17</v>
      </c>
      <c r="E49" t="s">
        <v>24</v>
      </c>
      <c r="F49">
        <v>48000</v>
      </c>
      <c r="G49" t="s">
        <v>188</v>
      </c>
      <c r="H49" t="s">
        <v>189</v>
      </c>
      <c r="I49">
        <v>250</v>
      </c>
      <c r="J49" t="s">
        <v>586</v>
      </c>
      <c r="K49" t="s">
        <v>1827</v>
      </c>
      <c r="L49">
        <v>25.5</v>
      </c>
      <c r="M49">
        <v>1224000</v>
      </c>
    </row>
    <row r="50" spans="1:13">
      <c r="A50" t="s">
        <v>533</v>
      </c>
      <c r="B50" t="s">
        <v>184</v>
      </c>
      <c r="C50" t="s">
        <v>16</v>
      </c>
      <c r="D50" t="s">
        <v>17</v>
      </c>
      <c r="E50" t="s">
        <v>35</v>
      </c>
      <c r="F50">
        <v>17142</v>
      </c>
      <c r="G50" t="s">
        <v>103</v>
      </c>
      <c r="H50" t="s">
        <v>534</v>
      </c>
      <c r="I50">
        <v>350</v>
      </c>
      <c r="J50" t="s">
        <v>591</v>
      </c>
      <c r="K50" t="s">
        <v>1798</v>
      </c>
      <c r="L50">
        <v>9</v>
      </c>
      <c r="M50">
        <v>154278</v>
      </c>
    </row>
    <row r="51" spans="1:13">
      <c r="A51" t="s">
        <v>720</v>
      </c>
      <c r="B51" t="s">
        <v>184</v>
      </c>
      <c r="C51" t="s">
        <v>43</v>
      </c>
      <c r="D51" t="s">
        <v>17</v>
      </c>
      <c r="E51" t="s">
        <v>35</v>
      </c>
      <c r="F51">
        <v>27272</v>
      </c>
      <c r="G51" t="s">
        <v>90</v>
      </c>
      <c r="H51" t="s">
        <v>721</v>
      </c>
      <c r="I51">
        <v>220</v>
      </c>
      <c r="J51" t="s">
        <v>591</v>
      </c>
      <c r="K51" t="s">
        <v>1790</v>
      </c>
      <c r="L51">
        <v>6</v>
      </c>
      <c r="M51">
        <v>163632</v>
      </c>
    </row>
    <row r="52" spans="1:13">
      <c r="A52" t="s">
        <v>761</v>
      </c>
      <c r="B52" t="s">
        <v>97</v>
      </c>
      <c r="C52" t="s">
        <v>23</v>
      </c>
      <c r="D52" t="s">
        <v>17</v>
      </c>
      <c r="E52" t="s">
        <v>84</v>
      </c>
      <c r="F52">
        <v>17142</v>
      </c>
      <c r="G52" t="s">
        <v>240</v>
      </c>
      <c r="H52" t="s">
        <v>245</v>
      </c>
      <c r="I52">
        <v>350</v>
      </c>
      <c r="J52" t="s">
        <v>591</v>
      </c>
      <c r="K52" t="s">
        <v>1782</v>
      </c>
      <c r="L52">
        <v>9.5</v>
      </c>
      <c r="M52">
        <v>162849</v>
      </c>
    </row>
    <row r="53" spans="1:13">
      <c r="A53" t="s">
        <v>190</v>
      </c>
      <c r="B53" t="s">
        <v>97</v>
      </c>
      <c r="C53" t="s">
        <v>16</v>
      </c>
      <c r="D53" t="s">
        <v>17</v>
      </c>
      <c r="E53" t="s">
        <v>111</v>
      </c>
      <c r="F53">
        <v>24000</v>
      </c>
      <c r="G53" t="s">
        <v>19</v>
      </c>
      <c r="H53" t="s">
        <v>191</v>
      </c>
      <c r="I53">
        <v>250</v>
      </c>
      <c r="J53" t="s">
        <v>586</v>
      </c>
      <c r="K53" t="s">
        <v>1847</v>
      </c>
      <c r="L53">
        <v>25</v>
      </c>
      <c r="M53">
        <v>600000</v>
      </c>
    </row>
    <row r="54" spans="1:13">
      <c r="A54" t="s">
        <v>209</v>
      </c>
      <c r="B54" t="s">
        <v>97</v>
      </c>
      <c r="C54" t="s">
        <v>23</v>
      </c>
      <c r="D54" t="s">
        <v>17</v>
      </c>
      <c r="E54" t="s">
        <v>70</v>
      </c>
      <c r="F54">
        <v>30769</v>
      </c>
      <c r="G54" t="s">
        <v>210</v>
      </c>
      <c r="H54" t="s">
        <v>211</v>
      </c>
      <c r="I54">
        <v>390</v>
      </c>
      <c r="J54" t="s">
        <v>587</v>
      </c>
      <c r="K54" t="s">
        <v>1878</v>
      </c>
      <c r="L54">
        <v>31.200000000000003</v>
      </c>
      <c r="M54">
        <v>959992.8</v>
      </c>
    </row>
    <row r="55" spans="1:13">
      <c r="A55" t="s">
        <v>685</v>
      </c>
      <c r="B55" t="s">
        <v>97</v>
      </c>
      <c r="C55" t="s">
        <v>23</v>
      </c>
      <c r="D55" t="s">
        <v>17</v>
      </c>
      <c r="E55" t="s">
        <v>84</v>
      </c>
      <c r="F55">
        <v>24000</v>
      </c>
      <c r="G55" t="s">
        <v>240</v>
      </c>
      <c r="H55" t="s">
        <v>249</v>
      </c>
      <c r="I55">
        <v>250</v>
      </c>
      <c r="J55" t="s">
        <v>591</v>
      </c>
      <c r="K55" t="s">
        <v>1780</v>
      </c>
      <c r="L55">
        <v>7.5</v>
      </c>
      <c r="M55">
        <v>180000</v>
      </c>
    </row>
    <row r="56" spans="1:13">
      <c r="A56" t="s">
        <v>824</v>
      </c>
      <c r="B56" t="s">
        <v>97</v>
      </c>
      <c r="C56" t="s">
        <v>23</v>
      </c>
      <c r="D56" t="s">
        <v>17</v>
      </c>
      <c r="E56" t="s">
        <v>84</v>
      </c>
      <c r="F56">
        <v>15000</v>
      </c>
      <c r="G56" t="s">
        <v>673</v>
      </c>
      <c r="H56" t="s">
        <v>825</v>
      </c>
      <c r="I56">
        <v>400</v>
      </c>
      <c r="J56" t="s">
        <v>591</v>
      </c>
      <c r="K56" t="s">
        <v>1802</v>
      </c>
      <c r="L56">
        <v>10</v>
      </c>
      <c r="M56">
        <v>150000</v>
      </c>
    </row>
    <row r="57" spans="1:13">
      <c r="A57" t="s">
        <v>745</v>
      </c>
      <c r="B57" t="s">
        <v>97</v>
      </c>
      <c r="C57" t="s">
        <v>23</v>
      </c>
      <c r="D57" t="s">
        <v>17</v>
      </c>
      <c r="E57" t="s">
        <v>118</v>
      </c>
      <c r="F57">
        <v>80000</v>
      </c>
      <c r="G57" t="s">
        <v>746</v>
      </c>
      <c r="H57" t="s">
        <v>747</v>
      </c>
      <c r="I57">
        <v>150</v>
      </c>
      <c r="J57" t="s">
        <v>591</v>
      </c>
      <c r="K57" t="s">
        <v>1859</v>
      </c>
      <c r="L57">
        <v>4</v>
      </c>
      <c r="M57">
        <v>320000</v>
      </c>
    </row>
    <row r="58" spans="1:13">
      <c r="A58" t="s">
        <v>213</v>
      </c>
      <c r="B58" t="s">
        <v>97</v>
      </c>
      <c r="C58" t="s">
        <v>23</v>
      </c>
      <c r="D58" t="s">
        <v>17</v>
      </c>
      <c r="E58" t="s">
        <v>70</v>
      </c>
      <c r="F58">
        <v>18750</v>
      </c>
      <c r="G58" t="s">
        <v>214</v>
      </c>
      <c r="H58" t="s">
        <v>215</v>
      </c>
      <c r="I58">
        <v>320</v>
      </c>
      <c r="J58" t="s">
        <v>587</v>
      </c>
      <c r="K58" t="s">
        <v>1879</v>
      </c>
      <c r="L58">
        <v>25.6</v>
      </c>
      <c r="M58">
        <v>480000</v>
      </c>
    </row>
    <row r="59" spans="1:13">
      <c r="A59" t="s">
        <v>96</v>
      </c>
      <c r="B59" t="s">
        <v>97</v>
      </c>
      <c r="C59" t="s">
        <v>16</v>
      </c>
      <c r="D59" t="s">
        <v>17</v>
      </c>
      <c r="E59" t="s">
        <v>84</v>
      </c>
      <c r="F59">
        <v>25000</v>
      </c>
      <c r="G59" t="s">
        <v>98</v>
      </c>
      <c r="H59" t="s">
        <v>99</v>
      </c>
      <c r="I59">
        <v>240</v>
      </c>
      <c r="J59" t="s">
        <v>590</v>
      </c>
      <c r="K59" t="s">
        <v>1723</v>
      </c>
      <c r="L59">
        <v>6</v>
      </c>
      <c r="M59">
        <v>150000</v>
      </c>
    </row>
    <row r="60" spans="1:13">
      <c r="A60" t="s">
        <v>100</v>
      </c>
      <c r="B60" t="s">
        <v>97</v>
      </c>
      <c r="C60" t="s">
        <v>23</v>
      </c>
      <c r="D60" t="s">
        <v>17</v>
      </c>
      <c r="E60" t="s">
        <v>84</v>
      </c>
      <c r="F60">
        <v>25000</v>
      </c>
      <c r="G60" t="s">
        <v>98</v>
      </c>
      <c r="H60" t="s">
        <v>99</v>
      </c>
      <c r="I60">
        <v>240</v>
      </c>
      <c r="J60" t="s">
        <v>590</v>
      </c>
      <c r="K60" t="s">
        <v>1723</v>
      </c>
      <c r="L60">
        <v>6</v>
      </c>
      <c r="M60">
        <v>150000</v>
      </c>
    </row>
    <row r="61" spans="1:13">
      <c r="A61" t="s">
        <v>788</v>
      </c>
      <c r="B61" t="s">
        <v>97</v>
      </c>
      <c r="C61" t="s">
        <v>23</v>
      </c>
      <c r="D61" t="s">
        <v>17</v>
      </c>
      <c r="E61" t="s">
        <v>84</v>
      </c>
      <c r="F61">
        <v>43200</v>
      </c>
      <c r="G61" t="s">
        <v>547</v>
      </c>
      <c r="H61" t="s">
        <v>735</v>
      </c>
      <c r="I61">
        <v>160</v>
      </c>
      <c r="J61" t="s">
        <v>591</v>
      </c>
      <c r="K61" t="s">
        <v>1869</v>
      </c>
      <c r="L61">
        <v>5</v>
      </c>
      <c r="M61">
        <v>216000</v>
      </c>
    </row>
    <row r="62" spans="1:13">
      <c r="A62" t="s">
        <v>734</v>
      </c>
      <c r="B62" t="s">
        <v>97</v>
      </c>
      <c r="C62" t="s">
        <v>23</v>
      </c>
      <c r="D62" t="s">
        <v>17</v>
      </c>
      <c r="E62" t="s">
        <v>111</v>
      </c>
      <c r="F62">
        <v>4800</v>
      </c>
      <c r="G62" t="s">
        <v>547</v>
      </c>
      <c r="H62" t="s">
        <v>735</v>
      </c>
      <c r="I62">
        <v>160</v>
      </c>
      <c r="J62" t="s">
        <v>591</v>
      </c>
      <c r="K62" t="s">
        <v>1869</v>
      </c>
      <c r="L62">
        <v>5</v>
      </c>
      <c r="M62">
        <v>24000</v>
      </c>
    </row>
    <row r="63" spans="1:13">
      <c r="A63" t="s">
        <v>722</v>
      </c>
      <c r="B63" t="s">
        <v>97</v>
      </c>
      <c r="C63" t="s">
        <v>43</v>
      </c>
      <c r="D63" t="s">
        <v>17</v>
      </c>
      <c r="E63" t="s">
        <v>84</v>
      </c>
      <c r="F63">
        <v>24390</v>
      </c>
      <c r="G63" t="s">
        <v>517</v>
      </c>
      <c r="H63" t="s">
        <v>723</v>
      </c>
      <c r="I63">
        <v>205</v>
      </c>
      <c r="J63" t="s">
        <v>591</v>
      </c>
      <c r="K63" t="s">
        <v>1774</v>
      </c>
      <c r="L63">
        <v>5</v>
      </c>
      <c r="M63">
        <v>121950</v>
      </c>
    </row>
    <row r="64" spans="1:13">
      <c r="A64" t="s">
        <v>725</v>
      </c>
      <c r="B64" t="s">
        <v>97</v>
      </c>
      <c r="C64" t="s">
        <v>43</v>
      </c>
      <c r="D64" t="s">
        <v>17</v>
      </c>
      <c r="E64" t="s">
        <v>84</v>
      </c>
      <c r="F64">
        <v>13333</v>
      </c>
      <c r="G64" t="s">
        <v>726</v>
      </c>
      <c r="H64" t="s">
        <v>727</v>
      </c>
      <c r="I64">
        <v>250</v>
      </c>
      <c r="J64" t="s">
        <v>588</v>
      </c>
      <c r="K64" t="s">
        <v>1750</v>
      </c>
      <c r="L64">
        <v>14</v>
      </c>
      <c r="M64">
        <v>186662</v>
      </c>
    </row>
    <row r="65" spans="1:13">
      <c r="A65" t="s">
        <v>775</v>
      </c>
      <c r="B65" t="s">
        <v>97</v>
      </c>
      <c r="C65" t="s">
        <v>43</v>
      </c>
      <c r="D65" t="s">
        <v>17</v>
      </c>
      <c r="E65" t="s">
        <v>111</v>
      </c>
      <c r="F65">
        <v>34285</v>
      </c>
      <c r="G65" t="s">
        <v>103</v>
      </c>
      <c r="H65" t="s">
        <v>534</v>
      </c>
      <c r="I65">
        <v>350</v>
      </c>
      <c r="J65" t="s">
        <v>591</v>
      </c>
      <c r="K65" t="s">
        <v>1798</v>
      </c>
      <c r="L65">
        <v>9</v>
      </c>
      <c r="M65">
        <v>308565</v>
      </c>
    </row>
    <row r="66" spans="1:13">
      <c r="A66" t="s">
        <v>781</v>
      </c>
      <c r="B66" t="s">
        <v>97</v>
      </c>
      <c r="C66" t="s">
        <v>43</v>
      </c>
      <c r="D66" t="s">
        <v>17</v>
      </c>
      <c r="E66" t="s">
        <v>111</v>
      </c>
      <c r="F66">
        <v>54545</v>
      </c>
      <c r="G66" t="s">
        <v>491</v>
      </c>
      <c r="H66" t="s">
        <v>782</v>
      </c>
      <c r="I66">
        <v>220</v>
      </c>
      <c r="J66" t="s">
        <v>591</v>
      </c>
      <c r="K66" t="s">
        <v>1863</v>
      </c>
      <c r="L66">
        <v>6</v>
      </c>
      <c r="M66">
        <v>327270</v>
      </c>
    </row>
    <row r="67" spans="1:13">
      <c r="A67" t="s">
        <v>496</v>
      </c>
      <c r="B67" t="s">
        <v>97</v>
      </c>
      <c r="C67" t="s">
        <v>16</v>
      </c>
      <c r="D67" t="s">
        <v>17</v>
      </c>
      <c r="E67" t="s">
        <v>70</v>
      </c>
      <c r="F67">
        <v>94736</v>
      </c>
      <c r="G67" t="s">
        <v>31</v>
      </c>
      <c r="H67" t="s">
        <v>497</v>
      </c>
      <c r="I67">
        <v>190</v>
      </c>
      <c r="J67" t="s">
        <v>591</v>
      </c>
      <c r="K67" t="s">
        <v>1872</v>
      </c>
      <c r="L67">
        <v>4</v>
      </c>
      <c r="M67">
        <v>378944</v>
      </c>
    </row>
    <row r="68" spans="1:13">
      <c r="A68" t="s">
        <v>663</v>
      </c>
      <c r="B68" t="s">
        <v>97</v>
      </c>
      <c r="C68" t="s">
        <v>43</v>
      </c>
      <c r="D68" t="s">
        <v>17</v>
      </c>
      <c r="E68" t="s">
        <v>111</v>
      </c>
      <c r="F68">
        <v>9375</v>
      </c>
      <c r="G68" t="s">
        <v>664</v>
      </c>
      <c r="H68" t="s">
        <v>665</v>
      </c>
      <c r="I68">
        <v>480</v>
      </c>
      <c r="J68" t="s">
        <v>588</v>
      </c>
      <c r="K68" t="s">
        <v>1749</v>
      </c>
      <c r="L68">
        <v>14</v>
      </c>
      <c r="M68">
        <v>131250</v>
      </c>
    </row>
    <row r="69" spans="1:13">
      <c r="A69" t="s">
        <v>194</v>
      </c>
      <c r="B69" t="s">
        <v>102</v>
      </c>
      <c r="C69" t="s">
        <v>23</v>
      </c>
      <c r="D69" t="s">
        <v>17</v>
      </c>
      <c r="E69" t="s">
        <v>70</v>
      </c>
      <c r="F69">
        <v>30000</v>
      </c>
      <c r="G69" t="s">
        <v>177</v>
      </c>
      <c r="H69" t="s">
        <v>195</v>
      </c>
      <c r="I69">
        <v>200</v>
      </c>
      <c r="J69" t="s">
        <v>586</v>
      </c>
      <c r="K69" t="s">
        <v>1831</v>
      </c>
      <c r="L69">
        <v>20</v>
      </c>
      <c r="M69">
        <v>600000</v>
      </c>
    </row>
    <row r="70" spans="1:13">
      <c r="A70" t="s">
        <v>542</v>
      </c>
      <c r="B70" t="s">
        <v>102</v>
      </c>
      <c r="C70" t="s">
        <v>16</v>
      </c>
      <c r="D70" t="s">
        <v>17</v>
      </c>
      <c r="E70" t="s">
        <v>70</v>
      </c>
      <c r="F70">
        <v>16216</v>
      </c>
      <c r="G70" t="s">
        <v>103</v>
      </c>
      <c r="H70" t="s">
        <v>543</v>
      </c>
      <c r="I70">
        <v>370</v>
      </c>
      <c r="J70" t="s">
        <v>591</v>
      </c>
      <c r="K70" t="s">
        <v>1799</v>
      </c>
      <c r="L70">
        <v>10</v>
      </c>
      <c r="M70">
        <v>162160</v>
      </c>
    </row>
    <row r="71" spans="1:13">
      <c r="A71" t="s">
        <v>655</v>
      </c>
      <c r="B71" t="s">
        <v>102</v>
      </c>
      <c r="C71" t="s">
        <v>43</v>
      </c>
      <c r="D71" t="s">
        <v>17</v>
      </c>
      <c r="E71" t="s">
        <v>70</v>
      </c>
      <c r="F71">
        <v>75000</v>
      </c>
      <c r="G71" t="s">
        <v>90</v>
      </c>
      <c r="H71" t="s">
        <v>656</v>
      </c>
      <c r="I71">
        <v>160</v>
      </c>
      <c r="J71" t="s">
        <v>591</v>
      </c>
      <c r="K71" t="s">
        <v>1786</v>
      </c>
      <c r="L71">
        <v>5</v>
      </c>
      <c r="M71">
        <v>375000</v>
      </c>
    </row>
    <row r="72" spans="1:13">
      <c r="A72" t="s">
        <v>748</v>
      </c>
      <c r="B72" t="s">
        <v>102</v>
      </c>
      <c r="C72" t="s">
        <v>23</v>
      </c>
      <c r="D72" t="s">
        <v>17</v>
      </c>
      <c r="E72" t="s">
        <v>70</v>
      </c>
      <c r="F72">
        <v>30000</v>
      </c>
      <c r="G72" t="s">
        <v>90</v>
      </c>
      <c r="H72" t="s">
        <v>247</v>
      </c>
      <c r="I72">
        <v>200</v>
      </c>
      <c r="J72" t="s">
        <v>591</v>
      </c>
      <c r="K72" t="s">
        <v>1788</v>
      </c>
      <c r="L72">
        <v>5</v>
      </c>
      <c r="M72">
        <v>150000</v>
      </c>
    </row>
    <row r="73" spans="1:13">
      <c r="A73" t="s">
        <v>200</v>
      </c>
      <c r="B73" t="s">
        <v>102</v>
      </c>
      <c r="C73" t="s">
        <v>43</v>
      </c>
      <c r="D73" t="s">
        <v>17</v>
      </c>
      <c r="E73" t="s">
        <v>48</v>
      </c>
      <c r="F73">
        <v>40000</v>
      </c>
      <c r="G73" t="s">
        <v>201</v>
      </c>
      <c r="H73" t="s">
        <v>202</v>
      </c>
      <c r="I73">
        <v>150</v>
      </c>
      <c r="J73" t="s">
        <v>1409</v>
      </c>
      <c r="K73" t="s">
        <v>1804</v>
      </c>
      <c r="L73">
        <v>15</v>
      </c>
      <c r="M73">
        <v>600000</v>
      </c>
    </row>
    <row r="74" spans="1:13">
      <c r="A74" t="s">
        <v>686</v>
      </c>
      <c r="B74" t="s">
        <v>102</v>
      </c>
      <c r="C74" t="s">
        <v>23</v>
      </c>
      <c r="D74" t="s">
        <v>17</v>
      </c>
      <c r="E74" t="s">
        <v>84</v>
      </c>
      <c r="F74">
        <v>18750</v>
      </c>
      <c r="G74" t="s">
        <v>81</v>
      </c>
      <c r="H74" t="s">
        <v>687</v>
      </c>
      <c r="I74">
        <v>320</v>
      </c>
      <c r="J74" t="s">
        <v>591</v>
      </c>
      <c r="K74" t="s">
        <v>1866</v>
      </c>
      <c r="L74">
        <v>8</v>
      </c>
      <c r="M74">
        <v>150000</v>
      </c>
    </row>
    <row r="75" spans="1:13">
      <c r="A75" t="s">
        <v>829</v>
      </c>
      <c r="B75" t="s">
        <v>102</v>
      </c>
      <c r="C75" t="s">
        <v>23</v>
      </c>
      <c r="D75" t="s">
        <v>17</v>
      </c>
      <c r="E75" t="s">
        <v>70</v>
      </c>
      <c r="F75">
        <v>24000</v>
      </c>
      <c r="G75" t="s">
        <v>790</v>
      </c>
      <c r="H75" t="s">
        <v>791</v>
      </c>
      <c r="I75">
        <v>250</v>
      </c>
      <c r="J75" t="s">
        <v>591</v>
      </c>
      <c r="K75" t="s">
        <v>1764</v>
      </c>
      <c r="L75">
        <v>7</v>
      </c>
      <c r="M75">
        <v>168000</v>
      </c>
    </row>
    <row r="76" spans="1:13">
      <c r="A76" t="s">
        <v>830</v>
      </c>
      <c r="B76" t="s">
        <v>102</v>
      </c>
      <c r="C76" t="s">
        <v>23</v>
      </c>
      <c r="D76" t="s">
        <v>17</v>
      </c>
      <c r="E76" t="s">
        <v>70</v>
      </c>
      <c r="F76">
        <v>17142</v>
      </c>
      <c r="G76" t="s">
        <v>90</v>
      </c>
      <c r="H76" t="s">
        <v>632</v>
      </c>
      <c r="I76">
        <v>350</v>
      </c>
      <c r="J76" t="s">
        <v>591</v>
      </c>
      <c r="K76" t="s">
        <v>1793</v>
      </c>
      <c r="L76">
        <v>9</v>
      </c>
      <c r="M76">
        <v>154278</v>
      </c>
    </row>
    <row r="77" spans="1:13">
      <c r="A77" t="s">
        <v>101</v>
      </c>
      <c r="B77" t="s">
        <v>102</v>
      </c>
      <c r="C77" t="s">
        <v>43</v>
      </c>
      <c r="D77" t="s">
        <v>17</v>
      </c>
      <c r="E77" t="s">
        <v>84</v>
      </c>
      <c r="F77">
        <v>160000</v>
      </c>
      <c r="G77" t="s">
        <v>103</v>
      </c>
      <c r="H77" t="s">
        <v>104</v>
      </c>
      <c r="I77">
        <v>75</v>
      </c>
      <c r="J77" t="s">
        <v>590</v>
      </c>
      <c r="K77" t="s">
        <v>1729</v>
      </c>
      <c r="L77">
        <v>5</v>
      </c>
      <c r="M77">
        <v>800000</v>
      </c>
    </row>
    <row r="78" spans="1:13">
      <c r="A78" t="s">
        <v>166</v>
      </c>
      <c r="B78" t="s">
        <v>102</v>
      </c>
      <c r="C78" t="s">
        <v>23</v>
      </c>
      <c r="D78" t="s">
        <v>17</v>
      </c>
      <c r="E78" t="s">
        <v>84</v>
      </c>
      <c r="F78">
        <v>18750</v>
      </c>
      <c r="G78" t="s">
        <v>49</v>
      </c>
      <c r="H78" t="s">
        <v>50</v>
      </c>
      <c r="I78">
        <v>320</v>
      </c>
      <c r="J78" t="s">
        <v>586</v>
      </c>
      <c r="K78" t="s">
        <v>1833</v>
      </c>
      <c r="L78">
        <v>32.200000000000003</v>
      </c>
      <c r="M78">
        <v>603750</v>
      </c>
    </row>
    <row r="79" spans="1:13">
      <c r="A79" t="s">
        <v>508</v>
      </c>
      <c r="B79" t="s">
        <v>102</v>
      </c>
      <c r="C79" t="s">
        <v>16</v>
      </c>
      <c r="D79" t="s">
        <v>17</v>
      </c>
      <c r="E79" t="s">
        <v>111</v>
      </c>
      <c r="F79">
        <v>25000</v>
      </c>
      <c r="G79" t="s">
        <v>509</v>
      </c>
      <c r="H79" t="s">
        <v>510</v>
      </c>
      <c r="I79">
        <v>240</v>
      </c>
      <c r="J79" t="s">
        <v>591</v>
      </c>
      <c r="K79" t="s">
        <v>1718</v>
      </c>
      <c r="L79">
        <v>6</v>
      </c>
      <c r="M79">
        <v>150000</v>
      </c>
    </row>
    <row r="80" spans="1:13">
      <c r="A80" t="s">
        <v>535</v>
      </c>
      <c r="B80" t="s">
        <v>102</v>
      </c>
      <c r="C80" t="s">
        <v>16</v>
      </c>
      <c r="D80" t="s">
        <v>17</v>
      </c>
      <c r="E80" t="s">
        <v>35</v>
      </c>
      <c r="F80">
        <v>17142</v>
      </c>
      <c r="G80" t="s">
        <v>536</v>
      </c>
      <c r="H80" t="s">
        <v>537</v>
      </c>
      <c r="I80">
        <v>350</v>
      </c>
      <c r="J80" t="s">
        <v>591</v>
      </c>
      <c r="K80" t="s">
        <v>1720</v>
      </c>
      <c r="L80">
        <v>9</v>
      </c>
      <c r="M80">
        <v>154278</v>
      </c>
    </row>
    <row r="81" spans="1:13">
      <c r="A81" t="s">
        <v>764</v>
      </c>
      <c r="B81" t="s">
        <v>102</v>
      </c>
      <c r="C81" t="s">
        <v>43</v>
      </c>
      <c r="D81" t="s">
        <v>17</v>
      </c>
      <c r="E81" t="s">
        <v>70</v>
      </c>
      <c r="F81">
        <v>28571</v>
      </c>
      <c r="G81" t="s">
        <v>765</v>
      </c>
      <c r="H81" t="s">
        <v>766</v>
      </c>
      <c r="I81">
        <v>210</v>
      </c>
      <c r="J81" t="s">
        <v>591</v>
      </c>
      <c r="K81" t="s">
        <v>1860</v>
      </c>
      <c r="L81">
        <v>6</v>
      </c>
      <c r="M81">
        <v>171426</v>
      </c>
    </row>
    <row r="82" spans="1:13">
      <c r="A82" t="s">
        <v>809</v>
      </c>
      <c r="B82" t="s">
        <v>106</v>
      </c>
      <c r="C82" t="s">
        <v>43</v>
      </c>
      <c r="D82" t="s">
        <v>17</v>
      </c>
      <c r="E82" t="s">
        <v>107</v>
      </c>
      <c r="F82">
        <v>30000</v>
      </c>
      <c r="G82" t="s">
        <v>103</v>
      </c>
      <c r="H82" t="s">
        <v>810</v>
      </c>
      <c r="I82">
        <v>200</v>
      </c>
      <c r="J82" t="s">
        <v>591</v>
      </c>
      <c r="K82" t="s">
        <v>1794</v>
      </c>
      <c r="L82">
        <v>5</v>
      </c>
      <c r="M82">
        <v>150000</v>
      </c>
    </row>
    <row r="83" spans="1:13">
      <c r="A83" t="s">
        <v>105</v>
      </c>
      <c r="B83" t="s">
        <v>106</v>
      </c>
      <c r="C83" t="s">
        <v>16</v>
      </c>
      <c r="D83" t="s">
        <v>17</v>
      </c>
      <c r="E83" t="s">
        <v>107</v>
      </c>
      <c r="F83">
        <v>66666</v>
      </c>
      <c r="G83" t="s">
        <v>108</v>
      </c>
      <c r="H83" t="s">
        <v>109</v>
      </c>
      <c r="I83">
        <v>180</v>
      </c>
      <c r="J83" t="s">
        <v>590</v>
      </c>
      <c r="K83" t="s">
        <v>1725</v>
      </c>
      <c r="L83">
        <v>4</v>
      </c>
      <c r="M83">
        <v>266664</v>
      </c>
    </row>
    <row r="84" spans="1:13">
      <c r="A84" t="s">
        <v>167</v>
      </c>
      <c r="B84" t="s">
        <v>106</v>
      </c>
      <c r="C84" t="s">
        <v>16</v>
      </c>
      <c r="D84" t="s">
        <v>17</v>
      </c>
      <c r="E84" t="s">
        <v>70</v>
      </c>
      <c r="F84">
        <v>23076</v>
      </c>
      <c r="G84" t="s">
        <v>168</v>
      </c>
      <c r="H84" t="s">
        <v>169</v>
      </c>
      <c r="I84">
        <v>260</v>
      </c>
      <c r="J84" t="s">
        <v>586</v>
      </c>
      <c r="K84" t="s">
        <v>1850</v>
      </c>
      <c r="L84">
        <v>26</v>
      </c>
      <c r="M84">
        <v>599976</v>
      </c>
    </row>
    <row r="85" spans="1:13">
      <c r="A85" t="s">
        <v>633</v>
      </c>
      <c r="B85" t="s">
        <v>106</v>
      </c>
      <c r="C85" t="s">
        <v>23</v>
      </c>
      <c r="D85" t="s">
        <v>17</v>
      </c>
      <c r="E85" t="s">
        <v>107</v>
      </c>
      <c r="F85">
        <v>26086</v>
      </c>
      <c r="G85" t="s">
        <v>90</v>
      </c>
      <c r="H85" t="s">
        <v>634</v>
      </c>
      <c r="I85">
        <v>230</v>
      </c>
      <c r="J85" t="s">
        <v>591</v>
      </c>
      <c r="K85" t="s">
        <v>1791</v>
      </c>
      <c r="L85">
        <v>6</v>
      </c>
      <c r="M85">
        <v>156516</v>
      </c>
    </row>
    <row r="86" spans="1:13">
      <c r="A86" t="s">
        <v>762</v>
      </c>
      <c r="B86" t="s">
        <v>106</v>
      </c>
      <c r="C86" t="s">
        <v>43</v>
      </c>
      <c r="D86" t="s">
        <v>17</v>
      </c>
      <c r="E86" t="s">
        <v>70</v>
      </c>
      <c r="F86">
        <v>17142</v>
      </c>
      <c r="G86" t="s">
        <v>39</v>
      </c>
      <c r="H86" t="s">
        <v>245</v>
      </c>
      <c r="I86">
        <v>350</v>
      </c>
      <c r="J86" t="s">
        <v>591</v>
      </c>
      <c r="K86" t="s">
        <v>1772</v>
      </c>
      <c r="L86">
        <v>9</v>
      </c>
      <c r="M86">
        <v>154278</v>
      </c>
    </row>
    <row r="87" spans="1:13">
      <c r="A87" t="s">
        <v>121</v>
      </c>
      <c r="B87" t="s">
        <v>106</v>
      </c>
      <c r="C87" t="s">
        <v>16</v>
      </c>
      <c r="D87" t="s">
        <v>17</v>
      </c>
      <c r="E87" t="s">
        <v>118</v>
      </c>
      <c r="F87">
        <v>326530</v>
      </c>
      <c r="G87" t="s">
        <v>103</v>
      </c>
      <c r="H87" t="s">
        <v>122</v>
      </c>
      <c r="I87">
        <v>147</v>
      </c>
      <c r="J87" t="s">
        <v>590</v>
      </c>
      <c r="K87" t="s">
        <v>1728</v>
      </c>
      <c r="L87">
        <v>4.5</v>
      </c>
      <c r="M87">
        <v>1469385</v>
      </c>
    </row>
    <row r="88" spans="1:13">
      <c r="A88" t="s">
        <v>715</v>
      </c>
      <c r="B88" t="s">
        <v>106</v>
      </c>
      <c r="C88" t="s">
        <v>23</v>
      </c>
      <c r="D88" t="s">
        <v>17</v>
      </c>
      <c r="E88" t="s">
        <v>70</v>
      </c>
      <c r="F88">
        <v>57142</v>
      </c>
      <c r="G88" t="s">
        <v>108</v>
      </c>
      <c r="H88" t="s">
        <v>716</v>
      </c>
      <c r="I88">
        <v>315</v>
      </c>
      <c r="J88" t="s">
        <v>591</v>
      </c>
      <c r="K88" t="s">
        <v>1778</v>
      </c>
      <c r="L88">
        <v>8</v>
      </c>
      <c r="M88">
        <v>457136</v>
      </c>
    </row>
    <row r="89" spans="1:13">
      <c r="A89" t="s">
        <v>170</v>
      </c>
      <c r="B89" t="s">
        <v>106</v>
      </c>
      <c r="C89" t="s">
        <v>16</v>
      </c>
      <c r="D89" t="s">
        <v>17</v>
      </c>
      <c r="E89" t="s">
        <v>107</v>
      </c>
      <c r="F89">
        <v>21052</v>
      </c>
      <c r="G89" t="s">
        <v>171</v>
      </c>
      <c r="H89" t="s">
        <v>172</v>
      </c>
      <c r="I89">
        <v>285</v>
      </c>
      <c r="J89" t="s">
        <v>586</v>
      </c>
      <c r="K89" t="s">
        <v>1826</v>
      </c>
      <c r="L89">
        <v>29</v>
      </c>
      <c r="M89">
        <v>610508</v>
      </c>
    </row>
    <row r="90" spans="1:13">
      <c r="A90" t="s">
        <v>806</v>
      </c>
      <c r="B90" t="s">
        <v>106</v>
      </c>
      <c r="C90" t="s">
        <v>23</v>
      </c>
      <c r="D90" t="s">
        <v>17</v>
      </c>
      <c r="E90" t="s">
        <v>107</v>
      </c>
      <c r="F90">
        <v>12500</v>
      </c>
      <c r="G90" t="s">
        <v>807</v>
      </c>
      <c r="H90" t="s">
        <v>808</v>
      </c>
      <c r="I90">
        <v>210</v>
      </c>
      <c r="J90" t="s">
        <v>588</v>
      </c>
      <c r="K90" t="s">
        <v>1759</v>
      </c>
      <c r="L90">
        <v>12</v>
      </c>
      <c r="M90">
        <v>150000</v>
      </c>
    </row>
    <row r="91" spans="1:13">
      <c r="A91" t="s">
        <v>173</v>
      </c>
      <c r="B91" t="s">
        <v>106</v>
      </c>
      <c r="C91" t="s">
        <v>23</v>
      </c>
      <c r="D91" t="s">
        <v>17</v>
      </c>
      <c r="E91" t="s">
        <v>70</v>
      </c>
      <c r="F91">
        <v>40000</v>
      </c>
      <c r="G91" t="s">
        <v>139</v>
      </c>
      <c r="H91" t="s">
        <v>174</v>
      </c>
      <c r="I91">
        <v>150</v>
      </c>
      <c r="J91" t="s">
        <v>586</v>
      </c>
      <c r="K91" t="s">
        <v>1844</v>
      </c>
      <c r="L91">
        <v>15</v>
      </c>
      <c r="M91">
        <v>600000</v>
      </c>
    </row>
    <row r="92" spans="1:13">
      <c r="A92" t="s">
        <v>511</v>
      </c>
      <c r="B92" t="s">
        <v>102</v>
      </c>
      <c r="C92" t="s">
        <v>16</v>
      </c>
      <c r="D92" t="s">
        <v>17</v>
      </c>
      <c r="E92" t="s">
        <v>111</v>
      </c>
      <c r="F92">
        <v>50000</v>
      </c>
      <c r="G92" t="s">
        <v>509</v>
      </c>
      <c r="H92" t="s">
        <v>510</v>
      </c>
      <c r="I92">
        <v>240</v>
      </c>
      <c r="J92" t="s">
        <v>591</v>
      </c>
      <c r="K92" t="s">
        <v>1718</v>
      </c>
      <c r="L92">
        <v>6</v>
      </c>
      <c r="M92">
        <v>300000</v>
      </c>
    </row>
    <row r="93" spans="1:13">
      <c r="A93" t="s">
        <v>175</v>
      </c>
      <c r="B93" t="s">
        <v>176</v>
      </c>
      <c r="C93" t="s">
        <v>43</v>
      </c>
      <c r="D93" t="s">
        <v>17</v>
      </c>
      <c r="E93" t="s">
        <v>42</v>
      </c>
      <c r="F93">
        <v>26086</v>
      </c>
      <c r="G93" t="s">
        <v>177</v>
      </c>
      <c r="H93" t="s">
        <v>178</v>
      </c>
      <c r="I93">
        <v>230</v>
      </c>
      <c r="J93" t="s">
        <v>586</v>
      </c>
      <c r="K93" t="s">
        <v>1832</v>
      </c>
      <c r="L93">
        <v>23.5</v>
      </c>
      <c r="M93">
        <v>613021</v>
      </c>
    </row>
    <row r="94" spans="1:13">
      <c r="A94" t="s">
        <v>834</v>
      </c>
      <c r="B94" t="s">
        <v>176</v>
      </c>
      <c r="C94" t="s">
        <v>23</v>
      </c>
      <c r="D94" t="s">
        <v>17</v>
      </c>
      <c r="E94" t="s">
        <v>48</v>
      </c>
      <c r="F94">
        <v>10000</v>
      </c>
      <c r="G94" t="s">
        <v>113</v>
      </c>
      <c r="H94" t="s">
        <v>753</v>
      </c>
      <c r="I94">
        <v>400</v>
      </c>
      <c r="J94" t="s">
        <v>588</v>
      </c>
      <c r="K94" t="s">
        <v>1760</v>
      </c>
      <c r="L94">
        <v>14</v>
      </c>
      <c r="M94">
        <v>140000</v>
      </c>
    </row>
    <row r="95" spans="1:13">
      <c r="A95" t="s">
        <v>767</v>
      </c>
      <c r="B95" t="s">
        <v>176</v>
      </c>
      <c r="C95" t="s">
        <v>23</v>
      </c>
      <c r="D95" t="s">
        <v>17</v>
      </c>
      <c r="E95" t="s">
        <v>70</v>
      </c>
      <c r="F95">
        <v>28571</v>
      </c>
      <c r="G95" t="s">
        <v>90</v>
      </c>
      <c r="H95" t="s">
        <v>768</v>
      </c>
      <c r="I95">
        <v>210</v>
      </c>
      <c r="J95" t="s">
        <v>591</v>
      </c>
      <c r="K95" t="s">
        <v>1789</v>
      </c>
      <c r="L95">
        <v>6</v>
      </c>
      <c r="M95">
        <v>171426</v>
      </c>
    </row>
    <row r="96" spans="1:13">
      <c r="A96" t="s">
        <v>621</v>
      </c>
      <c r="B96" t="s">
        <v>176</v>
      </c>
      <c r="C96" t="s">
        <v>43</v>
      </c>
      <c r="D96" t="s">
        <v>17</v>
      </c>
      <c r="E96" t="s">
        <v>42</v>
      </c>
      <c r="F96">
        <v>30000</v>
      </c>
      <c r="G96" t="s">
        <v>90</v>
      </c>
      <c r="H96" t="s">
        <v>247</v>
      </c>
      <c r="I96">
        <v>200</v>
      </c>
      <c r="J96" t="s">
        <v>591</v>
      </c>
      <c r="K96" t="s">
        <v>1788</v>
      </c>
      <c r="L96">
        <v>5</v>
      </c>
      <c r="M96">
        <v>150000</v>
      </c>
    </row>
    <row r="97" spans="1:13">
      <c r="A97" t="s">
        <v>820</v>
      </c>
      <c r="B97" t="s">
        <v>176</v>
      </c>
      <c r="C97" t="s">
        <v>23</v>
      </c>
      <c r="D97" t="s">
        <v>17</v>
      </c>
      <c r="E97" t="s">
        <v>42</v>
      </c>
      <c r="F97">
        <v>40000</v>
      </c>
      <c r="G97" t="s">
        <v>821</v>
      </c>
      <c r="H97" t="s">
        <v>822</v>
      </c>
      <c r="I97">
        <v>300</v>
      </c>
      <c r="J97" t="s">
        <v>591</v>
      </c>
      <c r="K97" t="s">
        <v>1763</v>
      </c>
      <c r="L97">
        <v>8</v>
      </c>
      <c r="M97">
        <v>320000</v>
      </c>
    </row>
    <row r="98" spans="1:13">
      <c r="A98" t="s">
        <v>551</v>
      </c>
      <c r="B98" t="s">
        <v>176</v>
      </c>
      <c r="C98" t="s">
        <v>16</v>
      </c>
      <c r="D98" t="s">
        <v>17</v>
      </c>
      <c r="E98" t="s">
        <v>42</v>
      </c>
      <c r="F98">
        <v>26666</v>
      </c>
      <c r="G98" t="s">
        <v>354</v>
      </c>
      <c r="H98" t="s">
        <v>552</v>
      </c>
      <c r="I98">
        <v>340</v>
      </c>
      <c r="J98" t="s">
        <v>588</v>
      </c>
      <c r="K98" t="s">
        <v>1761</v>
      </c>
      <c r="L98">
        <v>12</v>
      </c>
      <c r="M98">
        <v>319992</v>
      </c>
    </row>
    <row r="99" spans="1:13">
      <c r="A99" t="s">
        <v>718</v>
      </c>
      <c r="B99" t="s">
        <v>106</v>
      </c>
      <c r="C99" t="s">
        <v>23</v>
      </c>
      <c r="D99" t="s">
        <v>17</v>
      </c>
      <c r="E99" t="s">
        <v>84</v>
      </c>
      <c r="F99">
        <v>27272</v>
      </c>
      <c r="G99" t="s">
        <v>130</v>
      </c>
      <c r="H99" t="s">
        <v>719</v>
      </c>
      <c r="I99">
        <v>220</v>
      </c>
      <c r="J99" t="s">
        <v>591</v>
      </c>
      <c r="K99" t="s">
        <v>1765</v>
      </c>
      <c r="L99">
        <v>6</v>
      </c>
      <c r="M99">
        <v>163632</v>
      </c>
    </row>
    <row r="100" spans="1:13">
      <c r="A100" t="s">
        <v>679</v>
      </c>
      <c r="B100" t="s">
        <v>176</v>
      </c>
      <c r="C100" t="s">
        <v>23</v>
      </c>
      <c r="D100" t="s">
        <v>17</v>
      </c>
      <c r="E100" t="s">
        <v>107</v>
      </c>
      <c r="F100">
        <v>18461</v>
      </c>
      <c r="G100" t="s">
        <v>90</v>
      </c>
      <c r="H100" t="s">
        <v>680</v>
      </c>
      <c r="I100">
        <v>450</v>
      </c>
      <c r="J100" t="s">
        <v>581</v>
      </c>
      <c r="K100" t="s">
        <v>1746</v>
      </c>
      <c r="L100">
        <v>14.5</v>
      </c>
      <c r="M100">
        <v>267684.5</v>
      </c>
    </row>
    <row r="101" spans="1:13">
      <c r="A101" t="s">
        <v>563</v>
      </c>
      <c r="B101" t="s">
        <v>176</v>
      </c>
      <c r="C101" t="s">
        <v>16</v>
      </c>
      <c r="D101" t="s">
        <v>17</v>
      </c>
      <c r="E101" t="s">
        <v>18</v>
      </c>
      <c r="F101">
        <v>18461</v>
      </c>
      <c r="G101" t="s">
        <v>90</v>
      </c>
      <c r="H101" t="s">
        <v>562</v>
      </c>
      <c r="I101">
        <v>500</v>
      </c>
      <c r="J101" t="s">
        <v>581</v>
      </c>
      <c r="K101" t="s">
        <v>1747</v>
      </c>
      <c r="L101">
        <v>14.5</v>
      </c>
      <c r="M101">
        <v>267684.5</v>
      </c>
    </row>
    <row r="102" spans="1:13">
      <c r="A102" t="s">
        <v>563</v>
      </c>
      <c r="B102" t="s">
        <v>176</v>
      </c>
      <c r="C102" t="s">
        <v>16</v>
      </c>
      <c r="D102" t="s">
        <v>17</v>
      </c>
      <c r="E102" t="s">
        <v>107</v>
      </c>
      <c r="F102">
        <v>9230</v>
      </c>
      <c r="G102" t="s">
        <v>90</v>
      </c>
      <c r="H102" t="s">
        <v>562</v>
      </c>
      <c r="I102">
        <v>500</v>
      </c>
      <c r="J102" t="s">
        <v>581</v>
      </c>
      <c r="K102" t="s">
        <v>1747</v>
      </c>
      <c r="L102">
        <v>14.5</v>
      </c>
      <c r="M102">
        <v>133835</v>
      </c>
    </row>
    <row r="103" spans="1:13">
      <c r="A103" t="s">
        <v>179</v>
      </c>
      <c r="B103" t="s">
        <v>124</v>
      </c>
      <c r="C103" t="s">
        <v>16</v>
      </c>
      <c r="D103" t="s">
        <v>17</v>
      </c>
      <c r="E103" t="s">
        <v>42</v>
      </c>
      <c r="F103">
        <v>21818</v>
      </c>
      <c r="G103" t="s">
        <v>31</v>
      </c>
      <c r="H103" t="s">
        <v>180</v>
      </c>
      <c r="I103">
        <v>275</v>
      </c>
      <c r="J103" t="s">
        <v>586</v>
      </c>
      <c r="K103" t="s">
        <v>1858</v>
      </c>
      <c r="L103">
        <v>28</v>
      </c>
      <c r="M103">
        <v>610904</v>
      </c>
    </row>
    <row r="104" spans="1:13">
      <c r="A104" t="s">
        <v>776</v>
      </c>
      <c r="B104" t="s">
        <v>124</v>
      </c>
      <c r="C104" t="s">
        <v>23</v>
      </c>
      <c r="D104" t="s">
        <v>17</v>
      </c>
      <c r="E104" t="s">
        <v>42</v>
      </c>
      <c r="F104">
        <v>75000</v>
      </c>
      <c r="G104" t="s">
        <v>673</v>
      </c>
      <c r="H104" t="s">
        <v>656</v>
      </c>
      <c r="I104">
        <v>160</v>
      </c>
      <c r="J104" t="s">
        <v>591</v>
      </c>
      <c r="K104" t="s">
        <v>1800</v>
      </c>
      <c r="L104">
        <v>5</v>
      </c>
      <c r="M104">
        <v>375000</v>
      </c>
    </row>
    <row r="105" spans="1:13">
      <c r="A105" t="s">
        <v>123</v>
      </c>
      <c r="B105" t="s">
        <v>124</v>
      </c>
      <c r="C105" t="s">
        <v>23</v>
      </c>
      <c r="D105" t="s">
        <v>17</v>
      </c>
      <c r="E105" t="s">
        <v>118</v>
      </c>
      <c r="F105">
        <v>120000</v>
      </c>
      <c r="G105" t="s">
        <v>125</v>
      </c>
      <c r="H105" t="s">
        <v>126</v>
      </c>
      <c r="I105">
        <v>100</v>
      </c>
      <c r="J105" t="s">
        <v>590</v>
      </c>
      <c r="K105" t="s">
        <v>1735</v>
      </c>
      <c r="L105">
        <v>5</v>
      </c>
      <c r="M105">
        <v>600000</v>
      </c>
    </row>
    <row r="106" spans="1:13">
      <c r="A106" t="s">
        <v>156</v>
      </c>
      <c r="B106" t="s">
        <v>124</v>
      </c>
      <c r="C106" t="s">
        <v>16</v>
      </c>
      <c r="D106" t="s">
        <v>17</v>
      </c>
      <c r="E106" t="s">
        <v>48</v>
      </c>
      <c r="F106">
        <v>46153</v>
      </c>
      <c r="G106" t="s">
        <v>28</v>
      </c>
      <c r="H106" t="s">
        <v>157</v>
      </c>
      <c r="I106">
        <v>260</v>
      </c>
      <c r="J106" t="s">
        <v>586</v>
      </c>
      <c r="K106" t="s">
        <v>1835</v>
      </c>
      <c r="L106">
        <v>27</v>
      </c>
      <c r="M106">
        <v>1246131</v>
      </c>
    </row>
    <row r="107" spans="1:13">
      <c r="A107" t="s">
        <v>261</v>
      </c>
      <c r="B107" t="s">
        <v>124</v>
      </c>
      <c r="C107" t="s">
        <v>23</v>
      </c>
      <c r="D107" t="s">
        <v>17</v>
      </c>
      <c r="E107" t="s">
        <v>118</v>
      </c>
      <c r="F107">
        <v>100000</v>
      </c>
      <c r="G107" t="s">
        <v>90</v>
      </c>
      <c r="H107" t="s">
        <v>238</v>
      </c>
      <c r="I107">
        <v>180</v>
      </c>
      <c r="J107" t="s">
        <v>583</v>
      </c>
      <c r="K107" t="s">
        <v>1739</v>
      </c>
      <c r="L107">
        <v>5.5</v>
      </c>
      <c r="M107">
        <v>550000</v>
      </c>
    </row>
    <row r="108" spans="1:13">
      <c r="A108" t="s">
        <v>262</v>
      </c>
      <c r="B108" t="s">
        <v>124</v>
      </c>
      <c r="C108" t="s">
        <v>43</v>
      </c>
      <c r="D108" t="s">
        <v>17</v>
      </c>
      <c r="E108" t="s">
        <v>48</v>
      </c>
      <c r="F108">
        <v>26086</v>
      </c>
      <c r="G108" t="s">
        <v>90</v>
      </c>
      <c r="H108" t="s">
        <v>263</v>
      </c>
      <c r="I108">
        <v>230</v>
      </c>
      <c r="J108" t="s">
        <v>583</v>
      </c>
      <c r="K108" t="s">
        <v>1741</v>
      </c>
      <c r="L108">
        <v>5.5</v>
      </c>
      <c r="M108">
        <v>143473</v>
      </c>
    </row>
    <row r="109" spans="1:13">
      <c r="A109" t="s">
        <v>618</v>
      </c>
      <c r="B109" t="s">
        <v>124</v>
      </c>
      <c r="C109" t="s">
        <v>43</v>
      </c>
      <c r="D109" t="s">
        <v>17</v>
      </c>
      <c r="E109" t="s">
        <v>48</v>
      </c>
      <c r="F109">
        <v>24000</v>
      </c>
      <c r="G109" t="s">
        <v>90</v>
      </c>
      <c r="H109" t="s">
        <v>619</v>
      </c>
      <c r="I109">
        <v>250</v>
      </c>
      <c r="J109" t="s">
        <v>591</v>
      </c>
      <c r="K109" t="s">
        <v>1792</v>
      </c>
      <c r="L109">
        <v>7</v>
      </c>
      <c r="M109">
        <v>168000</v>
      </c>
    </row>
    <row r="110" spans="1:13">
      <c r="A110" t="s">
        <v>264</v>
      </c>
      <c r="B110" t="s">
        <v>124</v>
      </c>
      <c r="C110" t="s">
        <v>43</v>
      </c>
      <c r="D110" t="s">
        <v>17</v>
      </c>
      <c r="E110" t="s">
        <v>48</v>
      </c>
      <c r="F110">
        <v>30000</v>
      </c>
      <c r="G110" t="s">
        <v>90</v>
      </c>
      <c r="H110" t="s">
        <v>265</v>
      </c>
      <c r="I110">
        <v>200</v>
      </c>
      <c r="J110" t="s">
        <v>583</v>
      </c>
      <c r="K110" t="s">
        <v>1740</v>
      </c>
      <c r="L110">
        <v>5.5</v>
      </c>
      <c r="M110">
        <v>165000</v>
      </c>
    </row>
    <row r="111" spans="1:13">
      <c r="A111" t="s">
        <v>158</v>
      </c>
      <c r="B111" t="s">
        <v>124</v>
      </c>
      <c r="C111" t="s">
        <v>23</v>
      </c>
      <c r="D111" t="s">
        <v>17</v>
      </c>
      <c r="E111" t="s">
        <v>42</v>
      </c>
      <c r="F111">
        <v>46153</v>
      </c>
      <c r="G111" t="s">
        <v>81</v>
      </c>
      <c r="H111" t="s">
        <v>159</v>
      </c>
      <c r="I111">
        <v>130</v>
      </c>
      <c r="J111" t="s">
        <v>586</v>
      </c>
      <c r="K111" t="s">
        <v>1848</v>
      </c>
      <c r="L111">
        <v>13.2</v>
      </c>
      <c r="M111">
        <v>609219.6</v>
      </c>
    </row>
    <row r="112" spans="1:13">
      <c r="A112" t="s">
        <v>672</v>
      </c>
      <c r="B112" t="s">
        <v>124</v>
      </c>
      <c r="C112" t="s">
        <v>23</v>
      </c>
      <c r="D112" t="s">
        <v>17</v>
      </c>
      <c r="E112" t="s">
        <v>48</v>
      </c>
      <c r="F112">
        <v>33333</v>
      </c>
      <c r="G112" t="s">
        <v>673</v>
      </c>
      <c r="H112" t="s">
        <v>674</v>
      </c>
      <c r="I112">
        <v>180</v>
      </c>
      <c r="J112" t="s">
        <v>591</v>
      </c>
      <c r="K112" t="s">
        <v>1801</v>
      </c>
      <c r="L112">
        <v>5</v>
      </c>
      <c r="M112">
        <v>166665</v>
      </c>
    </row>
    <row r="113" spans="1:13">
      <c r="A113" t="s">
        <v>778</v>
      </c>
      <c r="B113" t="s">
        <v>124</v>
      </c>
      <c r="C113" t="s">
        <v>43</v>
      </c>
      <c r="D113" t="s">
        <v>17</v>
      </c>
      <c r="E113" t="s">
        <v>42</v>
      </c>
      <c r="F113">
        <v>27906</v>
      </c>
      <c r="G113" t="s">
        <v>779</v>
      </c>
      <c r="H113" t="s">
        <v>780</v>
      </c>
      <c r="I113">
        <v>430</v>
      </c>
      <c r="J113" t="s">
        <v>591</v>
      </c>
      <c r="K113" t="s">
        <v>1767</v>
      </c>
      <c r="L113">
        <v>11.5</v>
      </c>
      <c r="M113">
        <v>320919</v>
      </c>
    </row>
    <row r="114" spans="1:13">
      <c r="A114" t="s">
        <v>127</v>
      </c>
      <c r="B114" t="s">
        <v>124</v>
      </c>
      <c r="C114" t="s">
        <v>23</v>
      </c>
      <c r="D114" t="s">
        <v>17</v>
      </c>
      <c r="E114" t="s">
        <v>42</v>
      </c>
      <c r="F114">
        <v>75000</v>
      </c>
      <c r="G114" t="s">
        <v>90</v>
      </c>
      <c r="H114" t="s">
        <v>128</v>
      </c>
      <c r="I114">
        <v>160</v>
      </c>
      <c r="J114" t="s">
        <v>590</v>
      </c>
      <c r="K114" t="s">
        <v>1727</v>
      </c>
      <c r="L114">
        <v>4</v>
      </c>
      <c r="M114">
        <v>300000</v>
      </c>
    </row>
    <row r="115" spans="1:13">
      <c r="A115" t="s">
        <v>622</v>
      </c>
      <c r="B115" t="s">
        <v>124</v>
      </c>
      <c r="C115" t="s">
        <v>43</v>
      </c>
      <c r="D115" t="s">
        <v>17</v>
      </c>
      <c r="E115" t="s">
        <v>48</v>
      </c>
      <c r="F115">
        <v>240000</v>
      </c>
      <c r="G115" t="s">
        <v>90</v>
      </c>
      <c r="H115" t="s">
        <v>623</v>
      </c>
      <c r="I115">
        <v>100</v>
      </c>
      <c r="J115" t="s">
        <v>578</v>
      </c>
      <c r="K115" t="s">
        <v>1721</v>
      </c>
      <c r="L115">
        <v>4.5</v>
      </c>
      <c r="M115">
        <v>1080000</v>
      </c>
    </row>
    <row r="116" spans="1:13">
      <c r="A116" t="s">
        <v>268</v>
      </c>
      <c r="B116" t="s">
        <v>124</v>
      </c>
      <c r="C116" t="s">
        <v>23</v>
      </c>
      <c r="D116" t="s">
        <v>17</v>
      </c>
      <c r="E116" t="s">
        <v>118</v>
      </c>
      <c r="F116">
        <v>72000</v>
      </c>
      <c r="G116" t="s">
        <v>90</v>
      </c>
      <c r="H116" t="s">
        <v>269</v>
      </c>
      <c r="I116">
        <v>250</v>
      </c>
      <c r="J116" t="s">
        <v>583</v>
      </c>
      <c r="K116" t="s">
        <v>1742</v>
      </c>
      <c r="L116">
        <v>7.5</v>
      </c>
      <c r="M116">
        <v>540000</v>
      </c>
    </row>
    <row r="117" spans="1:13">
      <c r="A117" t="s">
        <v>248</v>
      </c>
      <c r="B117" t="s">
        <v>124</v>
      </c>
      <c r="C117" t="s">
        <v>43</v>
      </c>
      <c r="D117" t="s">
        <v>17</v>
      </c>
      <c r="E117" t="s">
        <v>118</v>
      </c>
      <c r="F117">
        <v>96000</v>
      </c>
      <c r="G117" t="s">
        <v>90</v>
      </c>
      <c r="H117" t="s">
        <v>249</v>
      </c>
      <c r="I117">
        <v>250</v>
      </c>
      <c r="J117" t="s">
        <v>583</v>
      </c>
      <c r="K117" t="s">
        <v>1742</v>
      </c>
      <c r="L117">
        <v>7.5</v>
      </c>
      <c r="M117">
        <v>720000</v>
      </c>
    </row>
    <row r="118" spans="1:13">
      <c r="A118" t="s">
        <v>251</v>
      </c>
      <c r="B118" t="s">
        <v>124</v>
      </c>
      <c r="C118" t="s">
        <v>16</v>
      </c>
      <c r="D118" t="s">
        <v>17</v>
      </c>
      <c r="E118" t="s">
        <v>42</v>
      </c>
      <c r="F118">
        <v>26666</v>
      </c>
      <c r="G118" t="s">
        <v>90</v>
      </c>
      <c r="H118" t="s">
        <v>252</v>
      </c>
      <c r="I118">
        <v>450</v>
      </c>
      <c r="J118" t="s">
        <v>583</v>
      </c>
      <c r="K118" t="s">
        <v>1744</v>
      </c>
      <c r="L118">
        <v>14</v>
      </c>
      <c r="M118">
        <v>373324</v>
      </c>
    </row>
    <row r="119" spans="1:13">
      <c r="A119" t="s">
        <v>804</v>
      </c>
      <c r="B119" t="s">
        <v>124</v>
      </c>
      <c r="C119" t="s">
        <v>43</v>
      </c>
      <c r="D119" t="s">
        <v>17</v>
      </c>
      <c r="E119" t="s">
        <v>48</v>
      </c>
      <c r="F119">
        <v>27692</v>
      </c>
      <c r="G119" t="s">
        <v>90</v>
      </c>
      <c r="H119" t="s">
        <v>680</v>
      </c>
      <c r="I119">
        <v>450</v>
      </c>
      <c r="J119" t="s">
        <v>581</v>
      </c>
      <c r="K119" t="s">
        <v>1746</v>
      </c>
      <c r="L119">
        <v>14.5</v>
      </c>
      <c r="M119">
        <v>401534</v>
      </c>
    </row>
    <row r="120" spans="1:13">
      <c r="A120" t="s">
        <v>253</v>
      </c>
      <c r="B120" t="s">
        <v>124</v>
      </c>
      <c r="C120" t="s">
        <v>43</v>
      </c>
      <c r="D120" t="s">
        <v>17</v>
      </c>
      <c r="E120" t="s">
        <v>144</v>
      </c>
      <c r="F120">
        <v>120000</v>
      </c>
      <c r="G120" t="s">
        <v>240</v>
      </c>
      <c r="H120" t="s">
        <v>247</v>
      </c>
      <c r="I120">
        <v>200</v>
      </c>
      <c r="J120" t="s">
        <v>583</v>
      </c>
      <c r="K120" t="s">
        <v>1736</v>
      </c>
      <c r="L120">
        <v>5.5</v>
      </c>
      <c r="M120">
        <v>660000</v>
      </c>
    </row>
    <row r="121" spans="1:13">
      <c r="A121" t="s">
        <v>849</v>
      </c>
      <c r="B121" t="s">
        <v>124</v>
      </c>
      <c r="C121" t="s">
        <v>23</v>
      </c>
      <c r="D121" t="s">
        <v>17</v>
      </c>
      <c r="E121" t="s">
        <v>144</v>
      </c>
      <c r="F121">
        <v>36923</v>
      </c>
      <c r="G121" t="s">
        <v>240</v>
      </c>
      <c r="H121" t="s">
        <v>841</v>
      </c>
      <c r="I121">
        <v>400</v>
      </c>
      <c r="J121" t="s">
        <v>581</v>
      </c>
      <c r="K121" t="s">
        <v>1745</v>
      </c>
      <c r="L121">
        <v>14.5</v>
      </c>
      <c r="M121">
        <v>535383.5</v>
      </c>
    </row>
    <row r="122" spans="1:13">
      <c r="A122" t="s">
        <v>773</v>
      </c>
      <c r="B122" t="s">
        <v>24</v>
      </c>
      <c r="C122" t="s">
        <v>43</v>
      </c>
      <c r="D122" t="s">
        <v>17</v>
      </c>
      <c r="E122" t="s">
        <v>52</v>
      </c>
      <c r="F122">
        <v>34285</v>
      </c>
      <c r="G122" t="s">
        <v>240</v>
      </c>
      <c r="H122" t="s">
        <v>774</v>
      </c>
      <c r="I122">
        <v>350</v>
      </c>
      <c r="J122" t="s">
        <v>591</v>
      </c>
      <c r="K122" t="s">
        <v>1782</v>
      </c>
      <c r="L122">
        <v>9.5</v>
      </c>
      <c r="M122">
        <v>325707.5</v>
      </c>
    </row>
    <row r="123" spans="1:13">
      <c r="A123" t="s">
        <v>728</v>
      </c>
      <c r="B123" t="s">
        <v>24</v>
      </c>
      <c r="C123" t="s">
        <v>43</v>
      </c>
      <c r="D123" t="s">
        <v>17</v>
      </c>
      <c r="E123" t="s">
        <v>52</v>
      </c>
      <c r="F123">
        <v>48000</v>
      </c>
      <c r="G123" t="s">
        <v>240</v>
      </c>
      <c r="H123" t="s">
        <v>249</v>
      </c>
      <c r="I123">
        <v>250</v>
      </c>
      <c r="J123" t="s">
        <v>591</v>
      </c>
      <c r="K123" t="s">
        <v>1780</v>
      </c>
      <c r="L123">
        <v>7.5</v>
      </c>
      <c r="M123">
        <v>360000</v>
      </c>
    </row>
    <row r="124" spans="1:13">
      <c r="A124" t="s">
        <v>701</v>
      </c>
      <c r="B124" t="s">
        <v>24</v>
      </c>
      <c r="C124" t="s">
        <v>43</v>
      </c>
      <c r="D124" t="s">
        <v>17</v>
      </c>
      <c r="E124" t="s">
        <v>118</v>
      </c>
      <c r="F124">
        <v>9375</v>
      </c>
      <c r="G124" t="s">
        <v>664</v>
      </c>
      <c r="H124" t="s">
        <v>702</v>
      </c>
      <c r="I124">
        <v>480</v>
      </c>
      <c r="J124" t="s">
        <v>588</v>
      </c>
      <c r="K124" t="s">
        <v>1749</v>
      </c>
      <c r="L124">
        <v>14</v>
      </c>
      <c r="M124">
        <v>131250</v>
      </c>
    </row>
    <row r="125" spans="1:13">
      <c r="A125" t="s">
        <v>555</v>
      </c>
      <c r="B125" t="s">
        <v>24</v>
      </c>
      <c r="C125" t="s">
        <v>16</v>
      </c>
      <c r="D125" t="s">
        <v>17</v>
      </c>
      <c r="E125" t="s">
        <v>52</v>
      </c>
      <c r="F125">
        <v>9230</v>
      </c>
      <c r="G125" t="s">
        <v>240</v>
      </c>
      <c r="H125" t="s">
        <v>556</v>
      </c>
      <c r="I125">
        <v>350</v>
      </c>
      <c r="J125" t="s">
        <v>588</v>
      </c>
      <c r="K125" t="s">
        <v>1753</v>
      </c>
      <c r="L125">
        <v>14.5</v>
      </c>
      <c r="M125">
        <v>133835</v>
      </c>
    </row>
    <row r="126" spans="1:13">
      <c r="A126" t="s">
        <v>129</v>
      </c>
      <c r="B126" t="s">
        <v>24</v>
      </c>
      <c r="C126" t="s">
        <v>16</v>
      </c>
      <c r="D126" t="s">
        <v>17</v>
      </c>
      <c r="E126" t="s">
        <v>52</v>
      </c>
      <c r="F126">
        <v>240000</v>
      </c>
      <c r="G126" t="s">
        <v>130</v>
      </c>
      <c r="H126" t="s">
        <v>131</v>
      </c>
      <c r="I126">
        <v>200</v>
      </c>
      <c r="J126" t="s">
        <v>590</v>
      </c>
      <c r="K126" t="s">
        <v>1724</v>
      </c>
      <c r="L126">
        <v>4.5</v>
      </c>
      <c r="M126">
        <v>1080000</v>
      </c>
    </row>
    <row r="127" spans="1:13">
      <c r="A127" t="s">
        <v>635</v>
      </c>
      <c r="B127" t="s">
        <v>24</v>
      </c>
      <c r="C127" t="s">
        <v>23</v>
      </c>
      <c r="D127" t="s">
        <v>17</v>
      </c>
      <c r="E127" t="s">
        <v>52</v>
      </c>
      <c r="F127">
        <v>52173</v>
      </c>
      <c r="G127" t="s">
        <v>636</v>
      </c>
      <c r="H127" t="s">
        <v>501</v>
      </c>
      <c r="I127">
        <v>230</v>
      </c>
      <c r="J127" t="s">
        <v>591</v>
      </c>
      <c r="K127" t="s">
        <v>1762</v>
      </c>
      <c r="L127">
        <v>6</v>
      </c>
      <c r="M127">
        <v>313038</v>
      </c>
    </row>
    <row r="128" spans="1:13">
      <c r="A128" t="s">
        <v>666</v>
      </c>
      <c r="B128" t="s">
        <v>24</v>
      </c>
      <c r="C128" t="s">
        <v>23</v>
      </c>
      <c r="D128" t="s">
        <v>17</v>
      </c>
      <c r="E128" t="s">
        <v>52</v>
      </c>
      <c r="F128">
        <v>28571</v>
      </c>
      <c r="G128" t="s">
        <v>667</v>
      </c>
      <c r="H128" t="s">
        <v>668</v>
      </c>
      <c r="I128">
        <v>210</v>
      </c>
      <c r="J128" t="s">
        <v>591</v>
      </c>
      <c r="K128" t="s">
        <v>1803</v>
      </c>
      <c r="L128">
        <v>6</v>
      </c>
      <c r="M128">
        <v>171426</v>
      </c>
    </row>
    <row r="129" spans="1:13">
      <c r="A129" t="s">
        <v>160</v>
      </c>
      <c r="B129" t="s">
        <v>24</v>
      </c>
      <c r="C129" t="s">
        <v>43</v>
      </c>
      <c r="D129" t="s">
        <v>17</v>
      </c>
      <c r="E129" t="s">
        <v>118</v>
      </c>
      <c r="F129">
        <v>26086</v>
      </c>
      <c r="G129" t="s">
        <v>31</v>
      </c>
      <c r="H129" t="s">
        <v>161</v>
      </c>
      <c r="I129">
        <v>230</v>
      </c>
      <c r="J129" t="s">
        <v>586</v>
      </c>
      <c r="K129" t="s">
        <v>1856</v>
      </c>
      <c r="L129">
        <v>23</v>
      </c>
      <c r="M129">
        <v>599978</v>
      </c>
    </row>
    <row r="130" spans="1:13">
      <c r="A130" t="s">
        <v>242</v>
      </c>
      <c r="B130" t="s">
        <v>24</v>
      </c>
      <c r="C130" t="s">
        <v>16</v>
      </c>
      <c r="D130" t="s">
        <v>17</v>
      </c>
      <c r="E130" t="s">
        <v>118</v>
      </c>
      <c r="F130">
        <v>15000</v>
      </c>
      <c r="G130" t="s">
        <v>90</v>
      </c>
      <c r="H130" t="s">
        <v>234</v>
      </c>
      <c r="I130">
        <v>400</v>
      </c>
      <c r="J130" t="s">
        <v>583</v>
      </c>
      <c r="K130" t="s">
        <v>1743</v>
      </c>
      <c r="L130">
        <v>10.5</v>
      </c>
      <c r="M130">
        <v>157500</v>
      </c>
    </row>
    <row r="131" spans="1:13">
      <c r="A131" t="s">
        <v>699</v>
      </c>
      <c r="B131" t="s">
        <v>24</v>
      </c>
      <c r="C131" t="s">
        <v>23</v>
      </c>
      <c r="D131" t="s">
        <v>17</v>
      </c>
      <c r="E131" t="s">
        <v>118</v>
      </c>
      <c r="F131">
        <v>31578</v>
      </c>
      <c r="G131" t="s">
        <v>39</v>
      </c>
      <c r="H131" t="s">
        <v>700</v>
      </c>
      <c r="I131">
        <v>190</v>
      </c>
      <c r="J131" t="s">
        <v>591</v>
      </c>
      <c r="K131" t="s">
        <v>1769</v>
      </c>
      <c r="L131">
        <v>5</v>
      </c>
      <c r="M131">
        <v>157890</v>
      </c>
    </row>
    <row r="132" spans="1:13">
      <c r="A132" t="s">
        <v>557</v>
      </c>
      <c r="B132" t="s">
        <v>24</v>
      </c>
      <c r="C132" t="s">
        <v>16</v>
      </c>
      <c r="D132" t="s">
        <v>17</v>
      </c>
      <c r="E132" t="s">
        <v>52</v>
      </c>
      <c r="F132">
        <v>18461</v>
      </c>
      <c r="G132" t="s">
        <v>240</v>
      </c>
      <c r="H132" t="s">
        <v>558</v>
      </c>
      <c r="I132">
        <v>380</v>
      </c>
      <c r="J132" t="s">
        <v>588</v>
      </c>
      <c r="K132" t="s">
        <v>1755</v>
      </c>
      <c r="L132">
        <v>14.5</v>
      </c>
      <c r="M132">
        <v>267684.5</v>
      </c>
    </row>
    <row r="133" spans="1:13">
      <c r="A133" t="s">
        <v>783</v>
      </c>
      <c r="B133" t="s">
        <v>24</v>
      </c>
      <c r="C133" t="s">
        <v>43</v>
      </c>
      <c r="D133" t="s">
        <v>17</v>
      </c>
      <c r="E133" t="s">
        <v>52</v>
      </c>
      <c r="F133">
        <v>21428</v>
      </c>
      <c r="G133" t="s">
        <v>661</v>
      </c>
      <c r="H133" t="s">
        <v>784</v>
      </c>
      <c r="I133">
        <v>280</v>
      </c>
      <c r="J133" t="s">
        <v>591</v>
      </c>
      <c r="K133" t="s">
        <v>1873</v>
      </c>
      <c r="L133">
        <v>7</v>
      </c>
      <c r="M133">
        <v>149996</v>
      </c>
    </row>
    <row r="134" spans="1:13">
      <c r="A134" t="s">
        <v>660</v>
      </c>
      <c r="B134" t="s">
        <v>24</v>
      </c>
      <c r="C134" t="s">
        <v>43</v>
      </c>
      <c r="D134" t="s">
        <v>17</v>
      </c>
      <c r="E134" t="s">
        <v>52</v>
      </c>
      <c r="F134">
        <v>40000</v>
      </c>
      <c r="G134" t="s">
        <v>661</v>
      </c>
      <c r="H134" t="s">
        <v>662</v>
      </c>
      <c r="I134">
        <v>300</v>
      </c>
      <c r="J134" t="s">
        <v>591</v>
      </c>
      <c r="K134" t="s">
        <v>1874</v>
      </c>
      <c r="L134">
        <v>8</v>
      </c>
      <c r="M134">
        <v>320000</v>
      </c>
    </row>
    <row r="135" spans="1:13">
      <c r="A135" t="s">
        <v>847</v>
      </c>
      <c r="B135" t="s">
        <v>24</v>
      </c>
      <c r="C135" t="s">
        <v>23</v>
      </c>
      <c r="D135" t="s">
        <v>17</v>
      </c>
      <c r="E135" t="s">
        <v>52</v>
      </c>
      <c r="F135">
        <v>30000</v>
      </c>
      <c r="G135" t="s">
        <v>670</v>
      </c>
      <c r="H135" t="s">
        <v>671</v>
      </c>
      <c r="I135">
        <v>200</v>
      </c>
      <c r="J135" t="s">
        <v>591</v>
      </c>
      <c r="K135" t="s">
        <v>1768</v>
      </c>
      <c r="L135">
        <v>5</v>
      </c>
      <c r="M135">
        <v>150000</v>
      </c>
    </row>
    <row r="136" spans="1:13">
      <c r="A136" t="s">
        <v>742</v>
      </c>
      <c r="B136" t="s">
        <v>24</v>
      </c>
      <c r="C136" t="s">
        <v>23</v>
      </c>
      <c r="D136" t="s">
        <v>17</v>
      </c>
      <c r="E136" t="s">
        <v>52</v>
      </c>
      <c r="F136">
        <v>24000</v>
      </c>
      <c r="G136" t="s">
        <v>743</v>
      </c>
      <c r="H136" t="s">
        <v>744</v>
      </c>
      <c r="I136">
        <v>250</v>
      </c>
      <c r="J136" t="s">
        <v>591</v>
      </c>
      <c r="K136" t="s">
        <v>1862</v>
      </c>
      <c r="L136">
        <v>7</v>
      </c>
      <c r="M136">
        <v>168000</v>
      </c>
    </row>
    <row r="137" spans="1:13">
      <c r="A137" t="s">
        <v>514</v>
      </c>
      <c r="B137" t="s">
        <v>24</v>
      </c>
      <c r="C137" t="s">
        <v>16</v>
      </c>
      <c r="D137" t="s">
        <v>17</v>
      </c>
      <c r="E137" t="s">
        <v>52</v>
      </c>
      <c r="F137">
        <v>24000</v>
      </c>
      <c r="G137" t="s">
        <v>240</v>
      </c>
      <c r="H137" t="s">
        <v>515</v>
      </c>
      <c r="I137">
        <v>250</v>
      </c>
      <c r="J137" t="s">
        <v>591</v>
      </c>
      <c r="K137" t="s">
        <v>1780</v>
      </c>
      <c r="L137">
        <v>7.5</v>
      </c>
      <c r="M137">
        <v>180000</v>
      </c>
    </row>
    <row r="138" spans="1:13">
      <c r="A138" t="s">
        <v>750</v>
      </c>
      <c r="B138" t="s">
        <v>24</v>
      </c>
      <c r="C138" t="s">
        <v>23</v>
      </c>
      <c r="D138" t="s">
        <v>17</v>
      </c>
      <c r="E138" t="s">
        <v>52</v>
      </c>
      <c r="F138">
        <v>30000</v>
      </c>
      <c r="G138" t="s">
        <v>108</v>
      </c>
      <c r="H138" t="s">
        <v>751</v>
      </c>
      <c r="I138">
        <v>200</v>
      </c>
      <c r="J138" t="s">
        <v>591</v>
      </c>
      <c r="K138" t="s">
        <v>1777</v>
      </c>
      <c r="L138">
        <v>5</v>
      </c>
      <c r="M138">
        <v>150000</v>
      </c>
    </row>
    <row r="139" spans="1:13">
      <c r="A139" t="s">
        <v>713</v>
      </c>
      <c r="B139" t="s">
        <v>24</v>
      </c>
      <c r="C139" t="s">
        <v>43</v>
      </c>
      <c r="D139" t="s">
        <v>17</v>
      </c>
      <c r="E139" t="s">
        <v>118</v>
      </c>
      <c r="F139">
        <v>9230</v>
      </c>
      <c r="G139" t="s">
        <v>90</v>
      </c>
      <c r="H139" t="s">
        <v>714</v>
      </c>
      <c r="I139">
        <v>350</v>
      </c>
      <c r="J139" t="s">
        <v>588</v>
      </c>
      <c r="K139" t="s">
        <v>1756</v>
      </c>
      <c r="L139">
        <v>14</v>
      </c>
      <c r="M139">
        <v>129220</v>
      </c>
    </row>
    <row r="140" spans="1:13">
      <c r="A140" t="s">
        <v>688</v>
      </c>
      <c r="B140" t="s">
        <v>24</v>
      </c>
      <c r="C140" t="s">
        <v>23</v>
      </c>
      <c r="D140" t="s">
        <v>17</v>
      </c>
      <c r="E140" t="s">
        <v>144</v>
      </c>
      <c r="F140">
        <v>60000</v>
      </c>
      <c r="G140" t="s">
        <v>103</v>
      </c>
      <c r="H140" t="s">
        <v>689</v>
      </c>
      <c r="I140">
        <v>200</v>
      </c>
      <c r="J140" t="s">
        <v>591</v>
      </c>
      <c r="K140" t="s">
        <v>1794</v>
      </c>
      <c r="L140">
        <v>5</v>
      </c>
      <c r="M140">
        <v>300000</v>
      </c>
    </row>
    <row r="141" spans="1:13">
      <c r="A141" t="s">
        <v>544</v>
      </c>
      <c r="B141" t="s">
        <v>24</v>
      </c>
      <c r="C141" t="s">
        <v>16</v>
      </c>
      <c r="D141" t="s">
        <v>17</v>
      </c>
      <c r="E141" t="s">
        <v>118</v>
      </c>
      <c r="F141">
        <v>15000</v>
      </c>
      <c r="G141" t="s">
        <v>545</v>
      </c>
      <c r="H141" t="s">
        <v>234</v>
      </c>
      <c r="I141">
        <v>400</v>
      </c>
      <c r="J141" t="s">
        <v>591</v>
      </c>
      <c r="K141" t="s">
        <v>1822</v>
      </c>
      <c r="L141">
        <v>10</v>
      </c>
      <c r="M141">
        <v>150000</v>
      </c>
    </row>
    <row r="142" spans="1:13">
      <c r="A142" t="s">
        <v>505</v>
      </c>
      <c r="B142" t="s">
        <v>24</v>
      </c>
      <c r="C142" t="s">
        <v>16</v>
      </c>
      <c r="D142" t="s">
        <v>17</v>
      </c>
      <c r="E142" t="s">
        <v>118</v>
      </c>
      <c r="F142">
        <v>25000</v>
      </c>
      <c r="G142" t="s">
        <v>506</v>
      </c>
      <c r="H142" t="s">
        <v>507</v>
      </c>
      <c r="I142">
        <v>240</v>
      </c>
      <c r="J142" t="s">
        <v>591</v>
      </c>
      <c r="K142" t="s">
        <v>1719</v>
      </c>
      <c r="L142">
        <v>6</v>
      </c>
      <c r="M142">
        <v>150000</v>
      </c>
    </row>
    <row r="143" spans="1:13">
      <c r="A143" t="s">
        <v>162</v>
      </c>
      <c r="B143" t="s">
        <v>24</v>
      </c>
      <c r="C143" t="s">
        <v>23</v>
      </c>
      <c r="D143" t="s">
        <v>17</v>
      </c>
      <c r="E143" t="s">
        <v>118</v>
      </c>
      <c r="F143">
        <v>75000</v>
      </c>
      <c r="G143" t="s">
        <v>145</v>
      </c>
      <c r="H143" t="s">
        <v>154</v>
      </c>
      <c r="I143">
        <v>160</v>
      </c>
      <c r="J143" t="s">
        <v>586</v>
      </c>
      <c r="K143" t="s">
        <v>1840</v>
      </c>
      <c r="L143">
        <v>16</v>
      </c>
      <c r="M143">
        <v>1200000</v>
      </c>
    </row>
    <row r="144" spans="1:13">
      <c r="A144" t="s">
        <v>163</v>
      </c>
      <c r="B144" t="s">
        <v>24</v>
      </c>
      <c r="C144" t="s">
        <v>43</v>
      </c>
      <c r="D144" t="s">
        <v>17</v>
      </c>
      <c r="E144" t="s">
        <v>144</v>
      </c>
      <c r="F144">
        <v>120000</v>
      </c>
      <c r="G144" t="s">
        <v>145</v>
      </c>
      <c r="H144" t="s">
        <v>164</v>
      </c>
      <c r="I144">
        <v>200</v>
      </c>
      <c r="J144" t="s">
        <v>586</v>
      </c>
      <c r="K144" t="s">
        <v>1841</v>
      </c>
      <c r="L144">
        <v>20</v>
      </c>
      <c r="M144">
        <v>2400000</v>
      </c>
    </row>
    <row r="145" spans="1:13">
      <c r="A145" t="s">
        <v>165</v>
      </c>
      <c r="B145" t="s">
        <v>24</v>
      </c>
      <c r="C145" t="s">
        <v>16</v>
      </c>
      <c r="D145" t="s">
        <v>17</v>
      </c>
      <c r="E145" t="s">
        <v>144</v>
      </c>
      <c r="F145">
        <v>96000</v>
      </c>
      <c r="G145" t="s">
        <v>145</v>
      </c>
      <c r="H145" t="s">
        <v>85</v>
      </c>
      <c r="I145">
        <v>250</v>
      </c>
      <c r="J145" t="s">
        <v>586</v>
      </c>
      <c r="K145" t="s">
        <v>1842</v>
      </c>
      <c r="L145">
        <v>25</v>
      </c>
      <c r="M145">
        <v>2400000</v>
      </c>
    </row>
    <row r="146" spans="1:13">
      <c r="A146" t="s">
        <v>143</v>
      </c>
      <c r="B146" t="s">
        <v>24</v>
      </c>
      <c r="C146" t="s">
        <v>23</v>
      </c>
      <c r="D146" t="s">
        <v>17</v>
      </c>
      <c r="E146" t="s">
        <v>144</v>
      </c>
      <c r="F146">
        <v>75000</v>
      </c>
      <c r="G146" t="s">
        <v>145</v>
      </c>
      <c r="H146" t="s">
        <v>64</v>
      </c>
      <c r="I146">
        <v>320</v>
      </c>
      <c r="J146" t="s">
        <v>586</v>
      </c>
      <c r="K146" t="s">
        <v>1843</v>
      </c>
      <c r="L146">
        <v>32</v>
      </c>
      <c r="M146">
        <v>2400000</v>
      </c>
    </row>
    <row r="147" spans="1:13">
      <c r="A147" t="s">
        <v>304</v>
      </c>
      <c r="B147" t="s">
        <v>24</v>
      </c>
      <c r="C147" t="s">
        <v>23</v>
      </c>
      <c r="D147" t="s">
        <v>17</v>
      </c>
      <c r="E147" t="s">
        <v>112</v>
      </c>
      <c r="F147">
        <v>240000</v>
      </c>
      <c r="G147" t="s">
        <v>276</v>
      </c>
      <c r="H147" t="s">
        <v>274</v>
      </c>
      <c r="I147">
        <v>150</v>
      </c>
      <c r="J147" t="s">
        <v>1238</v>
      </c>
      <c r="K147" t="s">
        <v>1807</v>
      </c>
      <c r="L147">
        <v>21</v>
      </c>
      <c r="M147">
        <v>5040000</v>
      </c>
    </row>
    <row r="148" spans="1:13">
      <c r="A148" t="s">
        <v>305</v>
      </c>
      <c r="B148" t="s">
        <v>24</v>
      </c>
      <c r="C148" t="s">
        <v>43</v>
      </c>
      <c r="D148" t="s">
        <v>17</v>
      </c>
      <c r="E148" t="s">
        <v>112</v>
      </c>
      <c r="F148">
        <v>200000</v>
      </c>
      <c r="G148" t="s">
        <v>278</v>
      </c>
      <c r="H148" t="s">
        <v>279</v>
      </c>
      <c r="I148">
        <v>180</v>
      </c>
      <c r="J148" t="s">
        <v>1238</v>
      </c>
      <c r="K148" t="s">
        <v>1805</v>
      </c>
      <c r="L148">
        <v>25.2</v>
      </c>
      <c r="M148">
        <v>5040000</v>
      </c>
    </row>
    <row r="149" spans="1:13">
      <c r="A149" t="s">
        <v>306</v>
      </c>
      <c r="B149" t="s">
        <v>24</v>
      </c>
      <c r="C149" t="s">
        <v>23</v>
      </c>
      <c r="D149" t="s">
        <v>17</v>
      </c>
      <c r="E149" t="s">
        <v>52</v>
      </c>
      <c r="F149">
        <v>184615</v>
      </c>
      <c r="G149" t="s">
        <v>276</v>
      </c>
      <c r="H149" t="s">
        <v>307</v>
      </c>
      <c r="I149">
        <v>130</v>
      </c>
      <c r="J149" t="s">
        <v>1238</v>
      </c>
      <c r="K149" t="s">
        <v>1806</v>
      </c>
      <c r="L149">
        <v>18.2</v>
      </c>
      <c r="M149">
        <v>3359993</v>
      </c>
    </row>
    <row r="150" spans="1:13">
      <c r="A150" t="s">
        <v>498</v>
      </c>
      <c r="B150" t="s">
        <v>24</v>
      </c>
      <c r="C150" t="s">
        <v>16</v>
      </c>
      <c r="D150" t="s">
        <v>17</v>
      </c>
      <c r="E150" t="s">
        <v>52</v>
      </c>
      <c r="F150">
        <v>63157</v>
      </c>
      <c r="G150" t="s">
        <v>466</v>
      </c>
      <c r="H150" t="s">
        <v>499</v>
      </c>
      <c r="I150">
        <v>190</v>
      </c>
      <c r="J150" t="s">
        <v>591</v>
      </c>
      <c r="K150" t="s">
        <v>1817</v>
      </c>
      <c r="L150">
        <v>7</v>
      </c>
      <c r="M150">
        <v>442099</v>
      </c>
    </row>
    <row r="151" spans="1:13">
      <c r="A151" t="s">
        <v>796</v>
      </c>
      <c r="B151" t="s">
        <v>111</v>
      </c>
      <c r="C151" t="s">
        <v>23</v>
      </c>
      <c r="D151" t="s">
        <v>17</v>
      </c>
      <c r="E151" t="s">
        <v>70</v>
      </c>
      <c r="F151">
        <v>27906</v>
      </c>
      <c r="G151" t="s">
        <v>217</v>
      </c>
      <c r="H151" t="s">
        <v>797</v>
      </c>
      <c r="I151">
        <v>215</v>
      </c>
      <c r="J151" t="s">
        <v>591</v>
      </c>
      <c r="K151" t="s">
        <v>1867</v>
      </c>
      <c r="L151">
        <v>6</v>
      </c>
      <c r="M151">
        <v>167436</v>
      </c>
    </row>
    <row r="152" spans="1:13">
      <c r="A152" t="s">
        <v>132</v>
      </c>
      <c r="B152" t="s">
        <v>111</v>
      </c>
      <c r="C152" t="s">
        <v>43</v>
      </c>
      <c r="D152" t="s">
        <v>17</v>
      </c>
      <c r="E152" t="s">
        <v>66</v>
      </c>
      <c r="F152">
        <v>480000</v>
      </c>
      <c r="G152" t="s">
        <v>113</v>
      </c>
      <c r="H152" t="s">
        <v>133</v>
      </c>
      <c r="I152">
        <v>100</v>
      </c>
      <c r="J152" t="s">
        <v>590</v>
      </c>
      <c r="K152" t="s">
        <v>1732</v>
      </c>
      <c r="L152">
        <v>4.5</v>
      </c>
      <c r="M152">
        <v>2160000</v>
      </c>
    </row>
    <row r="153" spans="1:13">
      <c r="A153" t="s">
        <v>134</v>
      </c>
      <c r="B153" t="s">
        <v>111</v>
      </c>
      <c r="C153" t="s">
        <v>23</v>
      </c>
      <c r="D153" t="s">
        <v>17</v>
      </c>
      <c r="E153" t="s">
        <v>66</v>
      </c>
      <c r="F153">
        <v>369230</v>
      </c>
      <c r="G153" t="s">
        <v>135</v>
      </c>
      <c r="H153" t="s">
        <v>136</v>
      </c>
      <c r="I153">
        <v>130</v>
      </c>
      <c r="J153" t="s">
        <v>590</v>
      </c>
      <c r="K153" t="s">
        <v>1731</v>
      </c>
      <c r="L153">
        <v>4</v>
      </c>
      <c r="M153">
        <v>1476920</v>
      </c>
    </row>
    <row r="154" spans="1:13">
      <c r="A154" t="s">
        <v>110</v>
      </c>
      <c r="B154" t="s">
        <v>111</v>
      </c>
      <c r="C154" t="s">
        <v>16</v>
      </c>
      <c r="D154" t="s">
        <v>17</v>
      </c>
      <c r="E154" t="s">
        <v>112</v>
      </c>
      <c r="F154">
        <v>160000</v>
      </c>
      <c r="G154" t="s">
        <v>113</v>
      </c>
      <c r="H154" t="s">
        <v>114</v>
      </c>
      <c r="I154">
        <v>150</v>
      </c>
      <c r="J154" t="s">
        <v>590</v>
      </c>
      <c r="K154" t="s">
        <v>1733</v>
      </c>
      <c r="L154">
        <v>4</v>
      </c>
      <c r="M154">
        <v>640000</v>
      </c>
    </row>
    <row r="155" spans="1:13">
      <c r="A155" t="s">
        <v>115</v>
      </c>
      <c r="B155" t="s">
        <v>111</v>
      </c>
      <c r="C155" t="s">
        <v>16</v>
      </c>
      <c r="D155" t="s">
        <v>17</v>
      </c>
      <c r="E155" t="s">
        <v>112</v>
      </c>
      <c r="F155">
        <v>141176</v>
      </c>
      <c r="G155" t="s">
        <v>113</v>
      </c>
      <c r="H155" t="s">
        <v>116</v>
      </c>
      <c r="I155">
        <v>170</v>
      </c>
      <c r="J155" t="s">
        <v>590</v>
      </c>
      <c r="K155" t="s">
        <v>1734</v>
      </c>
      <c r="L155">
        <v>4</v>
      </c>
      <c r="M155">
        <v>564704</v>
      </c>
    </row>
    <row r="156" spans="1:13">
      <c r="A156" t="s">
        <v>640</v>
      </c>
      <c r="B156" t="s">
        <v>111</v>
      </c>
      <c r="C156" t="s">
        <v>43</v>
      </c>
      <c r="D156" t="s">
        <v>17</v>
      </c>
      <c r="E156" t="s">
        <v>66</v>
      </c>
      <c r="F156">
        <v>120000</v>
      </c>
      <c r="G156" t="s">
        <v>113</v>
      </c>
      <c r="H156" t="s">
        <v>641</v>
      </c>
      <c r="I156">
        <v>200</v>
      </c>
      <c r="J156" t="s">
        <v>591</v>
      </c>
      <c r="K156" t="s">
        <v>1820</v>
      </c>
      <c r="L156">
        <v>5</v>
      </c>
      <c r="M156">
        <v>600000</v>
      </c>
    </row>
    <row r="157" spans="1:13">
      <c r="A157" t="s">
        <v>500</v>
      </c>
      <c r="B157" t="s">
        <v>84</v>
      </c>
      <c r="C157" t="s">
        <v>16</v>
      </c>
      <c r="D157" t="s">
        <v>17</v>
      </c>
      <c r="E157" t="s">
        <v>144</v>
      </c>
      <c r="F157">
        <v>26086</v>
      </c>
      <c r="G157" t="s">
        <v>376</v>
      </c>
      <c r="H157" t="s">
        <v>501</v>
      </c>
      <c r="I157">
        <v>230</v>
      </c>
      <c r="J157" t="s">
        <v>591</v>
      </c>
      <c r="K157" t="s">
        <v>1766</v>
      </c>
      <c r="L157">
        <v>6</v>
      </c>
      <c r="M157">
        <v>156516</v>
      </c>
    </row>
    <row r="158" spans="1:13">
      <c r="A158" t="s">
        <v>308</v>
      </c>
      <c r="B158" t="s">
        <v>84</v>
      </c>
      <c r="C158" t="s">
        <v>23</v>
      </c>
      <c r="D158" t="s">
        <v>17</v>
      </c>
      <c r="E158" t="s">
        <v>112</v>
      </c>
      <c r="F158">
        <v>40000</v>
      </c>
      <c r="G158" t="s">
        <v>217</v>
      </c>
      <c r="H158" t="s">
        <v>309</v>
      </c>
      <c r="I158">
        <v>150</v>
      </c>
      <c r="J158" t="s">
        <v>1238</v>
      </c>
      <c r="K158" t="s">
        <v>1812</v>
      </c>
      <c r="L158">
        <v>21</v>
      </c>
      <c r="M158">
        <v>840000</v>
      </c>
    </row>
    <row r="159" spans="1:13">
      <c r="A159" t="s">
        <v>657</v>
      </c>
      <c r="B159" t="s">
        <v>84</v>
      </c>
      <c r="C159" t="s">
        <v>23</v>
      </c>
      <c r="D159" t="s">
        <v>17</v>
      </c>
      <c r="E159" t="s">
        <v>112</v>
      </c>
      <c r="F159">
        <v>10000</v>
      </c>
      <c r="G159" t="s">
        <v>39</v>
      </c>
      <c r="H159" t="s">
        <v>658</v>
      </c>
      <c r="I159">
        <v>250</v>
      </c>
      <c r="J159" t="s">
        <v>591</v>
      </c>
      <c r="K159" t="s">
        <v>1771</v>
      </c>
      <c r="L159">
        <v>7</v>
      </c>
      <c r="M159">
        <v>70000</v>
      </c>
    </row>
    <row r="160" spans="1:13">
      <c r="A160" t="s">
        <v>631</v>
      </c>
      <c r="B160" t="s">
        <v>84</v>
      </c>
      <c r="C160" t="s">
        <v>23</v>
      </c>
      <c r="D160" t="s">
        <v>17</v>
      </c>
      <c r="E160" t="s">
        <v>112</v>
      </c>
      <c r="F160">
        <v>17142</v>
      </c>
      <c r="G160" t="s">
        <v>90</v>
      </c>
      <c r="H160" t="s">
        <v>632</v>
      </c>
      <c r="I160">
        <v>350</v>
      </c>
      <c r="J160" t="s">
        <v>591</v>
      </c>
      <c r="K160" t="s">
        <v>1793</v>
      </c>
      <c r="L160">
        <v>9</v>
      </c>
      <c r="M160">
        <v>154278</v>
      </c>
    </row>
    <row r="161" spans="1:13">
      <c r="A161" t="s">
        <v>244</v>
      </c>
      <c r="B161" t="s">
        <v>84</v>
      </c>
      <c r="C161" t="s">
        <v>43</v>
      </c>
      <c r="D161" t="s">
        <v>17</v>
      </c>
      <c r="E161" t="s">
        <v>112</v>
      </c>
      <c r="F161">
        <v>17142</v>
      </c>
      <c r="G161" t="s">
        <v>240</v>
      </c>
      <c r="H161" t="s">
        <v>245</v>
      </c>
      <c r="I161">
        <v>350</v>
      </c>
      <c r="J161" t="s">
        <v>583</v>
      </c>
      <c r="K161" t="s">
        <v>1737</v>
      </c>
      <c r="L161">
        <v>9.5</v>
      </c>
      <c r="M161">
        <v>162849</v>
      </c>
    </row>
    <row r="162" spans="1:13">
      <c r="A162" t="s">
        <v>524</v>
      </c>
      <c r="B162" t="s">
        <v>84</v>
      </c>
      <c r="C162" t="s">
        <v>16</v>
      </c>
      <c r="D162" t="s">
        <v>17</v>
      </c>
      <c r="E162" t="s">
        <v>77</v>
      </c>
      <c r="F162">
        <v>40000</v>
      </c>
      <c r="G162" t="s">
        <v>517</v>
      </c>
      <c r="H162" t="s">
        <v>523</v>
      </c>
      <c r="I162">
        <v>300</v>
      </c>
      <c r="J162" t="s">
        <v>591</v>
      </c>
      <c r="K162" t="s">
        <v>1775</v>
      </c>
      <c r="L162">
        <v>8</v>
      </c>
      <c r="M162">
        <v>320000</v>
      </c>
    </row>
    <row r="163" spans="1:13">
      <c r="A163" t="s">
        <v>146</v>
      </c>
      <c r="B163" t="s">
        <v>84</v>
      </c>
      <c r="C163" t="s">
        <v>43</v>
      </c>
      <c r="D163" t="s">
        <v>17</v>
      </c>
      <c r="E163" t="s">
        <v>112</v>
      </c>
      <c r="F163">
        <v>30000</v>
      </c>
      <c r="G163" t="s">
        <v>36</v>
      </c>
      <c r="H163" t="s">
        <v>147</v>
      </c>
      <c r="I163">
        <v>200</v>
      </c>
      <c r="J163" t="s">
        <v>586</v>
      </c>
      <c r="K163" t="s">
        <v>1829</v>
      </c>
      <c r="L163">
        <v>20</v>
      </c>
      <c r="M163">
        <v>600000</v>
      </c>
    </row>
    <row r="164" spans="1:13">
      <c r="A164" t="s">
        <v>690</v>
      </c>
      <c r="B164" t="s">
        <v>84</v>
      </c>
      <c r="C164" t="s">
        <v>23</v>
      </c>
      <c r="D164" t="s">
        <v>17</v>
      </c>
      <c r="E164" t="s">
        <v>138</v>
      </c>
      <c r="F164">
        <v>14000</v>
      </c>
      <c r="G164" t="s">
        <v>39</v>
      </c>
      <c r="H164" t="s">
        <v>269</v>
      </c>
      <c r="I164">
        <v>250</v>
      </c>
      <c r="J164" t="s">
        <v>591</v>
      </c>
      <c r="K164" t="s">
        <v>1771</v>
      </c>
      <c r="L164">
        <v>7</v>
      </c>
      <c r="M164">
        <v>98000</v>
      </c>
    </row>
    <row r="165" spans="1:13">
      <c r="A165" t="s">
        <v>709</v>
      </c>
      <c r="B165" t="s">
        <v>84</v>
      </c>
      <c r="C165" t="s">
        <v>23</v>
      </c>
      <c r="D165" t="s">
        <v>17</v>
      </c>
      <c r="E165" t="s">
        <v>138</v>
      </c>
      <c r="F165">
        <v>2500</v>
      </c>
      <c r="G165" t="s">
        <v>627</v>
      </c>
      <c r="H165" t="s">
        <v>628</v>
      </c>
      <c r="I165">
        <v>400</v>
      </c>
      <c r="J165" t="s">
        <v>588</v>
      </c>
      <c r="K165" t="s">
        <v>1748</v>
      </c>
      <c r="L165">
        <v>14</v>
      </c>
      <c r="M165">
        <v>35000</v>
      </c>
    </row>
    <row r="166" spans="1:13">
      <c r="A166" t="s">
        <v>626</v>
      </c>
      <c r="B166" t="s">
        <v>84</v>
      </c>
      <c r="C166" t="s">
        <v>23</v>
      </c>
      <c r="D166" t="s">
        <v>17</v>
      </c>
      <c r="E166" t="s">
        <v>138</v>
      </c>
      <c r="F166">
        <v>2500</v>
      </c>
      <c r="G166" t="s">
        <v>627</v>
      </c>
      <c r="H166" t="s">
        <v>628</v>
      </c>
      <c r="I166">
        <v>400</v>
      </c>
      <c r="J166" t="s">
        <v>588</v>
      </c>
      <c r="K166" t="s">
        <v>1748</v>
      </c>
      <c r="L166">
        <v>14</v>
      </c>
      <c r="M166">
        <v>35000</v>
      </c>
    </row>
    <row r="167" spans="1:13">
      <c r="A167" t="s">
        <v>203</v>
      </c>
      <c r="B167" t="s">
        <v>84</v>
      </c>
      <c r="C167" t="s">
        <v>23</v>
      </c>
      <c r="D167" t="s">
        <v>17</v>
      </c>
      <c r="E167" t="s">
        <v>77</v>
      </c>
      <c r="F167">
        <v>20000</v>
      </c>
      <c r="G167" t="s">
        <v>204</v>
      </c>
      <c r="H167" t="s">
        <v>202</v>
      </c>
      <c r="I167">
        <v>150</v>
      </c>
      <c r="J167" t="s">
        <v>1409</v>
      </c>
      <c r="K167" t="s">
        <v>1814</v>
      </c>
      <c r="L167">
        <v>15</v>
      </c>
      <c r="M167">
        <v>300000</v>
      </c>
    </row>
    <row r="168" spans="1:13">
      <c r="A168" t="s">
        <v>205</v>
      </c>
      <c r="B168" t="s">
        <v>84</v>
      </c>
      <c r="C168" t="s">
        <v>23</v>
      </c>
      <c r="D168" t="s">
        <v>17</v>
      </c>
      <c r="E168" t="s">
        <v>77</v>
      </c>
      <c r="F168">
        <v>20000</v>
      </c>
      <c r="G168" t="s">
        <v>204</v>
      </c>
      <c r="H168" t="s">
        <v>202</v>
      </c>
      <c r="I168">
        <v>150</v>
      </c>
      <c r="J168" t="s">
        <v>1409</v>
      </c>
      <c r="K168" t="s">
        <v>1814</v>
      </c>
      <c r="L168">
        <v>15</v>
      </c>
      <c r="M168">
        <v>300000</v>
      </c>
    </row>
    <row r="169" spans="1:13">
      <c r="A169" t="s">
        <v>519</v>
      </c>
      <c r="B169" t="s">
        <v>84</v>
      </c>
      <c r="C169" t="s">
        <v>16</v>
      </c>
      <c r="D169" t="s">
        <v>17</v>
      </c>
      <c r="E169" t="s">
        <v>112</v>
      </c>
      <c r="F169">
        <v>21428</v>
      </c>
      <c r="G169" t="s">
        <v>103</v>
      </c>
      <c r="H169" t="s">
        <v>228</v>
      </c>
      <c r="I169">
        <v>280</v>
      </c>
      <c r="J169" t="s">
        <v>591</v>
      </c>
      <c r="K169" t="s">
        <v>1797</v>
      </c>
      <c r="L169">
        <v>7</v>
      </c>
      <c r="M169">
        <v>149996</v>
      </c>
    </row>
    <row r="170" spans="1:13">
      <c r="A170" t="s">
        <v>553</v>
      </c>
      <c r="B170" t="s">
        <v>84</v>
      </c>
      <c r="C170" t="s">
        <v>16</v>
      </c>
      <c r="D170" t="s">
        <v>17</v>
      </c>
      <c r="E170" t="s">
        <v>112</v>
      </c>
      <c r="F170">
        <v>12765</v>
      </c>
      <c r="G170" t="s">
        <v>103</v>
      </c>
      <c r="H170" t="s">
        <v>554</v>
      </c>
      <c r="I170">
        <v>340</v>
      </c>
      <c r="J170" t="s">
        <v>588</v>
      </c>
      <c r="K170" t="s">
        <v>1758</v>
      </c>
      <c r="L170">
        <v>12</v>
      </c>
      <c r="M170">
        <v>153180</v>
      </c>
    </row>
    <row r="171" spans="1:13">
      <c r="A171" t="s">
        <v>839</v>
      </c>
      <c r="B171" t="s">
        <v>84</v>
      </c>
      <c r="C171" t="s">
        <v>23</v>
      </c>
      <c r="D171" t="s">
        <v>17</v>
      </c>
      <c r="E171" t="s">
        <v>44</v>
      </c>
      <c r="F171">
        <v>75000</v>
      </c>
      <c r="G171" t="s">
        <v>113</v>
      </c>
      <c r="H171" t="s">
        <v>401</v>
      </c>
      <c r="I171">
        <v>320</v>
      </c>
      <c r="J171" t="s">
        <v>591</v>
      </c>
      <c r="K171" t="s">
        <v>1821</v>
      </c>
      <c r="L171">
        <v>8</v>
      </c>
      <c r="M171">
        <v>600000</v>
      </c>
    </row>
    <row r="172" spans="1:13">
      <c r="A172" t="s">
        <v>691</v>
      </c>
      <c r="B172" t="s">
        <v>84</v>
      </c>
      <c r="C172" t="s">
        <v>23</v>
      </c>
      <c r="D172" t="s">
        <v>17</v>
      </c>
      <c r="E172" t="s">
        <v>44</v>
      </c>
      <c r="F172">
        <v>68571</v>
      </c>
      <c r="G172" t="s">
        <v>135</v>
      </c>
      <c r="H172" t="s">
        <v>692</v>
      </c>
      <c r="I172">
        <v>350</v>
      </c>
      <c r="J172" t="s">
        <v>591</v>
      </c>
      <c r="K172" t="s">
        <v>1819</v>
      </c>
      <c r="L172">
        <v>9</v>
      </c>
      <c r="M172">
        <v>617139</v>
      </c>
    </row>
    <row r="173" spans="1:13">
      <c r="A173" t="s">
        <v>155</v>
      </c>
      <c r="B173" t="s">
        <v>84</v>
      </c>
      <c r="C173" t="s">
        <v>23</v>
      </c>
      <c r="D173" t="s">
        <v>17</v>
      </c>
      <c r="E173" t="s">
        <v>66</v>
      </c>
      <c r="F173">
        <v>90000</v>
      </c>
      <c r="G173" t="s">
        <v>71</v>
      </c>
      <c r="H173" t="s">
        <v>82</v>
      </c>
      <c r="I173">
        <v>200</v>
      </c>
      <c r="J173" t="s">
        <v>586</v>
      </c>
      <c r="K173" t="s">
        <v>1837</v>
      </c>
      <c r="L173">
        <v>20</v>
      </c>
      <c r="M173">
        <v>1800000</v>
      </c>
    </row>
    <row r="174" spans="1:13">
      <c r="A174" t="s">
        <v>83</v>
      </c>
      <c r="B174" t="s">
        <v>84</v>
      </c>
      <c r="C174" t="s">
        <v>23</v>
      </c>
      <c r="D174" t="s">
        <v>17</v>
      </c>
      <c r="E174" t="s">
        <v>66</v>
      </c>
      <c r="F174">
        <v>72000</v>
      </c>
      <c r="G174" t="s">
        <v>71</v>
      </c>
      <c r="H174" t="s">
        <v>85</v>
      </c>
      <c r="I174">
        <v>250</v>
      </c>
      <c r="J174" t="s">
        <v>586</v>
      </c>
      <c r="K174" t="s">
        <v>1838</v>
      </c>
      <c r="L174">
        <v>25</v>
      </c>
      <c r="M174">
        <v>1800000</v>
      </c>
    </row>
    <row r="175" spans="1:13">
      <c r="A175" t="s">
        <v>86</v>
      </c>
      <c r="B175" t="s">
        <v>84</v>
      </c>
      <c r="C175" t="s">
        <v>23</v>
      </c>
      <c r="D175" t="s">
        <v>17</v>
      </c>
      <c r="E175" t="s">
        <v>66</v>
      </c>
      <c r="F175">
        <v>56250</v>
      </c>
      <c r="G175" t="s">
        <v>71</v>
      </c>
      <c r="H175" t="s">
        <v>64</v>
      </c>
      <c r="I175">
        <v>320</v>
      </c>
      <c r="J175" t="s">
        <v>586</v>
      </c>
      <c r="K175" t="s">
        <v>1839</v>
      </c>
      <c r="L175">
        <v>32</v>
      </c>
      <c r="M175">
        <v>1800000</v>
      </c>
    </row>
    <row r="176" spans="1:13">
      <c r="A176" t="s">
        <v>520</v>
      </c>
      <c r="B176" t="s">
        <v>70</v>
      </c>
      <c r="C176" t="s">
        <v>16</v>
      </c>
      <c r="D176" t="s">
        <v>17</v>
      </c>
      <c r="E176" t="s">
        <v>77</v>
      </c>
      <c r="F176">
        <v>20000</v>
      </c>
      <c r="G176" t="s">
        <v>491</v>
      </c>
      <c r="H176" t="s">
        <v>521</v>
      </c>
      <c r="I176">
        <v>300</v>
      </c>
      <c r="J176" t="s">
        <v>591</v>
      </c>
      <c r="K176" t="s">
        <v>1864</v>
      </c>
      <c r="L176">
        <v>8.5</v>
      </c>
      <c r="M176">
        <v>170000</v>
      </c>
    </row>
    <row r="177" spans="1:13">
      <c r="A177" t="s">
        <v>613</v>
      </c>
      <c r="B177" t="s">
        <v>70</v>
      </c>
      <c r="C177" t="s">
        <v>43</v>
      </c>
      <c r="D177" t="s">
        <v>17</v>
      </c>
      <c r="E177" t="s">
        <v>77</v>
      </c>
      <c r="F177">
        <v>22222</v>
      </c>
      <c r="G177" t="s">
        <v>614</v>
      </c>
      <c r="H177" t="s">
        <v>615</v>
      </c>
      <c r="I177">
        <v>270</v>
      </c>
      <c r="J177" t="s">
        <v>591</v>
      </c>
      <c r="K177" t="s">
        <v>1865</v>
      </c>
      <c r="L177">
        <v>7</v>
      </c>
      <c r="M177">
        <v>155554</v>
      </c>
    </row>
    <row r="178" spans="1:13">
      <c r="A178" t="s">
        <v>710</v>
      </c>
      <c r="B178" t="s">
        <v>70</v>
      </c>
      <c r="C178" t="s">
        <v>23</v>
      </c>
      <c r="D178" t="s">
        <v>17</v>
      </c>
      <c r="E178" t="s">
        <v>77</v>
      </c>
      <c r="F178">
        <v>60000</v>
      </c>
      <c r="G178" t="s">
        <v>711</v>
      </c>
      <c r="H178" t="s">
        <v>712</v>
      </c>
      <c r="I178">
        <v>100</v>
      </c>
      <c r="J178" t="s">
        <v>591</v>
      </c>
      <c r="K178" t="s">
        <v>1816</v>
      </c>
      <c r="L178">
        <v>8</v>
      </c>
      <c r="M178">
        <v>480000</v>
      </c>
    </row>
    <row r="179" spans="1:13">
      <c r="A179" t="s">
        <v>549</v>
      </c>
      <c r="B179" t="s">
        <v>70</v>
      </c>
      <c r="C179" t="s">
        <v>16</v>
      </c>
      <c r="D179" t="s">
        <v>17</v>
      </c>
      <c r="E179" t="s">
        <v>112</v>
      </c>
      <c r="F179">
        <v>13333</v>
      </c>
      <c r="G179" t="s">
        <v>227</v>
      </c>
      <c r="H179" t="s">
        <v>550</v>
      </c>
      <c r="I179">
        <v>450</v>
      </c>
      <c r="J179" t="s">
        <v>591</v>
      </c>
      <c r="K179" t="s">
        <v>1785</v>
      </c>
      <c r="L179">
        <v>14</v>
      </c>
      <c r="M179">
        <v>186662</v>
      </c>
    </row>
    <row r="180" spans="1:13">
      <c r="A180" t="s">
        <v>137</v>
      </c>
      <c r="B180" t="s">
        <v>84</v>
      </c>
      <c r="C180" t="s">
        <v>23</v>
      </c>
      <c r="D180" t="s">
        <v>17</v>
      </c>
      <c r="E180" t="s">
        <v>138</v>
      </c>
      <c r="F180">
        <v>30000</v>
      </c>
      <c r="G180" t="s">
        <v>139</v>
      </c>
      <c r="H180" t="s">
        <v>140</v>
      </c>
      <c r="I180">
        <v>200</v>
      </c>
      <c r="J180" t="s">
        <v>586</v>
      </c>
      <c r="K180" t="s">
        <v>1845</v>
      </c>
      <c r="L180">
        <v>20.2</v>
      </c>
      <c r="M180">
        <v>606000</v>
      </c>
    </row>
    <row r="181" spans="1:13">
      <c r="A181" t="s">
        <v>616</v>
      </c>
      <c r="B181" t="s">
        <v>70</v>
      </c>
      <c r="C181" t="s">
        <v>23</v>
      </c>
      <c r="D181" t="s">
        <v>17</v>
      </c>
      <c r="E181" t="s">
        <v>44</v>
      </c>
      <c r="F181">
        <v>400000</v>
      </c>
      <c r="G181" t="s">
        <v>90</v>
      </c>
      <c r="H181" t="s">
        <v>617</v>
      </c>
      <c r="I181">
        <v>150</v>
      </c>
      <c r="J181" t="s">
        <v>578</v>
      </c>
      <c r="K181" t="s">
        <v>1722</v>
      </c>
      <c r="L181">
        <v>4.5</v>
      </c>
      <c r="M181">
        <v>1800000</v>
      </c>
    </row>
    <row r="182" spans="1:13">
      <c r="A182" t="s">
        <v>141</v>
      </c>
      <c r="B182" t="s">
        <v>70</v>
      </c>
      <c r="C182" t="s">
        <v>23</v>
      </c>
      <c r="D182" t="s">
        <v>17</v>
      </c>
      <c r="E182" t="s">
        <v>66</v>
      </c>
      <c r="F182">
        <v>30000</v>
      </c>
      <c r="G182" t="s">
        <v>71</v>
      </c>
      <c r="H182" t="s">
        <v>82</v>
      </c>
      <c r="I182">
        <v>200</v>
      </c>
      <c r="J182" t="s">
        <v>586</v>
      </c>
      <c r="K182" t="s">
        <v>1837</v>
      </c>
      <c r="L182">
        <v>20</v>
      </c>
      <c r="M182">
        <v>600000</v>
      </c>
    </row>
    <row r="183" spans="1:13">
      <c r="A183" t="s">
        <v>142</v>
      </c>
      <c r="B183" t="s">
        <v>70</v>
      </c>
      <c r="C183" t="s">
        <v>23</v>
      </c>
      <c r="D183" t="s">
        <v>17</v>
      </c>
      <c r="E183" t="s">
        <v>66</v>
      </c>
      <c r="F183">
        <v>2400</v>
      </c>
      <c r="G183" t="s">
        <v>71</v>
      </c>
      <c r="H183" t="s">
        <v>85</v>
      </c>
      <c r="I183">
        <v>250</v>
      </c>
      <c r="J183" t="s">
        <v>586</v>
      </c>
      <c r="K183" t="s">
        <v>1838</v>
      </c>
      <c r="L183">
        <v>25</v>
      </c>
      <c r="M183">
        <v>60000</v>
      </c>
    </row>
    <row r="184" spans="1:13">
      <c r="A184" t="s">
        <v>811</v>
      </c>
      <c r="B184" t="s">
        <v>42</v>
      </c>
      <c r="C184" t="s">
        <v>43</v>
      </c>
      <c r="D184" t="s">
        <v>17</v>
      </c>
      <c r="E184" t="s">
        <v>44</v>
      </c>
      <c r="F184">
        <v>34285</v>
      </c>
      <c r="G184" t="s">
        <v>240</v>
      </c>
      <c r="H184" t="s">
        <v>245</v>
      </c>
      <c r="I184">
        <v>350</v>
      </c>
      <c r="J184" t="s">
        <v>591</v>
      </c>
      <c r="K184" t="s">
        <v>1782</v>
      </c>
      <c r="L184">
        <v>9.5</v>
      </c>
      <c r="M184">
        <v>325707.5</v>
      </c>
    </row>
    <row r="185" spans="1:13">
      <c r="A185" t="s">
        <v>246</v>
      </c>
      <c r="B185" t="s">
        <v>42</v>
      </c>
      <c r="C185" t="s">
        <v>43</v>
      </c>
      <c r="D185" t="s">
        <v>17</v>
      </c>
      <c r="E185" t="s">
        <v>66</v>
      </c>
      <c r="F185">
        <v>60000</v>
      </c>
      <c r="G185" t="s">
        <v>240</v>
      </c>
      <c r="H185" t="s">
        <v>247</v>
      </c>
      <c r="I185">
        <v>200</v>
      </c>
      <c r="J185" t="s">
        <v>583</v>
      </c>
      <c r="K185" t="s">
        <v>1736</v>
      </c>
      <c r="L185">
        <v>5.5</v>
      </c>
      <c r="M185">
        <v>330000</v>
      </c>
    </row>
    <row r="186" spans="1:13">
      <c r="A186" t="s">
        <v>846</v>
      </c>
      <c r="B186" t="s">
        <v>42</v>
      </c>
      <c r="C186" t="s">
        <v>23</v>
      </c>
      <c r="D186" t="s">
        <v>17</v>
      </c>
      <c r="E186" t="s">
        <v>44</v>
      </c>
      <c r="F186">
        <v>24000</v>
      </c>
      <c r="G186" t="s">
        <v>240</v>
      </c>
      <c r="H186" t="s">
        <v>249</v>
      </c>
      <c r="I186">
        <v>250</v>
      </c>
      <c r="J186" t="s">
        <v>591</v>
      </c>
      <c r="K186" t="s">
        <v>1780</v>
      </c>
      <c r="L186">
        <v>7.5</v>
      </c>
      <c r="M186">
        <v>180000</v>
      </c>
    </row>
    <row r="187" spans="1:13">
      <c r="A187" t="s">
        <v>724</v>
      </c>
      <c r="B187" t="s">
        <v>42</v>
      </c>
      <c r="C187" t="s">
        <v>43</v>
      </c>
      <c r="D187" t="s">
        <v>17</v>
      </c>
      <c r="E187" t="s">
        <v>44</v>
      </c>
      <c r="F187">
        <v>17142</v>
      </c>
      <c r="G187" t="s">
        <v>90</v>
      </c>
      <c r="H187" t="s">
        <v>245</v>
      </c>
      <c r="I187">
        <v>350</v>
      </c>
      <c r="J187" t="s">
        <v>591</v>
      </c>
      <c r="K187" t="s">
        <v>1793</v>
      </c>
      <c r="L187">
        <v>9</v>
      </c>
      <c r="M187">
        <v>154278</v>
      </c>
    </row>
    <row r="188" spans="1:13">
      <c r="A188" t="s">
        <v>72</v>
      </c>
      <c r="B188" t="s">
        <v>42</v>
      </c>
      <c r="C188" t="s">
        <v>43</v>
      </c>
      <c r="D188" t="s">
        <v>17</v>
      </c>
      <c r="E188" t="s">
        <v>44</v>
      </c>
      <c r="F188">
        <v>21818</v>
      </c>
      <c r="G188" t="s">
        <v>45</v>
      </c>
      <c r="H188" t="s">
        <v>73</v>
      </c>
      <c r="I188">
        <v>275</v>
      </c>
      <c r="J188" t="s">
        <v>586</v>
      </c>
      <c r="K188" t="s">
        <v>1852</v>
      </c>
      <c r="L188">
        <v>27.5</v>
      </c>
      <c r="M188">
        <v>599995</v>
      </c>
    </row>
    <row r="189" spans="1:13">
      <c r="A189" t="s">
        <v>74</v>
      </c>
      <c r="B189" t="s">
        <v>42</v>
      </c>
      <c r="C189" t="s">
        <v>43</v>
      </c>
      <c r="D189" t="s">
        <v>17</v>
      </c>
      <c r="E189" t="s">
        <v>44</v>
      </c>
      <c r="F189">
        <v>10909</v>
      </c>
      <c r="G189" t="s">
        <v>45</v>
      </c>
      <c r="H189" t="s">
        <v>73</v>
      </c>
      <c r="I189">
        <v>275</v>
      </c>
      <c r="J189" t="s">
        <v>586</v>
      </c>
      <c r="K189" t="s">
        <v>1852</v>
      </c>
      <c r="L189">
        <v>27.5</v>
      </c>
      <c r="M189">
        <v>299997.5</v>
      </c>
    </row>
    <row r="190" spans="1:13">
      <c r="A190" t="s">
        <v>75</v>
      </c>
      <c r="B190" t="s">
        <v>42</v>
      </c>
      <c r="C190" t="s">
        <v>43</v>
      </c>
      <c r="D190" t="s">
        <v>17</v>
      </c>
      <c r="E190" t="s">
        <v>44</v>
      </c>
      <c r="F190">
        <v>10909</v>
      </c>
      <c r="G190" t="s">
        <v>45</v>
      </c>
      <c r="H190" t="s">
        <v>73</v>
      </c>
      <c r="I190">
        <v>275</v>
      </c>
      <c r="J190" t="s">
        <v>586</v>
      </c>
      <c r="K190" t="s">
        <v>1852</v>
      </c>
      <c r="L190">
        <v>27.5</v>
      </c>
      <c r="M190">
        <v>299997.5</v>
      </c>
    </row>
    <row r="191" spans="1:13">
      <c r="A191" t="s">
        <v>559</v>
      </c>
      <c r="B191" t="s">
        <v>42</v>
      </c>
      <c r="C191" t="s">
        <v>16</v>
      </c>
      <c r="D191" t="s">
        <v>17</v>
      </c>
      <c r="E191" t="s">
        <v>66</v>
      </c>
      <c r="F191">
        <v>9230</v>
      </c>
      <c r="G191" t="s">
        <v>90</v>
      </c>
      <c r="H191" t="s">
        <v>560</v>
      </c>
      <c r="I191">
        <v>500</v>
      </c>
      <c r="J191" t="s">
        <v>588</v>
      </c>
      <c r="K191" t="s">
        <v>1757</v>
      </c>
      <c r="L191">
        <v>14.5</v>
      </c>
      <c r="M191">
        <v>133835</v>
      </c>
    </row>
    <row r="192" spans="1:13">
      <c r="A192" t="s">
        <v>490</v>
      </c>
      <c r="B192" t="s">
        <v>42</v>
      </c>
      <c r="C192" t="s">
        <v>23</v>
      </c>
      <c r="D192" t="s">
        <v>17</v>
      </c>
      <c r="E192" t="s">
        <v>44</v>
      </c>
      <c r="F192">
        <v>48000</v>
      </c>
      <c r="G192" t="s">
        <v>491</v>
      </c>
      <c r="H192" t="s">
        <v>492</v>
      </c>
      <c r="I192">
        <v>125</v>
      </c>
      <c r="J192" t="s">
        <v>1585</v>
      </c>
      <c r="K192" t="s">
        <v>1875</v>
      </c>
      <c r="L192">
        <v>15.2</v>
      </c>
      <c r="M192">
        <v>729600</v>
      </c>
    </row>
    <row r="193" spans="1:13">
      <c r="A193" t="s">
        <v>659</v>
      </c>
      <c r="B193" t="s">
        <v>42</v>
      </c>
      <c r="C193" t="s">
        <v>23</v>
      </c>
      <c r="D193" t="s">
        <v>17</v>
      </c>
      <c r="E193" t="s">
        <v>44</v>
      </c>
      <c r="F193">
        <v>24000</v>
      </c>
      <c r="G193" t="s">
        <v>90</v>
      </c>
      <c r="H193" t="s">
        <v>513</v>
      </c>
      <c r="I193">
        <v>250</v>
      </c>
      <c r="J193" t="s">
        <v>591</v>
      </c>
      <c r="K193" t="s">
        <v>1792</v>
      </c>
      <c r="L193">
        <v>7</v>
      </c>
      <c r="M193">
        <v>168000</v>
      </c>
    </row>
    <row r="194" spans="1:13">
      <c r="A194" t="s">
        <v>629</v>
      </c>
      <c r="B194" t="s">
        <v>42</v>
      </c>
      <c r="C194" t="s">
        <v>23</v>
      </c>
      <c r="D194" t="s">
        <v>17</v>
      </c>
      <c r="E194" t="s">
        <v>44</v>
      </c>
      <c r="F194">
        <v>33333</v>
      </c>
      <c r="G194" t="s">
        <v>90</v>
      </c>
      <c r="H194" t="s">
        <v>630</v>
      </c>
      <c r="I194">
        <v>180</v>
      </c>
      <c r="J194" t="s">
        <v>591</v>
      </c>
      <c r="K194" t="s">
        <v>1787</v>
      </c>
      <c r="L194">
        <v>5</v>
      </c>
      <c r="M194">
        <v>166665</v>
      </c>
    </row>
    <row r="195" spans="1:13">
      <c r="A195" t="s">
        <v>816</v>
      </c>
      <c r="B195" t="s">
        <v>42</v>
      </c>
      <c r="C195" t="s">
        <v>43</v>
      </c>
      <c r="D195" t="s">
        <v>17</v>
      </c>
      <c r="E195" t="s">
        <v>44</v>
      </c>
      <c r="F195">
        <v>48000</v>
      </c>
      <c r="G195" t="s">
        <v>90</v>
      </c>
      <c r="H195" t="s">
        <v>619</v>
      </c>
      <c r="I195">
        <v>250</v>
      </c>
      <c r="J195" t="s">
        <v>591</v>
      </c>
      <c r="K195" t="s">
        <v>1792</v>
      </c>
      <c r="L195">
        <v>7</v>
      </c>
      <c r="M195">
        <v>336000</v>
      </c>
    </row>
    <row r="196" spans="1:13">
      <c r="A196" t="s">
        <v>669</v>
      </c>
      <c r="B196" t="s">
        <v>42</v>
      </c>
      <c r="C196" t="s">
        <v>23</v>
      </c>
      <c r="D196" t="s">
        <v>17</v>
      </c>
      <c r="E196" t="s">
        <v>44</v>
      </c>
      <c r="F196">
        <v>30000</v>
      </c>
      <c r="G196" t="s">
        <v>670</v>
      </c>
      <c r="H196" t="s">
        <v>671</v>
      </c>
      <c r="I196">
        <v>200</v>
      </c>
      <c r="J196" t="s">
        <v>591</v>
      </c>
      <c r="K196" t="s">
        <v>1768</v>
      </c>
      <c r="L196">
        <v>5</v>
      </c>
      <c r="M196">
        <v>150000</v>
      </c>
    </row>
    <row r="197" spans="1:13">
      <c r="A197" t="s">
        <v>817</v>
      </c>
      <c r="B197" t="s">
        <v>42</v>
      </c>
      <c r="C197" t="s">
        <v>23</v>
      </c>
      <c r="D197" t="s">
        <v>17</v>
      </c>
      <c r="E197" t="s">
        <v>44</v>
      </c>
      <c r="F197">
        <v>48000</v>
      </c>
      <c r="G197" t="s">
        <v>240</v>
      </c>
      <c r="H197" t="s">
        <v>515</v>
      </c>
      <c r="I197">
        <v>250</v>
      </c>
      <c r="J197" t="s">
        <v>591</v>
      </c>
      <c r="K197" t="s">
        <v>1780</v>
      </c>
      <c r="L197">
        <v>7.5</v>
      </c>
      <c r="M197">
        <v>360000</v>
      </c>
    </row>
    <row r="198" spans="1:13">
      <c r="A198" t="s">
        <v>76</v>
      </c>
      <c r="B198" t="s">
        <v>70</v>
      </c>
      <c r="C198" t="s">
        <v>43</v>
      </c>
      <c r="D198" t="s">
        <v>17</v>
      </c>
      <c r="E198" t="s">
        <v>77</v>
      </c>
      <c r="F198">
        <v>46153</v>
      </c>
      <c r="G198" t="s">
        <v>78</v>
      </c>
      <c r="H198" t="s">
        <v>79</v>
      </c>
      <c r="I198">
        <v>260</v>
      </c>
      <c r="J198" t="s">
        <v>586</v>
      </c>
      <c r="K198" t="s">
        <v>1851</v>
      </c>
      <c r="L198">
        <v>26</v>
      </c>
      <c r="M198">
        <v>1199978</v>
      </c>
    </row>
    <row r="199" spans="1:13">
      <c r="A199" t="s">
        <v>80</v>
      </c>
      <c r="B199" t="s">
        <v>42</v>
      </c>
      <c r="C199" t="s">
        <v>23</v>
      </c>
      <c r="D199" t="s">
        <v>17</v>
      </c>
      <c r="E199" t="s">
        <v>66</v>
      </c>
      <c r="F199">
        <v>30000</v>
      </c>
      <c r="G199" t="s">
        <v>81</v>
      </c>
      <c r="H199" t="s">
        <v>82</v>
      </c>
      <c r="I199">
        <v>200</v>
      </c>
      <c r="J199" t="s">
        <v>586</v>
      </c>
      <c r="K199" t="s">
        <v>1849</v>
      </c>
      <c r="L199">
        <v>20</v>
      </c>
      <c r="M199">
        <v>600000</v>
      </c>
    </row>
    <row r="200" spans="1:13">
      <c r="A200" t="s">
        <v>831</v>
      </c>
      <c r="B200" t="s">
        <v>48</v>
      </c>
      <c r="C200" t="s">
        <v>23</v>
      </c>
      <c r="D200" t="s">
        <v>17</v>
      </c>
      <c r="E200" t="s">
        <v>44</v>
      </c>
      <c r="F200">
        <v>24000</v>
      </c>
      <c r="G200" t="s">
        <v>90</v>
      </c>
      <c r="H200" t="s">
        <v>513</v>
      </c>
      <c r="I200">
        <v>250</v>
      </c>
      <c r="J200" t="s">
        <v>591</v>
      </c>
      <c r="K200" t="s">
        <v>1792</v>
      </c>
      <c r="L200">
        <v>7</v>
      </c>
      <c r="M200">
        <v>168000</v>
      </c>
    </row>
    <row r="201" spans="1:13">
      <c r="A201" t="s">
        <v>785</v>
      </c>
      <c r="B201" t="s">
        <v>48</v>
      </c>
      <c r="C201" t="s">
        <v>23</v>
      </c>
      <c r="D201" t="s">
        <v>17</v>
      </c>
      <c r="E201" t="s">
        <v>119</v>
      </c>
      <c r="F201">
        <v>24000</v>
      </c>
      <c r="G201" t="s">
        <v>90</v>
      </c>
      <c r="H201" t="s">
        <v>513</v>
      </c>
      <c r="I201">
        <v>250</v>
      </c>
      <c r="J201" t="s">
        <v>591</v>
      </c>
      <c r="K201" t="s">
        <v>1792</v>
      </c>
      <c r="L201">
        <v>7</v>
      </c>
      <c r="M201">
        <v>168000</v>
      </c>
    </row>
    <row r="202" spans="1:13">
      <c r="A202" t="s">
        <v>65</v>
      </c>
      <c r="B202" t="s">
        <v>42</v>
      </c>
      <c r="C202" t="s">
        <v>23</v>
      </c>
      <c r="D202" t="s">
        <v>17</v>
      </c>
      <c r="E202" t="s">
        <v>66</v>
      </c>
      <c r="F202">
        <v>10000</v>
      </c>
      <c r="G202" t="s">
        <v>31</v>
      </c>
      <c r="H202" t="s">
        <v>67</v>
      </c>
      <c r="I202">
        <v>215</v>
      </c>
      <c r="J202" t="s">
        <v>586</v>
      </c>
      <c r="K202" t="s">
        <v>1855</v>
      </c>
      <c r="L202">
        <v>21.7</v>
      </c>
      <c r="M202">
        <v>217000</v>
      </c>
    </row>
    <row r="203" spans="1:13">
      <c r="A203" t="s">
        <v>68</v>
      </c>
      <c r="B203" t="s">
        <v>42</v>
      </c>
      <c r="C203" t="s">
        <v>43</v>
      </c>
      <c r="D203" t="s">
        <v>17</v>
      </c>
      <c r="E203" t="s">
        <v>44</v>
      </c>
      <c r="F203">
        <v>11764</v>
      </c>
      <c r="G203" t="s">
        <v>45</v>
      </c>
      <c r="H203" t="s">
        <v>46</v>
      </c>
      <c r="I203">
        <v>340</v>
      </c>
      <c r="J203" t="s">
        <v>586</v>
      </c>
      <c r="K203" t="s">
        <v>1853</v>
      </c>
      <c r="L203">
        <v>34</v>
      </c>
      <c r="M203">
        <v>399976</v>
      </c>
    </row>
    <row r="204" spans="1:13">
      <c r="A204" t="s">
        <v>41</v>
      </c>
      <c r="B204" t="s">
        <v>42</v>
      </c>
      <c r="C204" t="s">
        <v>43</v>
      </c>
      <c r="D204" t="s">
        <v>17</v>
      </c>
      <c r="E204" t="s">
        <v>44</v>
      </c>
      <c r="F204">
        <v>23529</v>
      </c>
      <c r="G204" t="s">
        <v>45</v>
      </c>
      <c r="H204" t="s">
        <v>46</v>
      </c>
      <c r="I204">
        <v>340</v>
      </c>
      <c r="J204" t="s">
        <v>586</v>
      </c>
      <c r="K204" t="s">
        <v>1853</v>
      </c>
      <c r="L204">
        <v>34</v>
      </c>
      <c r="M204">
        <v>799986</v>
      </c>
    </row>
    <row r="205" spans="1:13">
      <c r="A205" t="s">
        <v>703</v>
      </c>
      <c r="B205" t="s">
        <v>48</v>
      </c>
      <c r="C205" t="s">
        <v>43</v>
      </c>
      <c r="D205" t="s">
        <v>17</v>
      </c>
      <c r="E205" t="s">
        <v>53</v>
      </c>
      <c r="F205">
        <v>51428</v>
      </c>
      <c r="G205" t="s">
        <v>240</v>
      </c>
      <c r="H205" t="s">
        <v>245</v>
      </c>
      <c r="I205">
        <v>350</v>
      </c>
      <c r="J205" t="s">
        <v>591</v>
      </c>
      <c r="K205" t="s">
        <v>1782</v>
      </c>
      <c r="L205">
        <v>9.5</v>
      </c>
      <c r="M205">
        <v>488566</v>
      </c>
    </row>
    <row r="206" spans="1:13">
      <c r="A206" t="s">
        <v>704</v>
      </c>
      <c r="B206" t="s">
        <v>48</v>
      </c>
      <c r="C206" t="s">
        <v>43</v>
      </c>
      <c r="D206" t="s">
        <v>17</v>
      </c>
      <c r="E206" t="s">
        <v>119</v>
      </c>
      <c r="F206">
        <v>48000</v>
      </c>
      <c r="G206" t="s">
        <v>240</v>
      </c>
      <c r="H206" t="s">
        <v>249</v>
      </c>
      <c r="I206">
        <v>250</v>
      </c>
      <c r="J206" t="s">
        <v>591</v>
      </c>
      <c r="K206" t="s">
        <v>1780</v>
      </c>
      <c r="L206">
        <v>7.5</v>
      </c>
      <c r="M206">
        <v>360000</v>
      </c>
    </row>
    <row r="207" spans="1:13">
      <c r="A207" t="s">
        <v>749</v>
      </c>
      <c r="B207" t="s">
        <v>48</v>
      </c>
      <c r="C207" t="s">
        <v>43</v>
      </c>
      <c r="D207" t="s">
        <v>17</v>
      </c>
      <c r="E207" t="s">
        <v>119</v>
      </c>
      <c r="F207">
        <v>18461</v>
      </c>
      <c r="G207" t="s">
        <v>240</v>
      </c>
      <c r="H207" t="s">
        <v>556</v>
      </c>
      <c r="I207">
        <v>350</v>
      </c>
      <c r="J207" t="s">
        <v>588</v>
      </c>
      <c r="K207" t="s">
        <v>1753</v>
      </c>
      <c r="L207">
        <v>14.5</v>
      </c>
      <c r="M207">
        <v>267684.5</v>
      </c>
    </row>
    <row r="208" spans="1:13">
      <c r="A208" t="s">
        <v>522</v>
      </c>
      <c r="B208" t="s">
        <v>118</v>
      </c>
      <c r="C208" t="s">
        <v>16</v>
      </c>
      <c r="D208" t="s">
        <v>17</v>
      </c>
      <c r="E208" t="s">
        <v>119</v>
      </c>
      <c r="F208">
        <v>40000</v>
      </c>
      <c r="G208" t="s">
        <v>517</v>
      </c>
      <c r="H208" t="s">
        <v>523</v>
      </c>
      <c r="I208">
        <v>300</v>
      </c>
      <c r="J208" t="s">
        <v>591</v>
      </c>
      <c r="K208" t="s">
        <v>1775</v>
      </c>
      <c r="L208">
        <v>8</v>
      </c>
      <c r="M208">
        <v>320000</v>
      </c>
    </row>
    <row r="209" spans="1:13">
      <c r="A209" t="s">
        <v>848</v>
      </c>
      <c r="B209" t="s">
        <v>48</v>
      </c>
      <c r="C209" t="s">
        <v>23</v>
      </c>
      <c r="D209" t="s">
        <v>17</v>
      </c>
      <c r="E209" t="s">
        <v>119</v>
      </c>
      <c r="F209">
        <v>48000</v>
      </c>
      <c r="G209" t="s">
        <v>799</v>
      </c>
      <c r="H209" t="s">
        <v>800</v>
      </c>
      <c r="I209">
        <v>125</v>
      </c>
      <c r="J209" t="s">
        <v>591</v>
      </c>
      <c r="K209" t="s">
        <v>1818</v>
      </c>
      <c r="L209">
        <v>5</v>
      </c>
      <c r="M209">
        <v>240000</v>
      </c>
    </row>
    <row r="210" spans="1:13">
      <c r="A210" t="s">
        <v>814</v>
      </c>
      <c r="B210" t="s">
        <v>118</v>
      </c>
      <c r="C210" t="s">
        <v>23</v>
      </c>
      <c r="D210" t="s">
        <v>17</v>
      </c>
      <c r="E210" t="s">
        <v>119</v>
      </c>
      <c r="F210">
        <v>24000</v>
      </c>
      <c r="G210" t="s">
        <v>815</v>
      </c>
      <c r="H210" t="s">
        <v>513</v>
      </c>
      <c r="I210">
        <v>250</v>
      </c>
      <c r="J210" t="s">
        <v>591</v>
      </c>
      <c r="K210" t="s">
        <v>1823</v>
      </c>
      <c r="L210">
        <v>7</v>
      </c>
      <c r="M210">
        <v>168000</v>
      </c>
    </row>
    <row r="211" spans="1:13">
      <c r="A211" t="s">
        <v>786</v>
      </c>
      <c r="B211" t="s">
        <v>118</v>
      </c>
      <c r="C211" t="s">
        <v>23</v>
      </c>
      <c r="D211" t="s">
        <v>17</v>
      </c>
      <c r="E211" t="s">
        <v>53</v>
      </c>
      <c r="F211">
        <v>20000</v>
      </c>
      <c r="G211" t="s">
        <v>240</v>
      </c>
      <c r="H211" t="s">
        <v>787</v>
      </c>
      <c r="I211">
        <v>300</v>
      </c>
      <c r="J211" t="s">
        <v>591</v>
      </c>
      <c r="K211" t="s">
        <v>1781</v>
      </c>
      <c r="L211">
        <v>8.5</v>
      </c>
      <c r="M211">
        <v>170000</v>
      </c>
    </row>
    <row r="212" spans="1:13">
      <c r="A212" t="s">
        <v>792</v>
      </c>
      <c r="B212" t="s">
        <v>52</v>
      </c>
      <c r="C212" t="s">
        <v>43</v>
      </c>
      <c r="D212" t="s">
        <v>17</v>
      </c>
      <c r="E212" t="s">
        <v>53</v>
      </c>
      <c r="F212">
        <v>9375</v>
      </c>
      <c r="G212" t="s">
        <v>664</v>
      </c>
      <c r="H212" t="s">
        <v>793</v>
      </c>
      <c r="I212">
        <v>480</v>
      </c>
      <c r="J212" t="s">
        <v>588</v>
      </c>
      <c r="K212" t="s">
        <v>1749</v>
      </c>
      <c r="L212">
        <v>14</v>
      </c>
      <c r="M212">
        <v>131250</v>
      </c>
    </row>
    <row r="213" spans="1:13">
      <c r="A213" t="s">
        <v>51</v>
      </c>
      <c r="B213" t="s">
        <v>52</v>
      </c>
      <c r="C213" t="s">
        <v>16</v>
      </c>
      <c r="D213" t="s">
        <v>17</v>
      </c>
      <c r="E213" t="s">
        <v>53</v>
      </c>
      <c r="F213">
        <v>24000</v>
      </c>
      <c r="G213" t="s">
        <v>31</v>
      </c>
      <c r="H213" t="s">
        <v>54</v>
      </c>
      <c r="I213">
        <v>250</v>
      </c>
      <c r="J213" t="s">
        <v>586</v>
      </c>
      <c r="K213" t="s">
        <v>1857</v>
      </c>
      <c r="L213">
        <v>25</v>
      </c>
      <c r="M213">
        <v>600000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0021-B17D-4DDC-AEC7-B0199325AF00}">
  <sheetPr codeName="Sheet40">
    <tabColor rgb="FFC00000"/>
  </sheetPr>
  <dimension ref="A1:Q262"/>
  <sheetViews>
    <sheetView workbookViewId="0"/>
  </sheetViews>
  <sheetFormatPr defaultRowHeight="16.5"/>
  <cols>
    <col min="1" max="1" width="21.375" bestFit="1" customWidth="1"/>
    <col min="2" max="4" width="11.25" bestFit="1" customWidth="1"/>
    <col min="5" max="6" width="13.25" bestFit="1" customWidth="1"/>
    <col min="7" max="7" width="45" bestFit="1" customWidth="1"/>
    <col min="8" max="8" width="60" bestFit="1" customWidth="1"/>
    <col min="9" max="10" width="11.25" bestFit="1" customWidth="1"/>
    <col min="11" max="11" width="16.875" bestFit="1" customWidth="1"/>
    <col min="12" max="13" width="54.125" bestFit="1" customWidth="1"/>
    <col min="14" max="15" width="11.25" bestFit="1" customWidth="1"/>
    <col min="16" max="16" width="12.25" bestFit="1" customWidth="1"/>
    <col min="17" max="17" width="16.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7</v>
      </c>
      <c r="H1" t="s">
        <v>8</v>
      </c>
      <c r="I1" t="s">
        <v>10</v>
      </c>
      <c r="J1" t="s">
        <v>608</v>
      </c>
      <c r="K1" t="s">
        <v>9</v>
      </c>
      <c r="L1" t="s">
        <v>1887</v>
      </c>
      <c r="M1" t="s">
        <v>2728</v>
      </c>
      <c r="N1" t="s">
        <v>2729</v>
      </c>
      <c r="O1" t="s">
        <v>2730</v>
      </c>
      <c r="P1" t="s">
        <v>2779</v>
      </c>
      <c r="Q1" t="s">
        <v>2781</v>
      </c>
    </row>
    <row r="2" spans="1:17">
      <c r="A2" t="s">
        <v>383</v>
      </c>
      <c r="B2" t="s">
        <v>230</v>
      </c>
      <c r="C2" t="s">
        <v>23</v>
      </c>
      <c r="D2" t="s">
        <v>17</v>
      </c>
      <c r="E2" t="s">
        <v>319</v>
      </c>
      <c r="F2">
        <v>1410000</v>
      </c>
      <c r="G2" t="s">
        <v>227</v>
      </c>
      <c r="H2" t="s">
        <v>384</v>
      </c>
      <c r="I2">
        <v>200</v>
      </c>
      <c r="J2">
        <v>450</v>
      </c>
      <c r="K2" t="s">
        <v>583</v>
      </c>
      <c r="L2" t="s">
        <v>2388</v>
      </c>
      <c r="M2" t="s">
        <v>2388</v>
      </c>
      <c r="N2">
        <v>5</v>
      </c>
      <c r="O2">
        <v>5.5</v>
      </c>
      <c r="P2">
        <v>5.5</v>
      </c>
      <c r="Q2">
        <v>7755000</v>
      </c>
    </row>
    <row r="3" spans="1:17">
      <c r="A3" t="s">
        <v>385</v>
      </c>
      <c r="B3" t="s">
        <v>102</v>
      </c>
      <c r="C3" t="s">
        <v>23</v>
      </c>
      <c r="D3" t="s">
        <v>17</v>
      </c>
      <c r="E3" t="s">
        <v>386</v>
      </c>
      <c r="F3">
        <v>805714</v>
      </c>
      <c r="G3" t="s">
        <v>90</v>
      </c>
      <c r="H3" t="s">
        <v>245</v>
      </c>
      <c r="I3">
        <v>350</v>
      </c>
      <c r="J3">
        <v>450</v>
      </c>
      <c r="K3" t="s">
        <v>583</v>
      </c>
      <c r="L3" t="s">
        <v>2537</v>
      </c>
      <c r="M3" t="s">
        <v>2537</v>
      </c>
      <c r="N3">
        <v>9</v>
      </c>
      <c r="O3">
        <v>9.5</v>
      </c>
      <c r="P3">
        <v>9.5</v>
      </c>
      <c r="Q3">
        <v>7654283</v>
      </c>
    </row>
    <row r="4" spans="1:17">
      <c r="A4" t="s">
        <v>387</v>
      </c>
      <c r="B4" t="s">
        <v>84</v>
      </c>
      <c r="C4" t="s">
        <v>23</v>
      </c>
      <c r="D4" t="s">
        <v>17</v>
      </c>
      <c r="E4" t="s">
        <v>321</v>
      </c>
      <c r="F4">
        <v>450000</v>
      </c>
      <c r="G4" t="s">
        <v>227</v>
      </c>
      <c r="H4" t="s">
        <v>247</v>
      </c>
      <c r="I4">
        <v>200</v>
      </c>
      <c r="J4">
        <v>300</v>
      </c>
      <c r="K4" t="s">
        <v>583</v>
      </c>
      <c r="L4" t="s">
        <v>2388</v>
      </c>
      <c r="M4" t="s">
        <v>2388</v>
      </c>
      <c r="N4">
        <v>5</v>
      </c>
      <c r="O4">
        <v>5.5</v>
      </c>
      <c r="P4">
        <v>5.5</v>
      </c>
      <c r="Q4">
        <v>2475000</v>
      </c>
    </row>
    <row r="5" spans="1:17">
      <c r="A5" t="s">
        <v>989</v>
      </c>
      <c r="B5" t="s">
        <v>42</v>
      </c>
      <c r="C5" t="s">
        <v>43</v>
      </c>
      <c r="D5" t="s">
        <v>17</v>
      </c>
      <c r="E5" t="s">
        <v>321</v>
      </c>
      <c r="F5">
        <v>17142</v>
      </c>
      <c r="G5" t="s">
        <v>990</v>
      </c>
      <c r="H5" t="s">
        <v>991</v>
      </c>
      <c r="I5">
        <v>350</v>
      </c>
      <c r="J5">
        <v>410</v>
      </c>
      <c r="K5" t="s">
        <v>591</v>
      </c>
      <c r="L5" t="s">
        <v>2538</v>
      </c>
      <c r="M5" t="s">
        <v>2538</v>
      </c>
      <c r="N5">
        <v>9</v>
      </c>
      <c r="O5">
        <v>9</v>
      </c>
      <c r="P5">
        <v>9</v>
      </c>
      <c r="Q5">
        <v>154278</v>
      </c>
    </row>
    <row r="6" spans="1:17">
      <c r="A6" t="s">
        <v>388</v>
      </c>
      <c r="B6" t="s">
        <v>48</v>
      </c>
      <c r="C6" t="s">
        <v>43</v>
      </c>
      <c r="D6" t="s">
        <v>17</v>
      </c>
      <c r="E6" t="s">
        <v>319</v>
      </c>
      <c r="F6">
        <v>68571</v>
      </c>
      <c r="G6" t="s">
        <v>258</v>
      </c>
      <c r="H6" t="s">
        <v>245</v>
      </c>
      <c r="I6">
        <v>350</v>
      </c>
      <c r="J6">
        <v>450</v>
      </c>
      <c r="K6" t="s">
        <v>583</v>
      </c>
      <c r="L6" t="s">
        <v>2539</v>
      </c>
      <c r="M6" t="s">
        <v>2539</v>
      </c>
      <c r="N6">
        <v>9</v>
      </c>
      <c r="O6">
        <v>9.5</v>
      </c>
      <c r="P6">
        <v>9.5</v>
      </c>
      <c r="Q6">
        <v>651424.5</v>
      </c>
    </row>
    <row r="7" spans="1:17">
      <c r="A7" t="s">
        <v>419</v>
      </c>
      <c r="B7" t="s">
        <v>118</v>
      </c>
      <c r="C7" t="s">
        <v>23</v>
      </c>
      <c r="D7" t="s">
        <v>17</v>
      </c>
      <c r="E7" t="s">
        <v>420</v>
      </c>
      <c r="F7">
        <v>30000</v>
      </c>
      <c r="G7" t="s">
        <v>421</v>
      </c>
      <c r="H7" t="s">
        <v>422</v>
      </c>
      <c r="I7">
        <v>400</v>
      </c>
      <c r="J7">
        <v>500</v>
      </c>
      <c r="K7" t="s">
        <v>1574</v>
      </c>
      <c r="L7" t="s">
        <v>2764</v>
      </c>
      <c r="M7" t="s">
        <v>2764</v>
      </c>
      <c r="N7">
        <v>40</v>
      </c>
      <c r="O7">
        <v>40</v>
      </c>
      <c r="P7">
        <v>40</v>
      </c>
      <c r="Q7">
        <v>1200000</v>
      </c>
    </row>
    <row r="8" spans="1:17">
      <c r="A8" t="s">
        <v>408</v>
      </c>
      <c r="B8" t="s">
        <v>118</v>
      </c>
      <c r="C8" t="s">
        <v>23</v>
      </c>
      <c r="D8" t="s">
        <v>17</v>
      </c>
      <c r="E8" t="s">
        <v>319</v>
      </c>
      <c r="F8">
        <v>34285</v>
      </c>
      <c r="G8" t="s">
        <v>409</v>
      </c>
      <c r="H8" t="s">
        <v>410</v>
      </c>
      <c r="I8">
        <v>175</v>
      </c>
      <c r="J8">
        <v>260</v>
      </c>
      <c r="K8" t="s">
        <v>1409</v>
      </c>
      <c r="L8" t="s">
        <v>2384</v>
      </c>
      <c r="M8" t="s">
        <v>2384</v>
      </c>
      <c r="N8">
        <v>17</v>
      </c>
      <c r="O8">
        <v>17</v>
      </c>
      <c r="P8">
        <v>17.5</v>
      </c>
      <c r="Q8">
        <v>599987.5</v>
      </c>
    </row>
    <row r="9" spans="1:17">
      <c r="A9" t="s">
        <v>850</v>
      </c>
      <c r="B9" t="s">
        <v>118</v>
      </c>
      <c r="C9" t="s">
        <v>16</v>
      </c>
      <c r="D9" t="s">
        <v>17</v>
      </c>
      <c r="E9" t="s">
        <v>311</v>
      </c>
      <c r="F9">
        <v>40000</v>
      </c>
      <c r="G9" t="s">
        <v>517</v>
      </c>
      <c r="H9" t="s">
        <v>523</v>
      </c>
      <c r="I9">
        <v>300</v>
      </c>
      <c r="J9">
        <v>420</v>
      </c>
      <c r="K9" t="s">
        <v>591</v>
      </c>
      <c r="L9" t="s">
        <v>1775</v>
      </c>
      <c r="M9" t="s">
        <v>1775</v>
      </c>
      <c r="N9">
        <v>8</v>
      </c>
      <c r="O9">
        <v>8</v>
      </c>
      <c r="P9">
        <v>8</v>
      </c>
      <c r="Q9">
        <v>320000</v>
      </c>
    </row>
    <row r="10" spans="1:17">
      <c r="A10" t="s">
        <v>389</v>
      </c>
      <c r="B10" t="s">
        <v>118</v>
      </c>
      <c r="C10" t="s">
        <v>23</v>
      </c>
      <c r="D10" t="s">
        <v>17</v>
      </c>
      <c r="E10" t="s">
        <v>321</v>
      </c>
      <c r="F10">
        <v>180000</v>
      </c>
      <c r="G10" t="s">
        <v>227</v>
      </c>
      <c r="H10" t="s">
        <v>247</v>
      </c>
      <c r="I10">
        <v>200</v>
      </c>
      <c r="J10">
        <v>300</v>
      </c>
      <c r="K10" t="s">
        <v>583</v>
      </c>
      <c r="L10" t="s">
        <v>2388</v>
      </c>
      <c r="M10" t="s">
        <v>2388</v>
      </c>
      <c r="N10">
        <v>5</v>
      </c>
      <c r="O10">
        <v>5.5</v>
      </c>
      <c r="P10">
        <v>5.5</v>
      </c>
      <c r="Q10">
        <v>990000</v>
      </c>
    </row>
    <row r="11" spans="1:17">
      <c r="A11" t="s">
        <v>310</v>
      </c>
      <c r="B11" t="s">
        <v>118</v>
      </c>
      <c r="C11" t="s">
        <v>16</v>
      </c>
      <c r="D11" t="s">
        <v>17</v>
      </c>
      <c r="E11" t="s">
        <v>311</v>
      </c>
      <c r="F11">
        <v>96000</v>
      </c>
      <c r="G11" t="s">
        <v>145</v>
      </c>
      <c r="H11" t="s">
        <v>85</v>
      </c>
      <c r="I11">
        <v>250</v>
      </c>
      <c r="J11">
        <v>350</v>
      </c>
      <c r="K11" t="s">
        <v>586</v>
      </c>
      <c r="L11" t="s">
        <v>1842</v>
      </c>
      <c r="M11" t="s">
        <v>1842</v>
      </c>
      <c r="N11">
        <v>25</v>
      </c>
      <c r="O11">
        <v>25</v>
      </c>
      <c r="P11">
        <v>25</v>
      </c>
      <c r="Q11">
        <v>2400000</v>
      </c>
    </row>
    <row r="12" spans="1:17">
      <c r="A12" t="s">
        <v>974</v>
      </c>
      <c r="B12" t="s">
        <v>52</v>
      </c>
      <c r="C12" t="s">
        <v>43</v>
      </c>
      <c r="D12" t="s">
        <v>17</v>
      </c>
      <c r="E12" t="s">
        <v>319</v>
      </c>
      <c r="F12">
        <v>72000</v>
      </c>
      <c r="G12" t="s">
        <v>240</v>
      </c>
      <c r="H12" t="s">
        <v>975</v>
      </c>
      <c r="I12">
        <v>250</v>
      </c>
      <c r="J12">
        <v>450</v>
      </c>
      <c r="K12" t="s">
        <v>591</v>
      </c>
      <c r="L12" t="s">
        <v>1780</v>
      </c>
      <c r="M12" t="s">
        <v>1780</v>
      </c>
      <c r="N12">
        <v>7</v>
      </c>
      <c r="O12">
        <v>7</v>
      </c>
      <c r="P12">
        <v>7.5</v>
      </c>
      <c r="Q12">
        <v>540000</v>
      </c>
    </row>
    <row r="13" spans="1:17">
      <c r="A13" t="s">
        <v>886</v>
      </c>
      <c r="B13" t="s">
        <v>52</v>
      </c>
      <c r="C13" t="s">
        <v>43</v>
      </c>
      <c r="D13" t="s">
        <v>17</v>
      </c>
      <c r="E13" t="s">
        <v>311</v>
      </c>
      <c r="F13">
        <v>34285</v>
      </c>
      <c r="G13" t="s">
        <v>240</v>
      </c>
      <c r="H13" t="s">
        <v>774</v>
      </c>
      <c r="I13">
        <v>350</v>
      </c>
      <c r="J13">
        <v>450</v>
      </c>
      <c r="K13" t="s">
        <v>591</v>
      </c>
      <c r="L13" t="s">
        <v>1782</v>
      </c>
      <c r="M13" t="s">
        <v>1782</v>
      </c>
      <c r="N13">
        <v>9</v>
      </c>
      <c r="O13">
        <v>9</v>
      </c>
      <c r="P13">
        <v>9.5</v>
      </c>
      <c r="Q13">
        <v>325707.5</v>
      </c>
    </row>
    <row r="14" spans="1:17">
      <c r="A14" t="s">
        <v>925</v>
      </c>
      <c r="B14" t="s">
        <v>52</v>
      </c>
      <c r="C14" t="s">
        <v>43</v>
      </c>
      <c r="D14" t="s">
        <v>17</v>
      </c>
      <c r="E14" t="s">
        <v>311</v>
      </c>
      <c r="F14">
        <v>10000</v>
      </c>
      <c r="G14" t="s">
        <v>240</v>
      </c>
      <c r="H14" t="s">
        <v>926</v>
      </c>
      <c r="I14">
        <v>600</v>
      </c>
      <c r="J14">
        <v>340</v>
      </c>
      <c r="K14" t="s">
        <v>591</v>
      </c>
      <c r="L14" t="s">
        <v>2540</v>
      </c>
      <c r="M14" t="s">
        <v>2540</v>
      </c>
      <c r="N14">
        <v>15</v>
      </c>
      <c r="O14">
        <v>15</v>
      </c>
      <c r="P14">
        <v>15</v>
      </c>
      <c r="Q14">
        <v>150000</v>
      </c>
    </row>
    <row r="15" spans="1:17">
      <c r="A15" t="s">
        <v>987</v>
      </c>
      <c r="B15" t="s">
        <v>52</v>
      </c>
      <c r="C15" t="s">
        <v>23</v>
      </c>
      <c r="D15" t="s">
        <v>17</v>
      </c>
      <c r="E15" t="s">
        <v>311</v>
      </c>
      <c r="F15">
        <v>7317</v>
      </c>
      <c r="G15" t="s">
        <v>177</v>
      </c>
      <c r="H15" t="s">
        <v>988</v>
      </c>
      <c r="I15">
        <v>450</v>
      </c>
      <c r="J15">
        <v>820</v>
      </c>
      <c r="K15" t="s">
        <v>588</v>
      </c>
      <c r="L15" t="s">
        <v>2541</v>
      </c>
      <c r="M15" t="s">
        <v>2765</v>
      </c>
      <c r="N15">
        <v>14</v>
      </c>
      <c r="O15">
        <v>14</v>
      </c>
      <c r="P15">
        <v>14</v>
      </c>
      <c r="Q15">
        <v>102438</v>
      </c>
    </row>
    <row r="16" spans="1:17">
      <c r="A16" t="s">
        <v>312</v>
      </c>
      <c r="B16" t="s">
        <v>52</v>
      </c>
      <c r="C16" t="s">
        <v>23</v>
      </c>
      <c r="D16" t="s">
        <v>17</v>
      </c>
      <c r="E16" t="s">
        <v>311</v>
      </c>
      <c r="F16">
        <v>30769</v>
      </c>
      <c r="G16" t="s">
        <v>177</v>
      </c>
      <c r="H16" t="s">
        <v>313</v>
      </c>
      <c r="I16">
        <v>195</v>
      </c>
      <c r="J16">
        <v>260</v>
      </c>
      <c r="K16" t="s">
        <v>586</v>
      </c>
      <c r="L16" t="s">
        <v>2344</v>
      </c>
      <c r="M16" t="s">
        <v>2344</v>
      </c>
      <c r="N16">
        <v>19</v>
      </c>
      <c r="O16">
        <v>19</v>
      </c>
      <c r="P16">
        <v>20</v>
      </c>
      <c r="Q16">
        <v>615380</v>
      </c>
    </row>
    <row r="17" spans="1:17">
      <c r="A17" t="s">
        <v>994</v>
      </c>
      <c r="B17" t="s">
        <v>52</v>
      </c>
      <c r="C17" t="s">
        <v>16</v>
      </c>
      <c r="D17" t="s">
        <v>17</v>
      </c>
      <c r="E17" t="s">
        <v>311</v>
      </c>
      <c r="F17">
        <v>9230</v>
      </c>
      <c r="G17" t="s">
        <v>240</v>
      </c>
      <c r="H17" t="s">
        <v>558</v>
      </c>
      <c r="I17">
        <v>380</v>
      </c>
      <c r="J17">
        <v>650</v>
      </c>
      <c r="K17" t="s">
        <v>588</v>
      </c>
      <c r="L17" t="s">
        <v>1755</v>
      </c>
      <c r="M17" t="s">
        <v>2731</v>
      </c>
      <c r="N17">
        <v>14</v>
      </c>
      <c r="O17">
        <v>14</v>
      </c>
      <c r="P17">
        <v>14.5</v>
      </c>
      <c r="Q17">
        <v>133835</v>
      </c>
    </row>
    <row r="18" spans="1:17">
      <c r="A18" t="s">
        <v>916</v>
      </c>
      <c r="B18" t="s">
        <v>52</v>
      </c>
      <c r="C18" t="s">
        <v>23</v>
      </c>
      <c r="D18" t="s">
        <v>17</v>
      </c>
      <c r="E18" t="s">
        <v>311</v>
      </c>
      <c r="F18">
        <v>18461</v>
      </c>
      <c r="G18" t="s">
        <v>240</v>
      </c>
      <c r="H18" t="s">
        <v>841</v>
      </c>
      <c r="I18">
        <v>400</v>
      </c>
      <c r="J18">
        <v>650</v>
      </c>
      <c r="K18" t="s">
        <v>581</v>
      </c>
      <c r="L18" t="s">
        <v>1745</v>
      </c>
      <c r="M18" t="s">
        <v>1745</v>
      </c>
      <c r="N18">
        <v>14</v>
      </c>
      <c r="O18">
        <v>14.5</v>
      </c>
      <c r="P18">
        <v>14.5</v>
      </c>
      <c r="Q18">
        <v>267684.5</v>
      </c>
    </row>
    <row r="19" spans="1:17">
      <c r="A19" t="s">
        <v>922</v>
      </c>
      <c r="B19" t="s">
        <v>52</v>
      </c>
      <c r="C19" t="s">
        <v>23</v>
      </c>
      <c r="D19" t="s">
        <v>17</v>
      </c>
      <c r="E19" t="s">
        <v>311</v>
      </c>
      <c r="F19">
        <v>42857</v>
      </c>
      <c r="G19" t="s">
        <v>923</v>
      </c>
      <c r="H19" t="s">
        <v>924</v>
      </c>
      <c r="I19">
        <v>140</v>
      </c>
      <c r="J19">
        <v>320</v>
      </c>
      <c r="K19" t="s">
        <v>591</v>
      </c>
      <c r="L19" t="s">
        <v>2542</v>
      </c>
      <c r="M19" t="s">
        <v>2542</v>
      </c>
      <c r="N19">
        <v>5</v>
      </c>
      <c r="O19">
        <v>5</v>
      </c>
      <c r="P19">
        <v>5</v>
      </c>
      <c r="Q19">
        <v>214285</v>
      </c>
    </row>
    <row r="20" spans="1:17">
      <c r="A20" t="s">
        <v>314</v>
      </c>
      <c r="B20" t="s">
        <v>52</v>
      </c>
      <c r="C20" t="s">
        <v>43</v>
      </c>
      <c r="D20" t="s">
        <v>17</v>
      </c>
      <c r="E20" t="s">
        <v>311</v>
      </c>
      <c r="F20">
        <v>33333</v>
      </c>
      <c r="G20" t="s">
        <v>315</v>
      </c>
      <c r="H20" t="s">
        <v>316</v>
      </c>
      <c r="I20">
        <v>180</v>
      </c>
      <c r="J20">
        <v>285</v>
      </c>
      <c r="K20" t="s">
        <v>586</v>
      </c>
      <c r="L20" t="s">
        <v>2543</v>
      </c>
      <c r="M20" t="s">
        <v>2543</v>
      </c>
      <c r="N20">
        <v>18</v>
      </c>
      <c r="O20">
        <v>18</v>
      </c>
      <c r="P20">
        <v>18</v>
      </c>
      <c r="Q20">
        <v>599994</v>
      </c>
    </row>
    <row r="21" spans="1:17">
      <c r="A21" t="s">
        <v>910</v>
      </c>
      <c r="B21" t="s">
        <v>52</v>
      </c>
      <c r="C21" t="s">
        <v>23</v>
      </c>
      <c r="D21" t="s">
        <v>17</v>
      </c>
      <c r="E21" t="s">
        <v>311</v>
      </c>
      <c r="F21">
        <v>18461</v>
      </c>
      <c r="G21" t="s">
        <v>240</v>
      </c>
      <c r="H21" t="s">
        <v>880</v>
      </c>
      <c r="I21">
        <v>360</v>
      </c>
      <c r="J21">
        <v>650</v>
      </c>
      <c r="K21" t="s">
        <v>588</v>
      </c>
      <c r="L21" t="s">
        <v>1754</v>
      </c>
      <c r="M21" t="s">
        <v>2731</v>
      </c>
      <c r="N21">
        <v>14</v>
      </c>
      <c r="O21">
        <v>14</v>
      </c>
      <c r="P21">
        <v>14.5</v>
      </c>
      <c r="Q21">
        <v>267684.5</v>
      </c>
    </row>
    <row r="22" spans="1:17">
      <c r="A22" t="s">
        <v>317</v>
      </c>
      <c r="B22" t="s">
        <v>52</v>
      </c>
      <c r="C22" t="s">
        <v>16</v>
      </c>
      <c r="D22" t="s">
        <v>17</v>
      </c>
      <c r="E22" t="s">
        <v>311</v>
      </c>
      <c r="F22">
        <v>26086</v>
      </c>
      <c r="G22" t="s">
        <v>36</v>
      </c>
      <c r="H22" t="s">
        <v>178</v>
      </c>
      <c r="I22">
        <v>230</v>
      </c>
      <c r="J22">
        <v>300</v>
      </c>
      <c r="K22" t="s">
        <v>586</v>
      </c>
      <c r="L22" t="s">
        <v>2349</v>
      </c>
      <c r="M22" t="s">
        <v>2349</v>
      </c>
      <c r="N22">
        <v>23</v>
      </c>
      <c r="O22">
        <v>23</v>
      </c>
      <c r="P22">
        <v>23</v>
      </c>
      <c r="Q22">
        <v>599978</v>
      </c>
    </row>
    <row r="23" spans="1:17">
      <c r="A23" t="s">
        <v>946</v>
      </c>
      <c r="B23" t="s">
        <v>52</v>
      </c>
      <c r="C23" t="s">
        <v>23</v>
      </c>
      <c r="D23" t="s">
        <v>17</v>
      </c>
      <c r="E23" t="s">
        <v>311</v>
      </c>
      <c r="F23">
        <v>42857</v>
      </c>
      <c r="G23" t="s">
        <v>103</v>
      </c>
      <c r="H23" t="s">
        <v>947</v>
      </c>
      <c r="I23">
        <v>140</v>
      </c>
      <c r="J23">
        <v>330</v>
      </c>
      <c r="K23" t="s">
        <v>591</v>
      </c>
      <c r="L23" t="s">
        <v>2544</v>
      </c>
      <c r="M23" t="s">
        <v>2544</v>
      </c>
      <c r="N23">
        <v>5</v>
      </c>
      <c r="O23">
        <v>5</v>
      </c>
      <c r="P23">
        <v>5</v>
      </c>
      <c r="Q23">
        <v>214285</v>
      </c>
    </row>
    <row r="24" spans="1:17">
      <c r="A24" t="s">
        <v>978</v>
      </c>
      <c r="B24" t="s">
        <v>52</v>
      </c>
      <c r="C24" t="s">
        <v>43</v>
      </c>
      <c r="D24" t="s">
        <v>17</v>
      </c>
      <c r="E24" t="s">
        <v>311</v>
      </c>
      <c r="F24">
        <v>27272</v>
      </c>
      <c r="G24" t="s">
        <v>103</v>
      </c>
      <c r="H24" t="s">
        <v>979</v>
      </c>
      <c r="I24">
        <v>220</v>
      </c>
      <c r="J24">
        <v>420</v>
      </c>
      <c r="K24" t="s">
        <v>591</v>
      </c>
      <c r="L24" t="s">
        <v>2545</v>
      </c>
      <c r="M24" t="s">
        <v>2545</v>
      </c>
      <c r="N24">
        <v>6</v>
      </c>
      <c r="O24">
        <v>6</v>
      </c>
      <c r="P24">
        <v>6</v>
      </c>
      <c r="Q24">
        <v>163632</v>
      </c>
    </row>
    <row r="25" spans="1:17">
      <c r="A25" t="s">
        <v>390</v>
      </c>
      <c r="B25" t="s">
        <v>52</v>
      </c>
      <c r="C25" t="s">
        <v>23</v>
      </c>
      <c r="D25" t="s">
        <v>17</v>
      </c>
      <c r="E25" t="s">
        <v>321</v>
      </c>
      <c r="F25">
        <v>96000</v>
      </c>
      <c r="G25" t="s">
        <v>90</v>
      </c>
      <c r="H25" t="s">
        <v>269</v>
      </c>
      <c r="I25">
        <v>250</v>
      </c>
      <c r="J25">
        <v>400</v>
      </c>
      <c r="K25" t="s">
        <v>583</v>
      </c>
      <c r="L25" t="s">
        <v>1742</v>
      </c>
      <c r="M25" t="s">
        <v>1742</v>
      </c>
      <c r="N25">
        <v>7</v>
      </c>
      <c r="O25">
        <v>7.5</v>
      </c>
      <c r="P25">
        <v>7.5</v>
      </c>
      <c r="Q25">
        <v>720000</v>
      </c>
    </row>
    <row r="26" spans="1:17">
      <c r="A26" t="s">
        <v>928</v>
      </c>
      <c r="B26" t="s">
        <v>144</v>
      </c>
      <c r="C26" t="s">
        <v>43</v>
      </c>
      <c r="D26" t="s">
        <v>17</v>
      </c>
      <c r="E26" t="s">
        <v>319</v>
      </c>
      <c r="F26">
        <v>21428</v>
      </c>
      <c r="G26" t="s">
        <v>815</v>
      </c>
      <c r="H26" t="s">
        <v>228</v>
      </c>
      <c r="I26">
        <v>280</v>
      </c>
      <c r="J26">
        <v>380</v>
      </c>
      <c r="K26" t="s">
        <v>591</v>
      </c>
      <c r="L26" t="s">
        <v>2546</v>
      </c>
      <c r="M26" t="s">
        <v>2546</v>
      </c>
      <c r="N26">
        <v>7</v>
      </c>
      <c r="O26">
        <v>7</v>
      </c>
      <c r="P26">
        <v>7</v>
      </c>
      <c r="Q26">
        <v>149996</v>
      </c>
    </row>
    <row r="27" spans="1:17">
      <c r="A27" t="s">
        <v>954</v>
      </c>
      <c r="B27" t="s">
        <v>144</v>
      </c>
      <c r="C27" t="s">
        <v>23</v>
      </c>
      <c r="D27" t="s">
        <v>17</v>
      </c>
      <c r="E27" t="s">
        <v>319</v>
      </c>
      <c r="F27">
        <v>12500</v>
      </c>
      <c r="G27" t="s">
        <v>807</v>
      </c>
      <c r="H27" t="s">
        <v>808</v>
      </c>
      <c r="I27">
        <v>210</v>
      </c>
      <c r="J27">
        <v>480</v>
      </c>
      <c r="K27" t="s">
        <v>588</v>
      </c>
      <c r="L27" t="s">
        <v>1759</v>
      </c>
      <c r="M27" t="s">
        <v>2738</v>
      </c>
      <c r="N27">
        <v>12</v>
      </c>
      <c r="O27">
        <v>12</v>
      </c>
      <c r="P27">
        <v>12</v>
      </c>
      <c r="Q27">
        <v>150000</v>
      </c>
    </row>
    <row r="28" spans="1:17">
      <c r="A28" t="s">
        <v>859</v>
      </c>
      <c r="B28" t="s">
        <v>144</v>
      </c>
      <c r="C28" t="s">
        <v>16</v>
      </c>
      <c r="D28" t="s">
        <v>17</v>
      </c>
      <c r="E28" t="s">
        <v>311</v>
      </c>
      <c r="F28">
        <v>10000</v>
      </c>
      <c r="G28" t="s">
        <v>664</v>
      </c>
      <c r="H28" t="s">
        <v>860</v>
      </c>
      <c r="I28">
        <v>565</v>
      </c>
      <c r="J28">
        <v>600</v>
      </c>
      <c r="K28" t="s">
        <v>588</v>
      </c>
      <c r="L28" t="s">
        <v>2547</v>
      </c>
      <c r="M28" t="s">
        <v>2766</v>
      </c>
      <c r="N28">
        <v>14</v>
      </c>
      <c r="O28">
        <v>14</v>
      </c>
      <c r="P28">
        <v>14</v>
      </c>
      <c r="Q28">
        <v>140000</v>
      </c>
    </row>
    <row r="29" spans="1:17">
      <c r="A29" t="s">
        <v>896</v>
      </c>
      <c r="B29" t="s">
        <v>144</v>
      </c>
      <c r="C29" t="s">
        <v>43</v>
      </c>
      <c r="D29" t="s">
        <v>17</v>
      </c>
      <c r="E29" t="s">
        <v>311</v>
      </c>
      <c r="F29">
        <v>25000</v>
      </c>
      <c r="G29" t="s">
        <v>506</v>
      </c>
      <c r="H29" t="s">
        <v>507</v>
      </c>
      <c r="I29">
        <v>240</v>
      </c>
      <c r="J29">
        <v>280</v>
      </c>
      <c r="K29" t="s">
        <v>591</v>
      </c>
      <c r="L29" t="s">
        <v>1719</v>
      </c>
      <c r="M29" t="s">
        <v>1719</v>
      </c>
      <c r="N29">
        <v>6</v>
      </c>
      <c r="O29">
        <v>6</v>
      </c>
      <c r="P29">
        <v>6</v>
      </c>
      <c r="Q29">
        <v>150000</v>
      </c>
    </row>
    <row r="30" spans="1:17">
      <c r="A30" t="s">
        <v>1011</v>
      </c>
      <c r="B30" t="s">
        <v>144</v>
      </c>
      <c r="C30" t="s">
        <v>16</v>
      </c>
      <c r="D30" t="s">
        <v>17</v>
      </c>
      <c r="E30" t="s">
        <v>311</v>
      </c>
      <c r="F30">
        <v>31578</v>
      </c>
      <c r="G30" t="s">
        <v>1012</v>
      </c>
      <c r="H30" t="s">
        <v>1013</v>
      </c>
      <c r="I30">
        <v>190</v>
      </c>
      <c r="J30">
        <v>280</v>
      </c>
      <c r="K30" t="s">
        <v>591</v>
      </c>
      <c r="L30" t="s">
        <v>2548</v>
      </c>
      <c r="M30" t="s">
        <v>2548</v>
      </c>
      <c r="N30">
        <v>5</v>
      </c>
      <c r="O30">
        <v>5</v>
      </c>
      <c r="P30">
        <v>5</v>
      </c>
      <c r="Q30">
        <v>157890</v>
      </c>
    </row>
    <row r="31" spans="1:17">
      <c r="A31" t="s">
        <v>897</v>
      </c>
      <c r="B31" t="s">
        <v>144</v>
      </c>
      <c r="C31" t="s">
        <v>23</v>
      </c>
      <c r="D31" t="s">
        <v>17</v>
      </c>
      <c r="E31" t="s">
        <v>321</v>
      </c>
      <c r="F31">
        <v>9836</v>
      </c>
      <c r="G31" t="s">
        <v>898</v>
      </c>
      <c r="H31" t="s">
        <v>899</v>
      </c>
      <c r="I31">
        <v>430</v>
      </c>
      <c r="J31">
        <v>610</v>
      </c>
      <c r="K31" t="s">
        <v>588</v>
      </c>
      <c r="L31" t="s">
        <v>2549</v>
      </c>
      <c r="M31" t="s">
        <v>2767</v>
      </c>
      <c r="N31">
        <v>14</v>
      </c>
      <c r="O31">
        <v>14</v>
      </c>
      <c r="P31">
        <v>14</v>
      </c>
      <c r="Q31">
        <v>137704</v>
      </c>
    </row>
    <row r="32" spans="1:17">
      <c r="A32" t="s">
        <v>400</v>
      </c>
      <c r="B32" t="s">
        <v>144</v>
      </c>
      <c r="C32" t="s">
        <v>16</v>
      </c>
      <c r="D32" t="s">
        <v>17</v>
      </c>
      <c r="E32" t="s">
        <v>347</v>
      </c>
      <c r="F32">
        <v>187500</v>
      </c>
      <c r="G32" t="s">
        <v>90</v>
      </c>
      <c r="H32" t="s">
        <v>401</v>
      </c>
      <c r="I32">
        <v>320</v>
      </c>
      <c r="J32">
        <v>400</v>
      </c>
      <c r="K32" t="s">
        <v>583</v>
      </c>
      <c r="L32" t="s">
        <v>2550</v>
      </c>
      <c r="M32" t="s">
        <v>2550</v>
      </c>
      <c r="N32">
        <v>8</v>
      </c>
      <c r="O32">
        <v>8.5</v>
      </c>
      <c r="P32">
        <v>8.5</v>
      </c>
      <c r="Q32">
        <v>1593750</v>
      </c>
    </row>
    <row r="33" spans="1:17">
      <c r="A33" t="s">
        <v>318</v>
      </c>
      <c r="B33" t="s">
        <v>144</v>
      </c>
      <c r="C33" t="s">
        <v>16</v>
      </c>
      <c r="D33" t="s">
        <v>17</v>
      </c>
      <c r="E33" t="s">
        <v>319</v>
      </c>
      <c r="F33">
        <v>184615</v>
      </c>
      <c r="G33" t="s">
        <v>81</v>
      </c>
      <c r="H33" t="s">
        <v>159</v>
      </c>
      <c r="I33">
        <v>130</v>
      </c>
      <c r="J33">
        <v>200</v>
      </c>
      <c r="K33" t="s">
        <v>586</v>
      </c>
      <c r="L33" t="s">
        <v>1848</v>
      </c>
      <c r="M33" t="s">
        <v>1848</v>
      </c>
      <c r="N33">
        <v>13</v>
      </c>
      <c r="O33">
        <v>13</v>
      </c>
      <c r="P33">
        <v>13.2</v>
      </c>
      <c r="Q33">
        <v>2436918</v>
      </c>
    </row>
    <row r="34" spans="1:17">
      <c r="A34" t="s">
        <v>862</v>
      </c>
      <c r="B34" t="s">
        <v>138</v>
      </c>
      <c r="C34" t="s">
        <v>23</v>
      </c>
      <c r="D34" t="s">
        <v>17</v>
      </c>
      <c r="E34" t="s">
        <v>321</v>
      </c>
      <c r="F34">
        <v>52173</v>
      </c>
      <c r="G34" t="s">
        <v>836</v>
      </c>
      <c r="H34" t="s">
        <v>863</v>
      </c>
      <c r="I34">
        <v>230</v>
      </c>
      <c r="J34">
        <v>270</v>
      </c>
      <c r="K34" t="s">
        <v>1582</v>
      </c>
      <c r="L34" t="s">
        <v>2551</v>
      </c>
      <c r="M34" t="s">
        <v>2551</v>
      </c>
      <c r="N34">
        <v>23</v>
      </c>
      <c r="O34">
        <v>23</v>
      </c>
      <c r="P34">
        <v>23</v>
      </c>
      <c r="Q34">
        <v>1199979</v>
      </c>
    </row>
    <row r="35" spans="1:17">
      <c r="A35" t="s">
        <v>877</v>
      </c>
      <c r="B35" t="s">
        <v>138</v>
      </c>
      <c r="C35" t="s">
        <v>23</v>
      </c>
      <c r="D35" t="s">
        <v>17</v>
      </c>
      <c r="E35" t="s">
        <v>321</v>
      </c>
      <c r="F35">
        <v>9230</v>
      </c>
      <c r="G35" t="s">
        <v>240</v>
      </c>
      <c r="H35" t="s">
        <v>878</v>
      </c>
      <c r="I35">
        <v>400</v>
      </c>
      <c r="J35">
        <v>650</v>
      </c>
      <c r="K35" t="s">
        <v>588</v>
      </c>
      <c r="L35" t="s">
        <v>2425</v>
      </c>
      <c r="M35" t="s">
        <v>2731</v>
      </c>
      <c r="N35">
        <v>14</v>
      </c>
      <c r="O35">
        <v>14</v>
      </c>
      <c r="P35">
        <v>14.5</v>
      </c>
      <c r="Q35">
        <v>133835</v>
      </c>
    </row>
    <row r="36" spans="1:17">
      <c r="A36" t="s">
        <v>966</v>
      </c>
      <c r="B36" t="s">
        <v>144</v>
      </c>
      <c r="C36" t="s">
        <v>23</v>
      </c>
      <c r="D36" t="s">
        <v>17</v>
      </c>
      <c r="E36" t="s">
        <v>319</v>
      </c>
      <c r="F36">
        <v>26086</v>
      </c>
      <c r="G36" t="s">
        <v>103</v>
      </c>
      <c r="H36" t="s">
        <v>634</v>
      </c>
      <c r="I36">
        <v>230</v>
      </c>
      <c r="J36">
        <v>320</v>
      </c>
      <c r="K36" t="s">
        <v>591</v>
      </c>
      <c r="L36" t="s">
        <v>2450</v>
      </c>
      <c r="M36" t="s">
        <v>2450</v>
      </c>
      <c r="N36">
        <v>6</v>
      </c>
      <c r="O36">
        <v>6</v>
      </c>
      <c r="P36">
        <v>6</v>
      </c>
      <c r="Q36">
        <v>156516</v>
      </c>
    </row>
    <row r="37" spans="1:17">
      <c r="A37" t="s">
        <v>320</v>
      </c>
      <c r="B37" t="s">
        <v>138</v>
      </c>
      <c r="C37" t="s">
        <v>23</v>
      </c>
      <c r="D37" t="s">
        <v>17</v>
      </c>
      <c r="E37" t="s">
        <v>321</v>
      </c>
      <c r="F37">
        <v>24000</v>
      </c>
      <c r="G37" t="s">
        <v>177</v>
      </c>
      <c r="H37" t="s">
        <v>322</v>
      </c>
      <c r="I37">
        <v>250</v>
      </c>
      <c r="J37">
        <v>300</v>
      </c>
      <c r="K37" t="s">
        <v>586</v>
      </c>
      <c r="L37" t="s">
        <v>2365</v>
      </c>
      <c r="M37" t="s">
        <v>2365</v>
      </c>
      <c r="N37">
        <v>25</v>
      </c>
      <c r="O37">
        <v>25</v>
      </c>
      <c r="P37">
        <v>25</v>
      </c>
      <c r="Q37">
        <v>600000</v>
      </c>
    </row>
    <row r="38" spans="1:17">
      <c r="A38" t="s">
        <v>372</v>
      </c>
      <c r="B38" t="s">
        <v>138</v>
      </c>
      <c r="C38" t="s">
        <v>43</v>
      </c>
      <c r="D38" t="s">
        <v>17</v>
      </c>
      <c r="E38" t="s">
        <v>321</v>
      </c>
      <c r="F38">
        <v>30769</v>
      </c>
      <c r="G38" t="s">
        <v>28</v>
      </c>
      <c r="H38" t="s">
        <v>157</v>
      </c>
      <c r="I38">
        <v>260</v>
      </c>
      <c r="J38">
        <v>370</v>
      </c>
      <c r="K38" t="s">
        <v>586</v>
      </c>
      <c r="L38" t="s">
        <v>1835</v>
      </c>
      <c r="M38" t="s">
        <v>1835</v>
      </c>
      <c r="N38">
        <v>26</v>
      </c>
      <c r="O38">
        <v>26</v>
      </c>
      <c r="P38">
        <v>27</v>
      </c>
      <c r="Q38">
        <v>830763</v>
      </c>
    </row>
    <row r="39" spans="1:17">
      <c r="A39" t="s">
        <v>373</v>
      </c>
      <c r="B39" t="s">
        <v>138</v>
      </c>
      <c r="C39" t="s">
        <v>16</v>
      </c>
      <c r="D39" t="s">
        <v>17</v>
      </c>
      <c r="E39" t="s">
        <v>319</v>
      </c>
      <c r="F39">
        <v>24000</v>
      </c>
      <c r="G39" t="s">
        <v>31</v>
      </c>
      <c r="H39" t="s">
        <v>374</v>
      </c>
      <c r="I39">
        <v>250</v>
      </c>
      <c r="J39">
        <v>320</v>
      </c>
      <c r="K39" t="s">
        <v>586</v>
      </c>
      <c r="L39" t="s">
        <v>1857</v>
      </c>
      <c r="M39" t="s">
        <v>1857</v>
      </c>
      <c r="N39">
        <v>25</v>
      </c>
      <c r="O39">
        <v>25</v>
      </c>
      <c r="P39">
        <v>25</v>
      </c>
      <c r="Q39">
        <v>600000</v>
      </c>
    </row>
    <row r="40" spans="1:17">
      <c r="A40" t="s">
        <v>907</v>
      </c>
      <c r="B40" t="s">
        <v>138</v>
      </c>
      <c r="C40" t="s">
        <v>23</v>
      </c>
      <c r="D40" t="s">
        <v>17</v>
      </c>
      <c r="E40" t="s">
        <v>319</v>
      </c>
      <c r="F40">
        <v>8571</v>
      </c>
      <c r="G40" t="s">
        <v>227</v>
      </c>
      <c r="H40" t="s">
        <v>696</v>
      </c>
      <c r="I40">
        <v>400</v>
      </c>
      <c r="J40">
        <v>700</v>
      </c>
      <c r="K40" t="s">
        <v>581</v>
      </c>
      <c r="L40" t="s">
        <v>2385</v>
      </c>
      <c r="M40" t="s">
        <v>2385</v>
      </c>
      <c r="N40">
        <v>14</v>
      </c>
      <c r="O40">
        <v>14.5</v>
      </c>
      <c r="P40">
        <v>16.5</v>
      </c>
      <c r="Q40">
        <v>141421.5</v>
      </c>
    </row>
    <row r="41" spans="1:17">
      <c r="A41" t="s">
        <v>423</v>
      </c>
      <c r="B41" t="s">
        <v>138</v>
      </c>
      <c r="C41" t="s">
        <v>23</v>
      </c>
      <c r="D41" t="s">
        <v>17</v>
      </c>
      <c r="E41" t="s">
        <v>358</v>
      </c>
      <c r="F41">
        <v>28461</v>
      </c>
      <c r="G41" t="s">
        <v>424</v>
      </c>
      <c r="H41" t="s">
        <v>425</v>
      </c>
      <c r="I41">
        <v>130</v>
      </c>
      <c r="J41">
        <v>200</v>
      </c>
      <c r="K41" t="s">
        <v>1238</v>
      </c>
      <c r="L41" t="s">
        <v>2552</v>
      </c>
      <c r="M41" t="s">
        <v>2552</v>
      </c>
      <c r="N41">
        <v>18</v>
      </c>
      <c r="O41">
        <v>18</v>
      </c>
      <c r="P41">
        <v>18</v>
      </c>
      <c r="Q41">
        <v>512298</v>
      </c>
    </row>
    <row r="42" spans="1:17">
      <c r="A42" t="s">
        <v>375</v>
      </c>
      <c r="B42" t="s">
        <v>138</v>
      </c>
      <c r="C42" t="s">
        <v>16</v>
      </c>
      <c r="D42" t="s">
        <v>17</v>
      </c>
      <c r="E42" t="s">
        <v>311</v>
      </c>
      <c r="F42">
        <v>22222</v>
      </c>
      <c r="G42" t="s">
        <v>376</v>
      </c>
      <c r="H42" t="s">
        <v>377</v>
      </c>
      <c r="I42">
        <v>270</v>
      </c>
      <c r="J42">
        <v>380</v>
      </c>
      <c r="K42" t="s">
        <v>586</v>
      </c>
      <c r="L42" t="s">
        <v>2553</v>
      </c>
      <c r="M42" t="s">
        <v>2553</v>
      </c>
      <c r="N42">
        <v>27</v>
      </c>
      <c r="O42">
        <v>27</v>
      </c>
      <c r="P42">
        <v>27</v>
      </c>
      <c r="Q42">
        <v>599994</v>
      </c>
    </row>
    <row r="43" spans="1:17">
      <c r="A43" t="s">
        <v>426</v>
      </c>
      <c r="B43" t="s">
        <v>138</v>
      </c>
      <c r="C43" t="s">
        <v>23</v>
      </c>
      <c r="D43" t="s">
        <v>17</v>
      </c>
      <c r="E43" t="s">
        <v>358</v>
      </c>
      <c r="F43">
        <v>17692</v>
      </c>
      <c r="G43" t="s">
        <v>424</v>
      </c>
      <c r="H43" t="s">
        <v>425</v>
      </c>
      <c r="I43">
        <v>130</v>
      </c>
      <c r="J43">
        <v>200</v>
      </c>
      <c r="K43" t="s">
        <v>1238</v>
      </c>
      <c r="L43" t="s">
        <v>2552</v>
      </c>
      <c r="M43" t="s">
        <v>2552</v>
      </c>
      <c r="N43">
        <v>18</v>
      </c>
      <c r="O43">
        <v>18</v>
      </c>
      <c r="P43">
        <v>18</v>
      </c>
      <c r="Q43">
        <v>318456</v>
      </c>
    </row>
    <row r="44" spans="1:17">
      <c r="A44" t="s">
        <v>1023</v>
      </c>
      <c r="B44" t="s">
        <v>138</v>
      </c>
      <c r="C44" t="s">
        <v>23</v>
      </c>
      <c r="D44" t="s">
        <v>17</v>
      </c>
      <c r="E44" t="s">
        <v>321</v>
      </c>
      <c r="F44">
        <v>18750</v>
      </c>
      <c r="G44" t="s">
        <v>1024</v>
      </c>
      <c r="H44" t="s">
        <v>1025</v>
      </c>
      <c r="I44">
        <v>250</v>
      </c>
      <c r="J44">
        <v>320</v>
      </c>
      <c r="K44" t="s">
        <v>588</v>
      </c>
      <c r="L44" t="s">
        <v>2554</v>
      </c>
      <c r="M44" t="s">
        <v>2768</v>
      </c>
      <c r="N44">
        <v>12</v>
      </c>
      <c r="O44">
        <v>12</v>
      </c>
      <c r="P44">
        <v>12</v>
      </c>
      <c r="Q44">
        <v>225000</v>
      </c>
    </row>
    <row r="45" spans="1:17">
      <c r="A45" t="s">
        <v>970</v>
      </c>
      <c r="B45" t="s">
        <v>138</v>
      </c>
      <c r="C45" t="s">
        <v>16</v>
      </c>
      <c r="D45" t="s">
        <v>17</v>
      </c>
      <c r="E45" t="s">
        <v>321</v>
      </c>
      <c r="F45">
        <v>33333</v>
      </c>
      <c r="G45" t="s">
        <v>90</v>
      </c>
      <c r="H45" t="s">
        <v>971</v>
      </c>
      <c r="I45">
        <v>180</v>
      </c>
      <c r="J45">
        <v>230</v>
      </c>
      <c r="K45" t="s">
        <v>591</v>
      </c>
      <c r="L45" t="s">
        <v>1787</v>
      </c>
      <c r="M45" t="s">
        <v>1787</v>
      </c>
      <c r="N45">
        <v>5</v>
      </c>
      <c r="O45">
        <v>5</v>
      </c>
      <c r="P45">
        <v>5</v>
      </c>
      <c r="Q45">
        <v>166665</v>
      </c>
    </row>
    <row r="46" spans="1:17">
      <c r="A46" t="s">
        <v>879</v>
      </c>
      <c r="B46" t="s">
        <v>138</v>
      </c>
      <c r="C46" t="s">
        <v>23</v>
      </c>
      <c r="D46" t="s">
        <v>17</v>
      </c>
      <c r="E46" t="s">
        <v>321</v>
      </c>
      <c r="F46">
        <v>9230</v>
      </c>
      <c r="G46" t="s">
        <v>240</v>
      </c>
      <c r="H46" t="s">
        <v>880</v>
      </c>
      <c r="I46">
        <v>360</v>
      </c>
      <c r="J46">
        <v>650</v>
      </c>
      <c r="K46" t="s">
        <v>588</v>
      </c>
      <c r="L46" t="s">
        <v>1754</v>
      </c>
      <c r="M46" t="s">
        <v>2731</v>
      </c>
      <c r="N46">
        <v>14</v>
      </c>
      <c r="O46">
        <v>14</v>
      </c>
      <c r="P46">
        <v>14.5</v>
      </c>
      <c r="Q46">
        <v>133835</v>
      </c>
    </row>
    <row r="47" spans="1:17">
      <c r="A47" t="s">
        <v>851</v>
      </c>
      <c r="B47" t="s">
        <v>138</v>
      </c>
      <c r="C47" t="s">
        <v>43</v>
      </c>
      <c r="D47" t="s">
        <v>17</v>
      </c>
      <c r="E47" t="s">
        <v>321</v>
      </c>
      <c r="F47">
        <v>8571</v>
      </c>
      <c r="G47" t="s">
        <v>90</v>
      </c>
      <c r="H47" t="s">
        <v>852</v>
      </c>
      <c r="I47">
        <v>270</v>
      </c>
      <c r="J47">
        <v>700</v>
      </c>
      <c r="K47" t="s">
        <v>588</v>
      </c>
      <c r="L47" t="s">
        <v>2386</v>
      </c>
      <c r="M47" t="s">
        <v>2769</v>
      </c>
      <c r="N47">
        <v>14</v>
      </c>
      <c r="O47">
        <v>14</v>
      </c>
      <c r="P47">
        <v>12</v>
      </c>
      <c r="Q47">
        <v>102852</v>
      </c>
    </row>
    <row r="48" spans="1:17">
      <c r="A48" t="s">
        <v>864</v>
      </c>
      <c r="B48" t="s">
        <v>138</v>
      </c>
      <c r="C48" t="s">
        <v>43</v>
      </c>
      <c r="D48" t="s">
        <v>17</v>
      </c>
      <c r="E48" t="s">
        <v>321</v>
      </c>
      <c r="F48">
        <v>8571</v>
      </c>
      <c r="G48" t="s">
        <v>90</v>
      </c>
      <c r="H48" t="s">
        <v>852</v>
      </c>
      <c r="I48">
        <v>270</v>
      </c>
      <c r="J48">
        <v>700</v>
      </c>
      <c r="K48" t="s">
        <v>588</v>
      </c>
      <c r="L48" t="s">
        <v>2386</v>
      </c>
      <c r="M48" t="s">
        <v>2769</v>
      </c>
      <c r="N48">
        <v>14</v>
      </c>
      <c r="O48">
        <v>14</v>
      </c>
      <c r="P48">
        <v>12</v>
      </c>
      <c r="Q48">
        <v>102852</v>
      </c>
    </row>
    <row r="49" spans="1:17">
      <c r="A49" t="s">
        <v>378</v>
      </c>
      <c r="B49" t="s">
        <v>112</v>
      </c>
      <c r="C49" t="s">
        <v>23</v>
      </c>
      <c r="D49" t="s">
        <v>17</v>
      </c>
      <c r="E49" t="s">
        <v>358</v>
      </c>
      <c r="F49">
        <v>28571</v>
      </c>
      <c r="G49" t="s">
        <v>81</v>
      </c>
      <c r="H49" t="s">
        <v>379</v>
      </c>
      <c r="I49">
        <v>210</v>
      </c>
      <c r="J49">
        <v>300</v>
      </c>
      <c r="K49" t="s">
        <v>586</v>
      </c>
      <c r="L49" t="s">
        <v>2555</v>
      </c>
      <c r="M49" t="s">
        <v>2555</v>
      </c>
      <c r="N49">
        <v>21</v>
      </c>
      <c r="O49">
        <v>21</v>
      </c>
      <c r="P49">
        <v>21</v>
      </c>
      <c r="Q49">
        <v>599991</v>
      </c>
    </row>
    <row r="50" spans="1:17">
      <c r="A50" t="s">
        <v>981</v>
      </c>
      <c r="B50" t="s">
        <v>112</v>
      </c>
      <c r="C50" t="s">
        <v>43</v>
      </c>
      <c r="D50" t="s">
        <v>17</v>
      </c>
      <c r="E50" t="s">
        <v>321</v>
      </c>
      <c r="F50">
        <v>18750</v>
      </c>
      <c r="G50" t="s">
        <v>982</v>
      </c>
      <c r="H50" t="s">
        <v>983</v>
      </c>
      <c r="I50">
        <v>320</v>
      </c>
      <c r="J50">
        <v>400</v>
      </c>
      <c r="K50" t="s">
        <v>591</v>
      </c>
      <c r="L50" t="s">
        <v>2556</v>
      </c>
      <c r="M50" t="s">
        <v>2556</v>
      </c>
      <c r="N50">
        <v>8</v>
      </c>
      <c r="O50">
        <v>8</v>
      </c>
      <c r="P50">
        <v>8</v>
      </c>
      <c r="Q50">
        <v>150000</v>
      </c>
    </row>
    <row r="51" spans="1:17">
      <c r="A51" t="s">
        <v>380</v>
      </c>
      <c r="B51" t="s">
        <v>112</v>
      </c>
      <c r="C51" t="s">
        <v>23</v>
      </c>
      <c r="D51" t="s">
        <v>17</v>
      </c>
      <c r="E51" t="s">
        <v>358</v>
      </c>
      <c r="F51">
        <v>35294</v>
      </c>
      <c r="G51" t="s">
        <v>31</v>
      </c>
      <c r="H51" t="s">
        <v>381</v>
      </c>
      <c r="I51">
        <v>170</v>
      </c>
      <c r="J51">
        <v>260</v>
      </c>
      <c r="K51" t="s">
        <v>586</v>
      </c>
      <c r="L51" t="s">
        <v>2557</v>
      </c>
      <c r="M51" t="s">
        <v>2557</v>
      </c>
      <c r="N51">
        <v>17</v>
      </c>
      <c r="O51">
        <v>17</v>
      </c>
      <c r="P51">
        <v>17</v>
      </c>
      <c r="Q51">
        <v>599998</v>
      </c>
    </row>
    <row r="52" spans="1:17">
      <c r="A52" t="s">
        <v>382</v>
      </c>
      <c r="B52" t="s">
        <v>112</v>
      </c>
      <c r="C52" t="s">
        <v>23</v>
      </c>
      <c r="D52" t="s">
        <v>17</v>
      </c>
      <c r="E52" t="s">
        <v>358</v>
      </c>
      <c r="F52">
        <v>21428</v>
      </c>
      <c r="G52" t="s">
        <v>25</v>
      </c>
      <c r="H52" t="s">
        <v>26</v>
      </c>
      <c r="I52">
        <v>280</v>
      </c>
      <c r="J52">
        <v>380</v>
      </c>
      <c r="K52" t="s">
        <v>586</v>
      </c>
      <c r="L52" t="s">
        <v>2347</v>
      </c>
      <c r="M52" t="s">
        <v>2347</v>
      </c>
      <c r="N52">
        <v>28</v>
      </c>
      <c r="O52">
        <v>28</v>
      </c>
      <c r="P52">
        <v>28</v>
      </c>
      <c r="Q52">
        <v>599984</v>
      </c>
    </row>
    <row r="53" spans="1:17">
      <c r="A53" t="s">
        <v>853</v>
      </c>
      <c r="B53" t="s">
        <v>112</v>
      </c>
      <c r="C53" t="s">
        <v>16</v>
      </c>
      <c r="D53" t="s">
        <v>17</v>
      </c>
      <c r="E53" t="s">
        <v>321</v>
      </c>
      <c r="F53">
        <v>40000</v>
      </c>
      <c r="G53" t="s">
        <v>517</v>
      </c>
      <c r="H53" t="s">
        <v>523</v>
      </c>
      <c r="I53">
        <v>300</v>
      </c>
      <c r="J53">
        <v>420</v>
      </c>
      <c r="K53" t="s">
        <v>591</v>
      </c>
      <c r="L53" t="s">
        <v>1775</v>
      </c>
      <c r="M53" t="s">
        <v>1775</v>
      </c>
      <c r="N53">
        <v>8</v>
      </c>
      <c r="O53">
        <v>8</v>
      </c>
      <c r="P53">
        <v>8</v>
      </c>
      <c r="Q53">
        <v>320000</v>
      </c>
    </row>
    <row r="54" spans="1:17">
      <c r="A54" t="s">
        <v>427</v>
      </c>
      <c r="B54" t="s">
        <v>112</v>
      </c>
      <c r="C54" t="s">
        <v>23</v>
      </c>
      <c r="D54" t="s">
        <v>17</v>
      </c>
      <c r="E54" t="s">
        <v>327</v>
      </c>
      <c r="F54">
        <v>50000</v>
      </c>
      <c r="G54" t="s">
        <v>428</v>
      </c>
      <c r="H54" t="s">
        <v>429</v>
      </c>
      <c r="I54">
        <v>120</v>
      </c>
      <c r="J54">
        <v>185</v>
      </c>
      <c r="K54" t="s">
        <v>1238</v>
      </c>
      <c r="L54" t="s">
        <v>2558</v>
      </c>
      <c r="M54" t="s">
        <v>2558</v>
      </c>
      <c r="N54">
        <v>17</v>
      </c>
      <c r="O54">
        <v>17</v>
      </c>
      <c r="P54">
        <v>17</v>
      </c>
      <c r="Q54">
        <v>850000</v>
      </c>
    </row>
    <row r="55" spans="1:17">
      <c r="A55" t="s">
        <v>948</v>
      </c>
      <c r="B55" t="s">
        <v>112</v>
      </c>
      <c r="C55" t="s">
        <v>23</v>
      </c>
      <c r="D55" t="s">
        <v>17</v>
      </c>
      <c r="E55" t="s">
        <v>358</v>
      </c>
      <c r="F55">
        <v>25000</v>
      </c>
      <c r="G55" t="s">
        <v>939</v>
      </c>
      <c r="H55" t="s">
        <v>949</v>
      </c>
      <c r="I55">
        <v>240</v>
      </c>
      <c r="J55">
        <v>290</v>
      </c>
      <c r="K55" t="s">
        <v>591</v>
      </c>
      <c r="L55" t="s">
        <v>2559</v>
      </c>
      <c r="M55" t="s">
        <v>2559</v>
      </c>
      <c r="N55">
        <v>6</v>
      </c>
      <c r="O55">
        <v>6</v>
      </c>
      <c r="P55">
        <v>6</v>
      </c>
      <c r="Q55">
        <v>150000</v>
      </c>
    </row>
    <row r="56" spans="1:17">
      <c r="A56" t="s">
        <v>951</v>
      </c>
      <c r="B56" t="s">
        <v>138</v>
      </c>
      <c r="C56" t="s">
        <v>16</v>
      </c>
      <c r="D56" t="s">
        <v>17</v>
      </c>
      <c r="E56" t="s">
        <v>319</v>
      </c>
      <c r="F56">
        <v>26086</v>
      </c>
      <c r="G56" t="s">
        <v>81</v>
      </c>
      <c r="H56" t="s">
        <v>952</v>
      </c>
      <c r="I56">
        <v>230</v>
      </c>
      <c r="J56">
        <v>310</v>
      </c>
      <c r="K56" t="s">
        <v>591</v>
      </c>
      <c r="L56" t="s">
        <v>2560</v>
      </c>
      <c r="M56" t="s">
        <v>2560</v>
      </c>
      <c r="N56">
        <v>6</v>
      </c>
      <c r="O56">
        <v>6</v>
      </c>
      <c r="P56">
        <v>6</v>
      </c>
      <c r="Q56">
        <v>156516</v>
      </c>
    </row>
    <row r="57" spans="1:17">
      <c r="A57" t="s">
        <v>962</v>
      </c>
      <c r="B57" t="s">
        <v>112</v>
      </c>
      <c r="C57" t="s">
        <v>16</v>
      </c>
      <c r="D57" t="s">
        <v>17</v>
      </c>
      <c r="E57" t="s">
        <v>311</v>
      </c>
      <c r="F57">
        <v>12765</v>
      </c>
      <c r="G57" t="s">
        <v>90</v>
      </c>
      <c r="H57" t="s">
        <v>963</v>
      </c>
      <c r="I57">
        <v>470</v>
      </c>
      <c r="J57">
        <v>500</v>
      </c>
      <c r="K57" t="s">
        <v>591</v>
      </c>
      <c r="L57" t="s">
        <v>2460</v>
      </c>
      <c r="M57" t="s">
        <v>2460</v>
      </c>
      <c r="N57">
        <v>12</v>
      </c>
      <c r="O57">
        <v>12</v>
      </c>
      <c r="P57">
        <v>12</v>
      </c>
      <c r="Q57">
        <v>153180</v>
      </c>
    </row>
    <row r="58" spans="1:17">
      <c r="A58" t="s">
        <v>430</v>
      </c>
      <c r="B58" t="s">
        <v>112</v>
      </c>
      <c r="C58" t="s">
        <v>43</v>
      </c>
      <c r="D58" t="s">
        <v>17</v>
      </c>
      <c r="E58" t="s">
        <v>327</v>
      </c>
      <c r="F58">
        <v>40000</v>
      </c>
      <c r="G58" t="s">
        <v>431</v>
      </c>
      <c r="H58" t="s">
        <v>432</v>
      </c>
      <c r="I58">
        <v>150</v>
      </c>
      <c r="J58">
        <v>225</v>
      </c>
      <c r="K58" t="s">
        <v>1238</v>
      </c>
      <c r="L58" t="s">
        <v>2561</v>
      </c>
      <c r="M58" t="s">
        <v>2561</v>
      </c>
      <c r="N58">
        <v>21</v>
      </c>
      <c r="O58">
        <v>21</v>
      </c>
      <c r="P58">
        <v>21</v>
      </c>
      <c r="Q58">
        <v>840000</v>
      </c>
    </row>
    <row r="59" spans="1:17">
      <c r="A59" t="s">
        <v>357</v>
      </c>
      <c r="B59" t="s">
        <v>112</v>
      </c>
      <c r="C59" t="s">
        <v>23</v>
      </c>
      <c r="D59" t="s">
        <v>17</v>
      </c>
      <c r="E59" t="s">
        <v>358</v>
      </c>
      <c r="F59">
        <v>23076</v>
      </c>
      <c r="G59" t="s">
        <v>359</v>
      </c>
      <c r="H59" t="s">
        <v>360</v>
      </c>
      <c r="I59">
        <v>260</v>
      </c>
      <c r="J59">
        <v>360</v>
      </c>
      <c r="K59" t="s">
        <v>586</v>
      </c>
      <c r="L59" t="s">
        <v>2562</v>
      </c>
      <c r="M59" t="s">
        <v>2562</v>
      </c>
      <c r="N59">
        <v>26</v>
      </c>
      <c r="O59">
        <v>26</v>
      </c>
      <c r="P59">
        <v>26</v>
      </c>
      <c r="Q59">
        <v>599976</v>
      </c>
    </row>
    <row r="60" spans="1:17">
      <c r="A60" t="s">
        <v>917</v>
      </c>
      <c r="B60" t="s">
        <v>112</v>
      </c>
      <c r="C60" t="s">
        <v>23</v>
      </c>
      <c r="D60" t="s">
        <v>17</v>
      </c>
      <c r="E60" t="s">
        <v>358</v>
      </c>
      <c r="F60">
        <v>22222</v>
      </c>
      <c r="G60" t="s">
        <v>918</v>
      </c>
      <c r="H60" t="s">
        <v>919</v>
      </c>
      <c r="I60">
        <v>270</v>
      </c>
      <c r="J60">
        <v>295</v>
      </c>
      <c r="K60" t="s">
        <v>591</v>
      </c>
      <c r="L60" t="s">
        <v>2563</v>
      </c>
      <c r="M60" t="s">
        <v>2563</v>
      </c>
      <c r="N60">
        <v>7</v>
      </c>
      <c r="O60">
        <v>7</v>
      </c>
      <c r="P60">
        <v>7</v>
      </c>
      <c r="Q60">
        <v>155554</v>
      </c>
    </row>
    <row r="61" spans="1:17">
      <c r="A61" t="s">
        <v>957</v>
      </c>
      <c r="B61" t="s">
        <v>112</v>
      </c>
      <c r="C61" t="s">
        <v>23</v>
      </c>
      <c r="D61" t="s">
        <v>17</v>
      </c>
      <c r="E61" t="s">
        <v>358</v>
      </c>
      <c r="F61">
        <v>22222</v>
      </c>
      <c r="G61" t="s">
        <v>918</v>
      </c>
      <c r="H61" t="s">
        <v>919</v>
      </c>
      <c r="I61">
        <v>270</v>
      </c>
      <c r="J61">
        <v>295</v>
      </c>
      <c r="K61" t="s">
        <v>591</v>
      </c>
      <c r="L61" t="s">
        <v>2563</v>
      </c>
      <c r="M61" t="s">
        <v>2563</v>
      </c>
      <c r="N61">
        <v>7</v>
      </c>
      <c r="O61">
        <v>7</v>
      </c>
      <c r="P61">
        <v>7</v>
      </c>
      <c r="Q61">
        <v>155554</v>
      </c>
    </row>
    <row r="62" spans="1:17">
      <c r="A62" t="s">
        <v>927</v>
      </c>
      <c r="B62" t="s">
        <v>77</v>
      </c>
      <c r="C62" t="s">
        <v>43</v>
      </c>
      <c r="D62" t="s">
        <v>17</v>
      </c>
      <c r="E62" t="s">
        <v>327</v>
      </c>
      <c r="F62">
        <v>23333</v>
      </c>
      <c r="G62" t="s">
        <v>108</v>
      </c>
      <c r="H62" t="s">
        <v>882</v>
      </c>
      <c r="I62">
        <v>150</v>
      </c>
      <c r="J62">
        <v>400</v>
      </c>
      <c r="K62" t="s">
        <v>591</v>
      </c>
      <c r="L62" t="s">
        <v>2564</v>
      </c>
      <c r="M62" t="s">
        <v>2564</v>
      </c>
      <c r="N62">
        <v>5</v>
      </c>
      <c r="O62">
        <v>5</v>
      </c>
      <c r="P62">
        <v>5</v>
      </c>
      <c r="Q62">
        <v>116665</v>
      </c>
    </row>
    <row r="63" spans="1:17">
      <c r="A63" t="s">
        <v>881</v>
      </c>
      <c r="B63" t="s">
        <v>77</v>
      </c>
      <c r="C63" t="s">
        <v>43</v>
      </c>
      <c r="D63" t="s">
        <v>17</v>
      </c>
      <c r="E63" t="s">
        <v>358</v>
      </c>
      <c r="F63">
        <v>6666</v>
      </c>
      <c r="G63" t="s">
        <v>108</v>
      </c>
      <c r="H63" t="s">
        <v>882</v>
      </c>
      <c r="I63">
        <v>150</v>
      </c>
      <c r="J63">
        <v>400</v>
      </c>
      <c r="K63" t="s">
        <v>591</v>
      </c>
      <c r="L63" t="s">
        <v>2564</v>
      </c>
      <c r="M63" t="s">
        <v>2564</v>
      </c>
      <c r="N63">
        <v>5</v>
      </c>
      <c r="O63">
        <v>5</v>
      </c>
      <c r="P63">
        <v>5</v>
      </c>
      <c r="Q63">
        <v>33330</v>
      </c>
    </row>
    <row r="64" spans="1:17">
      <c r="A64" t="s">
        <v>958</v>
      </c>
      <c r="B64" t="s">
        <v>77</v>
      </c>
      <c r="C64" t="s">
        <v>43</v>
      </c>
      <c r="D64" t="s">
        <v>17</v>
      </c>
      <c r="E64" t="s">
        <v>358</v>
      </c>
      <c r="F64">
        <v>10000</v>
      </c>
      <c r="G64" t="s">
        <v>108</v>
      </c>
      <c r="H64" t="s">
        <v>959</v>
      </c>
      <c r="I64">
        <v>150</v>
      </c>
      <c r="J64">
        <v>400</v>
      </c>
      <c r="K64" t="s">
        <v>591</v>
      </c>
      <c r="L64" t="s">
        <v>2564</v>
      </c>
      <c r="M64" t="s">
        <v>2564</v>
      </c>
      <c r="N64">
        <v>5</v>
      </c>
      <c r="O64">
        <v>5</v>
      </c>
      <c r="P64">
        <v>5</v>
      </c>
      <c r="Q64">
        <v>50000</v>
      </c>
    </row>
    <row r="65" spans="1:17">
      <c r="A65" t="s">
        <v>941</v>
      </c>
      <c r="B65" t="s">
        <v>77</v>
      </c>
      <c r="C65" t="s">
        <v>23</v>
      </c>
      <c r="D65" t="s">
        <v>17</v>
      </c>
      <c r="E65" t="s">
        <v>350</v>
      </c>
      <c r="F65">
        <v>35294</v>
      </c>
      <c r="G65" t="s">
        <v>108</v>
      </c>
      <c r="H65" t="s">
        <v>741</v>
      </c>
      <c r="I65">
        <v>170</v>
      </c>
      <c r="J65">
        <v>250</v>
      </c>
      <c r="K65" t="s">
        <v>591</v>
      </c>
      <c r="L65" t="s">
        <v>2565</v>
      </c>
      <c r="M65" t="s">
        <v>2565</v>
      </c>
      <c r="N65">
        <v>5</v>
      </c>
      <c r="O65">
        <v>5</v>
      </c>
      <c r="P65">
        <v>5</v>
      </c>
      <c r="Q65">
        <v>176470</v>
      </c>
    </row>
    <row r="66" spans="1:17">
      <c r="A66" t="s">
        <v>361</v>
      </c>
      <c r="B66" t="s">
        <v>112</v>
      </c>
      <c r="C66" t="s">
        <v>23</v>
      </c>
      <c r="D66" t="s">
        <v>17</v>
      </c>
      <c r="E66" t="s">
        <v>350</v>
      </c>
      <c r="F66">
        <v>24000</v>
      </c>
      <c r="G66" t="s">
        <v>362</v>
      </c>
      <c r="H66" t="s">
        <v>54</v>
      </c>
      <c r="I66">
        <v>250</v>
      </c>
      <c r="J66">
        <v>350</v>
      </c>
      <c r="K66" t="s">
        <v>586</v>
      </c>
      <c r="L66" t="s">
        <v>2566</v>
      </c>
      <c r="M66" t="s">
        <v>2566</v>
      </c>
      <c r="N66">
        <v>25</v>
      </c>
      <c r="O66">
        <v>25</v>
      </c>
      <c r="P66">
        <v>25</v>
      </c>
      <c r="Q66">
        <v>600000</v>
      </c>
    </row>
    <row r="67" spans="1:17">
      <c r="A67" t="s">
        <v>455</v>
      </c>
      <c r="B67" t="s">
        <v>77</v>
      </c>
      <c r="C67" t="s">
        <v>23</v>
      </c>
      <c r="D67" t="s">
        <v>17</v>
      </c>
      <c r="E67" t="s">
        <v>350</v>
      </c>
      <c r="F67">
        <v>40000</v>
      </c>
      <c r="G67" t="s">
        <v>456</v>
      </c>
      <c r="H67" t="s">
        <v>457</v>
      </c>
      <c r="I67">
        <v>150</v>
      </c>
      <c r="J67">
        <v>220</v>
      </c>
      <c r="K67" t="s">
        <v>1238</v>
      </c>
      <c r="L67" t="s">
        <v>2567</v>
      </c>
      <c r="M67" t="s">
        <v>2567</v>
      </c>
      <c r="N67">
        <v>21</v>
      </c>
      <c r="O67">
        <v>21</v>
      </c>
      <c r="P67">
        <v>21</v>
      </c>
      <c r="Q67">
        <v>840000</v>
      </c>
    </row>
    <row r="68" spans="1:17">
      <c r="A68" t="s">
        <v>458</v>
      </c>
      <c r="B68" t="s">
        <v>77</v>
      </c>
      <c r="C68" t="s">
        <v>23</v>
      </c>
      <c r="D68" t="s">
        <v>17</v>
      </c>
      <c r="E68" t="s">
        <v>347</v>
      </c>
      <c r="F68">
        <v>33333</v>
      </c>
      <c r="G68" t="s">
        <v>456</v>
      </c>
      <c r="H68" t="s">
        <v>459</v>
      </c>
      <c r="I68">
        <v>180</v>
      </c>
      <c r="J68">
        <v>260</v>
      </c>
      <c r="K68" t="s">
        <v>1238</v>
      </c>
      <c r="L68" t="s">
        <v>2568</v>
      </c>
      <c r="M68" t="s">
        <v>2568</v>
      </c>
      <c r="N68">
        <v>25</v>
      </c>
      <c r="O68">
        <v>25</v>
      </c>
      <c r="P68">
        <v>25</v>
      </c>
      <c r="Q68">
        <v>833325</v>
      </c>
    </row>
    <row r="69" spans="1:17">
      <c r="A69" t="s">
        <v>363</v>
      </c>
      <c r="B69" t="s">
        <v>77</v>
      </c>
      <c r="C69" t="s">
        <v>16</v>
      </c>
      <c r="D69" t="s">
        <v>17</v>
      </c>
      <c r="E69" t="s">
        <v>327</v>
      </c>
      <c r="F69">
        <v>28571</v>
      </c>
      <c r="G69" t="s">
        <v>343</v>
      </c>
      <c r="H69" t="s">
        <v>364</v>
      </c>
      <c r="I69">
        <v>210</v>
      </c>
      <c r="J69">
        <v>300</v>
      </c>
      <c r="K69" t="s">
        <v>586</v>
      </c>
      <c r="L69" t="s">
        <v>2569</v>
      </c>
      <c r="M69" t="s">
        <v>2569</v>
      </c>
      <c r="N69">
        <v>21</v>
      </c>
      <c r="O69">
        <v>21</v>
      </c>
      <c r="P69">
        <v>21</v>
      </c>
      <c r="Q69">
        <v>599991</v>
      </c>
    </row>
    <row r="70" spans="1:17">
      <c r="A70" t="s">
        <v>883</v>
      </c>
      <c r="B70" t="s">
        <v>77</v>
      </c>
      <c r="C70" t="s">
        <v>23</v>
      </c>
      <c r="D70" t="s">
        <v>17</v>
      </c>
      <c r="E70" t="s">
        <v>358</v>
      </c>
      <c r="F70">
        <v>18750</v>
      </c>
      <c r="G70" t="s">
        <v>815</v>
      </c>
      <c r="H70" t="s">
        <v>884</v>
      </c>
      <c r="I70">
        <v>320</v>
      </c>
      <c r="J70">
        <v>420</v>
      </c>
      <c r="K70" t="s">
        <v>591</v>
      </c>
      <c r="L70" t="s">
        <v>2570</v>
      </c>
      <c r="M70" t="s">
        <v>2570</v>
      </c>
      <c r="N70">
        <v>8</v>
      </c>
      <c r="O70">
        <v>8</v>
      </c>
      <c r="P70">
        <v>8</v>
      </c>
      <c r="Q70">
        <v>150000</v>
      </c>
    </row>
    <row r="71" spans="1:17">
      <c r="A71" t="s">
        <v>365</v>
      </c>
      <c r="B71" t="s">
        <v>77</v>
      </c>
      <c r="C71" t="s">
        <v>43</v>
      </c>
      <c r="D71" t="s">
        <v>17</v>
      </c>
      <c r="E71" t="s">
        <v>327</v>
      </c>
      <c r="F71">
        <v>29268</v>
      </c>
      <c r="G71" t="s">
        <v>36</v>
      </c>
      <c r="H71" t="s">
        <v>366</v>
      </c>
      <c r="I71">
        <v>205</v>
      </c>
      <c r="J71">
        <v>270</v>
      </c>
      <c r="K71" t="s">
        <v>586</v>
      </c>
      <c r="L71" t="s">
        <v>2571</v>
      </c>
      <c r="M71" t="s">
        <v>2571</v>
      </c>
      <c r="N71">
        <v>20</v>
      </c>
      <c r="O71">
        <v>20</v>
      </c>
      <c r="P71">
        <v>20</v>
      </c>
      <c r="Q71">
        <v>585360</v>
      </c>
    </row>
    <row r="72" spans="1:17">
      <c r="A72" t="s">
        <v>367</v>
      </c>
      <c r="B72" t="s">
        <v>77</v>
      </c>
      <c r="C72" t="s">
        <v>43</v>
      </c>
      <c r="D72" t="s">
        <v>17</v>
      </c>
      <c r="E72" t="s">
        <v>327</v>
      </c>
      <c r="F72">
        <v>26086</v>
      </c>
      <c r="G72" t="s">
        <v>36</v>
      </c>
      <c r="H72" t="s">
        <v>368</v>
      </c>
      <c r="I72">
        <v>230</v>
      </c>
      <c r="J72">
        <v>295</v>
      </c>
      <c r="K72" t="s">
        <v>586</v>
      </c>
      <c r="L72" t="s">
        <v>2349</v>
      </c>
      <c r="M72" t="s">
        <v>2349</v>
      </c>
      <c r="N72">
        <v>23</v>
      </c>
      <c r="O72">
        <v>23</v>
      </c>
      <c r="P72">
        <v>23</v>
      </c>
      <c r="Q72">
        <v>599978</v>
      </c>
    </row>
    <row r="73" spans="1:17">
      <c r="A73" t="s">
        <v>369</v>
      </c>
      <c r="B73" t="s">
        <v>77</v>
      </c>
      <c r="C73" t="s">
        <v>23</v>
      </c>
      <c r="D73" t="s">
        <v>17</v>
      </c>
      <c r="E73" t="s">
        <v>327</v>
      </c>
      <c r="F73">
        <v>33333</v>
      </c>
      <c r="G73" t="s">
        <v>370</v>
      </c>
      <c r="H73" t="s">
        <v>371</v>
      </c>
      <c r="I73">
        <v>180</v>
      </c>
      <c r="J73">
        <v>200</v>
      </c>
      <c r="K73" t="s">
        <v>586</v>
      </c>
      <c r="L73" t="s">
        <v>2572</v>
      </c>
      <c r="M73" t="s">
        <v>2572</v>
      </c>
      <c r="N73">
        <v>18</v>
      </c>
      <c r="O73">
        <v>18</v>
      </c>
      <c r="P73">
        <v>18</v>
      </c>
      <c r="Q73">
        <v>599994</v>
      </c>
    </row>
    <row r="74" spans="1:17">
      <c r="A74" t="s">
        <v>950</v>
      </c>
      <c r="B74" t="s">
        <v>77</v>
      </c>
      <c r="C74" t="s">
        <v>23</v>
      </c>
      <c r="D74" t="s">
        <v>17</v>
      </c>
      <c r="E74" t="s">
        <v>327</v>
      </c>
      <c r="F74">
        <v>48000</v>
      </c>
      <c r="G74" t="s">
        <v>799</v>
      </c>
      <c r="H74" t="s">
        <v>800</v>
      </c>
      <c r="I74">
        <v>125</v>
      </c>
      <c r="J74">
        <v>230</v>
      </c>
      <c r="K74" t="s">
        <v>591</v>
      </c>
      <c r="L74" t="s">
        <v>1818</v>
      </c>
      <c r="M74" t="s">
        <v>1818</v>
      </c>
      <c r="N74">
        <v>5</v>
      </c>
      <c r="O74">
        <v>5</v>
      </c>
      <c r="P74">
        <v>5</v>
      </c>
      <c r="Q74">
        <v>240000</v>
      </c>
    </row>
    <row r="75" spans="1:17">
      <c r="A75" t="s">
        <v>902</v>
      </c>
      <c r="B75" t="s">
        <v>77</v>
      </c>
      <c r="C75" t="s">
        <v>16</v>
      </c>
      <c r="D75" t="s">
        <v>17</v>
      </c>
      <c r="E75" t="s">
        <v>327</v>
      </c>
      <c r="F75">
        <v>22222</v>
      </c>
      <c r="G75" t="s">
        <v>903</v>
      </c>
      <c r="H75" t="s">
        <v>904</v>
      </c>
      <c r="I75">
        <v>270</v>
      </c>
      <c r="J75">
        <v>450</v>
      </c>
      <c r="K75" t="s">
        <v>591</v>
      </c>
      <c r="L75" t="s">
        <v>2573</v>
      </c>
      <c r="M75" t="s">
        <v>2573</v>
      </c>
      <c r="N75">
        <v>7</v>
      </c>
      <c r="O75">
        <v>7</v>
      </c>
      <c r="P75">
        <v>7</v>
      </c>
      <c r="Q75">
        <v>155554</v>
      </c>
    </row>
    <row r="76" spans="1:17">
      <c r="A76" t="s">
        <v>999</v>
      </c>
      <c r="B76" t="s">
        <v>77</v>
      </c>
      <c r="C76" t="s">
        <v>16</v>
      </c>
      <c r="D76" t="s">
        <v>17</v>
      </c>
      <c r="E76" t="s">
        <v>327</v>
      </c>
      <c r="F76">
        <v>23076</v>
      </c>
      <c r="G76" t="s">
        <v>1000</v>
      </c>
      <c r="H76" t="s">
        <v>1001</v>
      </c>
      <c r="I76">
        <v>260</v>
      </c>
      <c r="J76">
        <v>330</v>
      </c>
      <c r="K76" t="s">
        <v>591</v>
      </c>
      <c r="L76" t="s">
        <v>2574</v>
      </c>
      <c r="M76" t="s">
        <v>2574</v>
      </c>
      <c r="N76">
        <v>7</v>
      </c>
      <c r="O76">
        <v>7</v>
      </c>
      <c r="P76">
        <v>7</v>
      </c>
      <c r="Q76">
        <v>161532</v>
      </c>
    </row>
    <row r="77" spans="1:17">
      <c r="A77" t="s">
        <v>460</v>
      </c>
      <c r="B77" t="s">
        <v>77</v>
      </c>
      <c r="C77" t="s">
        <v>23</v>
      </c>
      <c r="D77" t="s">
        <v>17</v>
      </c>
      <c r="E77" t="s">
        <v>350</v>
      </c>
      <c r="F77">
        <v>33333</v>
      </c>
      <c r="G77" t="s">
        <v>456</v>
      </c>
      <c r="H77" t="s">
        <v>461</v>
      </c>
      <c r="I77">
        <v>180</v>
      </c>
      <c r="J77">
        <v>260</v>
      </c>
      <c r="K77" t="s">
        <v>1238</v>
      </c>
      <c r="L77" t="s">
        <v>2568</v>
      </c>
      <c r="M77" t="s">
        <v>2568</v>
      </c>
      <c r="N77">
        <v>25</v>
      </c>
      <c r="O77">
        <v>25</v>
      </c>
      <c r="P77">
        <v>25</v>
      </c>
      <c r="Q77">
        <v>833325</v>
      </c>
    </row>
    <row r="78" spans="1:17">
      <c r="A78" t="s">
        <v>402</v>
      </c>
      <c r="B78" t="s">
        <v>119</v>
      </c>
      <c r="C78" t="s">
        <v>16</v>
      </c>
      <c r="D78" t="s">
        <v>17</v>
      </c>
      <c r="E78" t="s">
        <v>342</v>
      </c>
      <c r="F78">
        <v>53333</v>
      </c>
      <c r="G78" t="s">
        <v>90</v>
      </c>
      <c r="H78" t="s">
        <v>252</v>
      </c>
      <c r="I78">
        <v>450</v>
      </c>
      <c r="J78">
        <v>600</v>
      </c>
      <c r="K78" t="s">
        <v>583</v>
      </c>
      <c r="L78" t="s">
        <v>1744</v>
      </c>
      <c r="M78" t="s">
        <v>1744</v>
      </c>
      <c r="N78">
        <v>12</v>
      </c>
      <c r="O78">
        <v>12.5</v>
      </c>
      <c r="P78">
        <v>14</v>
      </c>
      <c r="Q78">
        <v>746662</v>
      </c>
    </row>
    <row r="79" spans="1:17">
      <c r="A79" t="s">
        <v>462</v>
      </c>
      <c r="B79" t="s">
        <v>77</v>
      </c>
      <c r="C79" t="s">
        <v>23</v>
      </c>
      <c r="D79" t="s">
        <v>17</v>
      </c>
      <c r="E79" t="s">
        <v>347</v>
      </c>
      <c r="F79">
        <v>133333</v>
      </c>
      <c r="G79" t="s">
        <v>278</v>
      </c>
      <c r="H79" t="s">
        <v>279</v>
      </c>
      <c r="I79">
        <v>180</v>
      </c>
      <c r="J79">
        <v>260</v>
      </c>
      <c r="K79" t="s">
        <v>1238</v>
      </c>
      <c r="L79" t="s">
        <v>1805</v>
      </c>
      <c r="M79" t="s">
        <v>1805</v>
      </c>
      <c r="N79">
        <v>25</v>
      </c>
      <c r="O79">
        <v>25</v>
      </c>
      <c r="P79">
        <v>25.2</v>
      </c>
      <c r="Q79">
        <v>3359991.6</v>
      </c>
    </row>
    <row r="80" spans="1:17">
      <c r="A80" t="s">
        <v>411</v>
      </c>
      <c r="B80" t="s">
        <v>77</v>
      </c>
      <c r="C80" t="s">
        <v>23</v>
      </c>
      <c r="D80" t="s">
        <v>17</v>
      </c>
      <c r="E80" t="s">
        <v>350</v>
      </c>
      <c r="F80">
        <v>50000</v>
      </c>
      <c r="G80" t="s">
        <v>197</v>
      </c>
      <c r="H80" t="s">
        <v>412</v>
      </c>
      <c r="I80">
        <v>120</v>
      </c>
      <c r="J80">
        <v>180</v>
      </c>
      <c r="K80" t="s">
        <v>1409</v>
      </c>
      <c r="L80" t="s">
        <v>2383</v>
      </c>
      <c r="M80" t="s">
        <v>2383</v>
      </c>
      <c r="N80">
        <v>12</v>
      </c>
      <c r="O80">
        <v>12</v>
      </c>
      <c r="P80">
        <v>12</v>
      </c>
      <c r="Q80">
        <v>600000</v>
      </c>
    </row>
    <row r="81" spans="1:17">
      <c r="A81" t="s">
        <v>413</v>
      </c>
      <c r="B81" t="s">
        <v>77</v>
      </c>
      <c r="C81" t="s">
        <v>23</v>
      </c>
      <c r="D81" t="s">
        <v>17</v>
      </c>
      <c r="E81" t="s">
        <v>350</v>
      </c>
      <c r="F81">
        <v>85714</v>
      </c>
      <c r="G81" t="s">
        <v>197</v>
      </c>
      <c r="H81" t="s">
        <v>198</v>
      </c>
      <c r="I81">
        <v>140</v>
      </c>
      <c r="J81">
        <v>220</v>
      </c>
      <c r="K81" t="s">
        <v>1409</v>
      </c>
      <c r="L81" t="s">
        <v>1815</v>
      </c>
      <c r="M81" t="s">
        <v>1815</v>
      </c>
      <c r="N81">
        <v>14</v>
      </c>
      <c r="O81">
        <v>14</v>
      </c>
      <c r="P81">
        <v>14</v>
      </c>
      <c r="Q81">
        <v>1199996</v>
      </c>
    </row>
    <row r="82" spans="1:17">
      <c r="A82" t="s">
        <v>920</v>
      </c>
      <c r="B82" t="s">
        <v>66</v>
      </c>
      <c r="C82" t="s">
        <v>23</v>
      </c>
      <c r="D82" t="s">
        <v>17</v>
      </c>
      <c r="E82" t="s">
        <v>350</v>
      </c>
      <c r="F82">
        <v>27272</v>
      </c>
      <c r="G82" t="s">
        <v>491</v>
      </c>
      <c r="H82" t="s">
        <v>684</v>
      </c>
      <c r="I82">
        <v>220</v>
      </c>
      <c r="J82">
        <v>300</v>
      </c>
      <c r="K82" t="s">
        <v>591</v>
      </c>
      <c r="L82" t="s">
        <v>1863</v>
      </c>
      <c r="M82" t="s">
        <v>1863</v>
      </c>
      <c r="N82">
        <v>6</v>
      </c>
      <c r="O82">
        <v>6</v>
      </c>
      <c r="P82">
        <v>6</v>
      </c>
      <c r="Q82">
        <v>163632</v>
      </c>
    </row>
    <row r="83" spans="1:17">
      <c r="A83" t="s">
        <v>1014</v>
      </c>
      <c r="B83" t="s">
        <v>66</v>
      </c>
      <c r="C83" t="s">
        <v>23</v>
      </c>
      <c r="D83" t="s">
        <v>17</v>
      </c>
      <c r="E83" t="s">
        <v>350</v>
      </c>
      <c r="F83">
        <v>10909</v>
      </c>
      <c r="G83" t="s">
        <v>315</v>
      </c>
      <c r="H83" t="s">
        <v>1015</v>
      </c>
      <c r="I83">
        <v>340</v>
      </c>
      <c r="J83">
        <v>550</v>
      </c>
      <c r="K83" t="s">
        <v>588</v>
      </c>
      <c r="L83" t="s">
        <v>2575</v>
      </c>
      <c r="M83" t="s">
        <v>2770</v>
      </c>
      <c r="N83">
        <v>12</v>
      </c>
      <c r="O83">
        <v>12</v>
      </c>
      <c r="P83">
        <v>12</v>
      </c>
      <c r="Q83">
        <v>130908</v>
      </c>
    </row>
    <row r="84" spans="1:17">
      <c r="A84" t="s">
        <v>346</v>
      </c>
      <c r="B84" t="s">
        <v>66</v>
      </c>
      <c r="C84" t="s">
        <v>23</v>
      </c>
      <c r="D84" t="s">
        <v>17</v>
      </c>
      <c r="E84" t="s">
        <v>347</v>
      </c>
      <c r="F84">
        <v>50000</v>
      </c>
      <c r="G84" t="s">
        <v>31</v>
      </c>
      <c r="H84" t="s">
        <v>348</v>
      </c>
      <c r="I84">
        <v>60</v>
      </c>
      <c r="J84">
        <v>85</v>
      </c>
      <c r="K84" t="s">
        <v>586</v>
      </c>
      <c r="L84" t="s">
        <v>2576</v>
      </c>
      <c r="M84" t="s">
        <v>2576</v>
      </c>
      <c r="N84">
        <v>6</v>
      </c>
      <c r="O84">
        <v>6</v>
      </c>
      <c r="P84">
        <v>6</v>
      </c>
      <c r="Q84">
        <v>300000</v>
      </c>
    </row>
    <row r="85" spans="1:17">
      <c r="A85" t="s">
        <v>1002</v>
      </c>
      <c r="B85" t="s">
        <v>66</v>
      </c>
      <c r="C85" t="s">
        <v>43</v>
      </c>
      <c r="D85" t="s">
        <v>17</v>
      </c>
      <c r="E85" t="s">
        <v>350</v>
      </c>
      <c r="F85">
        <v>17142</v>
      </c>
      <c r="G85" t="s">
        <v>103</v>
      </c>
      <c r="H85" t="s">
        <v>1003</v>
      </c>
      <c r="I85">
        <v>350</v>
      </c>
      <c r="J85">
        <v>500</v>
      </c>
      <c r="K85" t="s">
        <v>591</v>
      </c>
      <c r="L85" t="s">
        <v>1798</v>
      </c>
      <c r="M85" t="s">
        <v>1798</v>
      </c>
      <c r="N85">
        <v>9</v>
      </c>
      <c r="O85">
        <v>9</v>
      </c>
      <c r="P85">
        <v>9</v>
      </c>
      <c r="Q85">
        <v>154278</v>
      </c>
    </row>
    <row r="86" spans="1:17">
      <c r="A86" t="s">
        <v>865</v>
      </c>
      <c r="B86" t="s">
        <v>66</v>
      </c>
      <c r="C86" t="s">
        <v>23</v>
      </c>
      <c r="D86" t="s">
        <v>17</v>
      </c>
      <c r="E86" t="s">
        <v>350</v>
      </c>
      <c r="F86">
        <v>48000</v>
      </c>
      <c r="G86" t="s">
        <v>799</v>
      </c>
      <c r="H86" t="s">
        <v>800</v>
      </c>
      <c r="I86">
        <v>125</v>
      </c>
      <c r="J86">
        <v>230</v>
      </c>
      <c r="K86" t="s">
        <v>591</v>
      </c>
      <c r="L86" t="s">
        <v>1818</v>
      </c>
      <c r="M86" t="s">
        <v>1818</v>
      </c>
      <c r="N86">
        <v>5</v>
      </c>
      <c r="O86">
        <v>5</v>
      </c>
      <c r="P86">
        <v>5</v>
      </c>
      <c r="Q86">
        <v>240000</v>
      </c>
    </row>
    <row r="87" spans="1:17">
      <c r="A87" t="s">
        <v>349</v>
      </c>
      <c r="B87" t="s">
        <v>66</v>
      </c>
      <c r="C87" t="s">
        <v>23</v>
      </c>
      <c r="D87" t="s">
        <v>17</v>
      </c>
      <c r="E87" t="s">
        <v>350</v>
      </c>
      <c r="F87">
        <v>35294</v>
      </c>
      <c r="G87" t="s">
        <v>31</v>
      </c>
      <c r="H87" t="s">
        <v>325</v>
      </c>
      <c r="I87">
        <v>170</v>
      </c>
      <c r="J87">
        <v>260</v>
      </c>
      <c r="K87" t="s">
        <v>586</v>
      </c>
      <c r="L87" t="s">
        <v>2557</v>
      </c>
      <c r="M87" t="s">
        <v>2557</v>
      </c>
      <c r="N87">
        <v>17</v>
      </c>
      <c r="O87">
        <v>17</v>
      </c>
      <c r="P87">
        <v>17</v>
      </c>
      <c r="Q87">
        <v>599998</v>
      </c>
    </row>
    <row r="88" spans="1:17">
      <c r="A88" t="s">
        <v>351</v>
      </c>
      <c r="B88" t="s">
        <v>66</v>
      </c>
      <c r="C88" t="s">
        <v>23</v>
      </c>
      <c r="D88" t="s">
        <v>17</v>
      </c>
      <c r="E88" t="s">
        <v>350</v>
      </c>
      <c r="F88">
        <v>35294</v>
      </c>
      <c r="G88" t="s">
        <v>31</v>
      </c>
      <c r="H88" t="s">
        <v>325</v>
      </c>
      <c r="I88">
        <v>170</v>
      </c>
      <c r="J88">
        <v>260</v>
      </c>
      <c r="K88" t="s">
        <v>586</v>
      </c>
      <c r="L88" t="s">
        <v>2557</v>
      </c>
      <c r="M88" t="s">
        <v>2557</v>
      </c>
      <c r="N88">
        <v>17</v>
      </c>
      <c r="O88">
        <v>17</v>
      </c>
      <c r="P88">
        <v>17</v>
      </c>
      <c r="Q88">
        <v>599998</v>
      </c>
    </row>
    <row r="89" spans="1:17">
      <c r="A89" t="s">
        <v>866</v>
      </c>
      <c r="B89" t="s">
        <v>66</v>
      </c>
      <c r="C89" t="s">
        <v>43</v>
      </c>
      <c r="D89" t="s">
        <v>17</v>
      </c>
      <c r="E89" t="s">
        <v>350</v>
      </c>
      <c r="F89">
        <v>20000</v>
      </c>
      <c r="G89" t="s">
        <v>661</v>
      </c>
      <c r="H89" t="s">
        <v>662</v>
      </c>
      <c r="I89">
        <v>300</v>
      </c>
      <c r="J89">
        <v>450</v>
      </c>
      <c r="K89" t="s">
        <v>591</v>
      </c>
      <c r="L89" t="s">
        <v>1874</v>
      </c>
      <c r="M89" t="s">
        <v>1874</v>
      </c>
      <c r="N89">
        <v>8</v>
      </c>
      <c r="O89">
        <v>8</v>
      </c>
      <c r="P89">
        <v>8</v>
      </c>
      <c r="Q89">
        <v>160000</v>
      </c>
    </row>
    <row r="90" spans="1:17">
      <c r="A90" t="s">
        <v>352</v>
      </c>
      <c r="B90" t="s">
        <v>77</v>
      </c>
      <c r="C90" t="s">
        <v>16</v>
      </c>
      <c r="D90" t="s">
        <v>17</v>
      </c>
      <c r="E90" t="s">
        <v>321</v>
      </c>
      <c r="F90">
        <v>48000</v>
      </c>
      <c r="G90" t="s">
        <v>188</v>
      </c>
      <c r="H90" t="s">
        <v>189</v>
      </c>
      <c r="I90">
        <v>250</v>
      </c>
      <c r="J90">
        <v>280</v>
      </c>
      <c r="K90" t="s">
        <v>586</v>
      </c>
      <c r="L90" t="s">
        <v>1827</v>
      </c>
      <c r="M90" t="s">
        <v>1827</v>
      </c>
      <c r="N90">
        <v>25</v>
      </c>
      <c r="O90">
        <v>25</v>
      </c>
      <c r="P90">
        <v>25.5</v>
      </c>
      <c r="Q90">
        <v>1224000</v>
      </c>
    </row>
    <row r="91" spans="1:17">
      <c r="A91" t="s">
        <v>997</v>
      </c>
      <c r="B91" t="s">
        <v>66</v>
      </c>
      <c r="C91" t="s">
        <v>43</v>
      </c>
      <c r="D91" t="s">
        <v>17</v>
      </c>
      <c r="E91" t="s">
        <v>327</v>
      </c>
      <c r="F91">
        <v>40000</v>
      </c>
      <c r="G91" t="s">
        <v>81</v>
      </c>
      <c r="H91" t="s">
        <v>998</v>
      </c>
      <c r="I91">
        <v>150</v>
      </c>
      <c r="J91">
        <v>250</v>
      </c>
      <c r="K91" t="s">
        <v>591</v>
      </c>
      <c r="L91" t="s">
        <v>2577</v>
      </c>
      <c r="M91" t="s">
        <v>2577</v>
      </c>
      <c r="N91">
        <v>5</v>
      </c>
      <c r="O91">
        <v>5</v>
      </c>
      <c r="P91">
        <v>5</v>
      </c>
      <c r="Q91">
        <v>200000</v>
      </c>
    </row>
    <row r="92" spans="1:17">
      <c r="A92" t="s">
        <v>912</v>
      </c>
      <c r="B92" t="s">
        <v>66</v>
      </c>
      <c r="C92" t="s">
        <v>23</v>
      </c>
      <c r="D92" t="s">
        <v>17</v>
      </c>
      <c r="E92" t="s">
        <v>350</v>
      </c>
      <c r="F92">
        <v>30000</v>
      </c>
      <c r="G92" t="s">
        <v>103</v>
      </c>
      <c r="H92" t="s">
        <v>913</v>
      </c>
      <c r="I92">
        <v>200</v>
      </c>
      <c r="J92">
        <v>280</v>
      </c>
      <c r="K92" t="s">
        <v>591</v>
      </c>
      <c r="L92" t="s">
        <v>1794</v>
      </c>
      <c r="M92" t="s">
        <v>1794</v>
      </c>
      <c r="N92">
        <v>5</v>
      </c>
      <c r="O92">
        <v>5</v>
      </c>
      <c r="P92">
        <v>5</v>
      </c>
      <c r="Q92">
        <v>150000</v>
      </c>
    </row>
    <row r="93" spans="1:17">
      <c r="A93" t="s">
        <v>1006</v>
      </c>
      <c r="B93" t="s">
        <v>66</v>
      </c>
      <c r="C93" t="s">
        <v>23</v>
      </c>
      <c r="D93" t="s">
        <v>17</v>
      </c>
      <c r="E93" t="s">
        <v>350</v>
      </c>
      <c r="F93">
        <v>30000</v>
      </c>
      <c r="G93" t="s">
        <v>103</v>
      </c>
      <c r="H93" t="s">
        <v>913</v>
      </c>
      <c r="I93">
        <v>200</v>
      </c>
      <c r="J93">
        <v>280</v>
      </c>
      <c r="K93" t="s">
        <v>591</v>
      </c>
      <c r="L93" t="s">
        <v>1794</v>
      </c>
      <c r="M93" t="s">
        <v>1794</v>
      </c>
      <c r="N93">
        <v>5</v>
      </c>
      <c r="O93">
        <v>5</v>
      </c>
      <c r="P93">
        <v>5</v>
      </c>
      <c r="Q93">
        <v>150000</v>
      </c>
    </row>
    <row r="94" spans="1:17">
      <c r="A94" t="s">
        <v>936</v>
      </c>
      <c r="B94" t="s">
        <v>66</v>
      </c>
      <c r="C94" t="s">
        <v>16</v>
      </c>
      <c r="D94" t="s">
        <v>17</v>
      </c>
      <c r="E94" t="s">
        <v>350</v>
      </c>
      <c r="F94">
        <v>20000</v>
      </c>
      <c r="G94" t="s">
        <v>491</v>
      </c>
      <c r="H94" t="s">
        <v>521</v>
      </c>
      <c r="I94">
        <v>300</v>
      </c>
      <c r="J94">
        <v>410</v>
      </c>
      <c r="K94" t="s">
        <v>591</v>
      </c>
      <c r="L94" t="s">
        <v>1864</v>
      </c>
      <c r="M94" t="s">
        <v>1864</v>
      </c>
      <c r="N94">
        <v>8</v>
      </c>
      <c r="O94">
        <v>8</v>
      </c>
      <c r="P94">
        <v>8.5</v>
      </c>
      <c r="Q94">
        <v>170000</v>
      </c>
    </row>
    <row r="95" spans="1:17">
      <c r="A95" t="s">
        <v>867</v>
      </c>
      <c r="B95" t="s">
        <v>44</v>
      </c>
      <c r="C95" t="s">
        <v>23</v>
      </c>
      <c r="D95" t="s">
        <v>17</v>
      </c>
      <c r="E95" t="s">
        <v>347</v>
      </c>
      <c r="F95">
        <v>15714</v>
      </c>
      <c r="G95" t="s">
        <v>39</v>
      </c>
      <c r="H95" t="s">
        <v>813</v>
      </c>
      <c r="I95">
        <v>210</v>
      </c>
      <c r="J95">
        <v>270</v>
      </c>
      <c r="K95" t="s">
        <v>591</v>
      </c>
      <c r="L95" t="s">
        <v>2398</v>
      </c>
      <c r="M95" t="s">
        <v>2398</v>
      </c>
      <c r="N95">
        <v>6</v>
      </c>
      <c r="O95">
        <v>6</v>
      </c>
      <c r="P95">
        <v>6</v>
      </c>
      <c r="Q95">
        <v>94284</v>
      </c>
    </row>
    <row r="96" spans="1:17">
      <c r="A96" t="s">
        <v>915</v>
      </c>
      <c r="B96" t="s">
        <v>44</v>
      </c>
      <c r="C96" t="s">
        <v>43</v>
      </c>
      <c r="D96" t="s">
        <v>17</v>
      </c>
      <c r="E96" t="s">
        <v>347</v>
      </c>
      <c r="F96">
        <v>24000</v>
      </c>
      <c r="G96" t="s">
        <v>90</v>
      </c>
      <c r="H96" t="s">
        <v>619</v>
      </c>
      <c r="I96">
        <v>250</v>
      </c>
      <c r="J96">
        <v>310</v>
      </c>
      <c r="K96" t="s">
        <v>591</v>
      </c>
      <c r="L96" t="s">
        <v>1792</v>
      </c>
      <c r="M96" t="s">
        <v>1792</v>
      </c>
      <c r="N96">
        <v>7</v>
      </c>
      <c r="O96">
        <v>7</v>
      </c>
      <c r="P96">
        <v>7</v>
      </c>
      <c r="Q96">
        <v>168000</v>
      </c>
    </row>
    <row r="97" spans="1:17">
      <c r="A97" t="s">
        <v>960</v>
      </c>
      <c r="B97" t="s">
        <v>44</v>
      </c>
      <c r="C97" t="s">
        <v>23</v>
      </c>
      <c r="D97" t="s">
        <v>17</v>
      </c>
      <c r="E97" t="s">
        <v>347</v>
      </c>
      <c r="F97">
        <v>20000</v>
      </c>
      <c r="G97" t="s">
        <v>743</v>
      </c>
      <c r="H97" t="s">
        <v>961</v>
      </c>
      <c r="I97">
        <v>300</v>
      </c>
      <c r="J97">
        <v>320</v>
      </c>
      <c r="K97" t="s">
        <v>591</v>
      </c>
      <c r="L97" t="s">
        <v>2578</v>
      </c>
      <c r="M97" t="s">
        <v>2578</v>
      </c>
      <c r="N97">
        <v>8</v>
      </c>
      <c r="O97">
        <v>8</v>
      </c>
      <c r="P97">
        <v>8</v>
      </c>
      <c r="Q97">
        <v>160000</v>
      </c>
    </row>
    <row r="98" spans="1:17">
      <c r="A98" t="s">
        <v>463</v>
      </c>
      <c r="B98" t="s">
        <v>44</v>
      </c>
      <c r="C98" t="s">
        <v>23</v>
      </c>
      <c r="D98" t="s">
        <v>17</v>
      </c>
      <c r="E98" t="s">
        <v>420</v>
      </c>
      <c r="F98">
        <v>10000</v>
      </c>
      <c r="G98" t="s">
        <v>450</v>
      </c>
      <c r="H98" t="s">
        <v>451</v>
      </c>
      <c r="I98">
        <v>130</v>
      </c>
      <c r="J98">
        <v>125</v>
      </c>
      <c r="K98" t="s">
        <v>1238</v>
      </c>
      <c r="L98" t="s">
        <v>2579</v>
      </c>
      <c r="M98" t="s">
        <v>2579</v>
      </c>
      <c r="N98">
        <v>18</v>
      </c>
      <c r="O98">
        <v>18</v>
      </c>
      <c r="P98">
        <v>18</v>
      </c>
      <c r="Q98">
        <v>180000</v>
      </c>
    </row>
    <row r="99" spans="1:17">
      <c r="A99" t="s">
        <v>464</v>
      </c>
      <c r="B99" t="s">
        <v>44</v>
      </c>
      <c r="C99" t="s">
        <v>23</v>
      </c>
      <c r="D99" t="s">
        <v>17</v>
      </c>
      <c r="E99" t="s">
        <v>420</v>
      </c>
      <c r="F99">
        <v>18333</v>
      </c>
      <c r="G99" t="s">
        <v>217</v>
      </c>
      <c r="H99" t="s">
        <v>271</v>
      </c>
      <c r="I99">
        <v>180</v>
      </c>
      <c r="J99">
        <v>260</v>
      </c>
      <c r="K99" t="s">
        <v>1238</v>
      </c>
      <c r="L99" t="s">
        <v>2580</v>
      </c>
      <c r="M99" t="s">
        <v>2580</v>
      </c>
      <c r="N99">
        <v>25</v>
      </c>
      <c r="O99">
        <v>25</v>
      </c>
      <c r="P99">
        <v>25</v>
      </c>
      <c r="Q99">
        <v>458325</v>
      </c>
    </row>
    <row r="100" spans="1:17">
      <c r="A100" t="s">
        <v>445</v>
      </c>
      <c r="B100" t="s">
        <v>44</v>
      </c>
      <c r="C100" t="s">
        <v>23</v>
      </c>
      <c r="D100" t="s">
        <v>17</v>
      </c>
      <c r="E100" t="s">
        <v>420</v>
      </c>
      <c r="F100">
        <v>15000</v>
      </c>
      <c r="G100" t="s">
        <v>217</v>
      </c>
      <c r="H100" t="s">
        <v>446</v>
      </c>
      <c r="I100">
        <v>220</v>
      </c>
      <c r="J100">
        <v>300</v>
      </c>
      <c r="K100" t="s">
        <v>1238</v>
      </c>
      <c r="L100" t="s">
        <v>2581</v>
      </c>
      <c r="M100" t="s">
        <v>2581</v>
      </c>
      <c r="N100">
        <v>31</v>
      </c>
      <c r="O100">
        <v>31</v>
      </c>
      <c r="P100">
        <v>31</v>
      </c>
      <c r="Q100">
        <v>465000</v>
      </c>
    </row>
    <row r="101" spans="1:17">
      <c r="A101" t="s">
        <v>887</v>
      </c>
      <c r="B101" t="s">
        <v>119</v>
      </c>
      <c r="C101" t="s">
        <v>43</v>
      </c>
      <c r="D101" t="s">
        <v>17</v>
      </c>
      <c r="E101" t="s">
        <v>420</v>
      </c>
      <c r="F101">
        <v>75000</v>
      </c>
      <c r="G101" t="s">
        <v>90</v>
      </c>
      <c r="H101" t="s">
        <v>656</v>
      </c>
      <c r="I101">
        <v>160</v>
      </c>
      <c r="J101">
        <v>250</v>
      </c>
      <c r="K101" t="s">
        <v>591</v>
      </c>
      <c r="L101" t="s">
        <v>1786</v>
      </c>
      <c r="M101" t="s">
        <v>1786</v>
      </c>
      <c r="N101">
        <v>5</v>
      </c>
      <c r="O101">
        <v>5</v>
      </c>
      <c r="P101">
        <v>5</v>
      </c>
      <c r="Q101">
        <v>375000</v>
      </c>
    </row>
    <row r="102" spans="1:17">
      <c r="A102" t="s">
        <v>876</v>
      </c>
      <c r="B102" t="s">
        <v>119</v>
      </c>
      <c r="C102" t="s">
        <v>43</v>
      </c>
      <c r="D102" t="s">
        <v>17</v>
      </c>
      <c r="E102" t="s">
        <v>339</v>
      </c>
      <c r="F102">
        <v>94736</v>
      </c>
      <c r="G102" t="s">
        <v>45</v>
      </c>
      <c r="H102" t="s">
        <v>733</v>
      </c>
      <c r="I102">
        <v>190</v>
      </c>
      <c r="J102">
        <v>260</v>
      </c>
      <c r="K102" t="s">
        <v>591</v>
      </c>
      <c r="L102" t="s">
        <v>1871</v>
      </c>
      <c r="M102" t="s">
        <v>1871</v>
      </c>
      <c r="N102">
        <v>5</v>
      </c>
      <c r="O102">
        <v>5</v>
      </c>
      <c r="P102">
        <v>5</v>
      </c>
      <c r="Q102">
        <v>473680</v>
      </c>
    </row>
    <row r="103" spans="1:17">
      <c r="A103" t="s">
        <v>890</v>
      </c>
      <c r="B103" t="s">
        <v>119</v>
      </c>
      <c r="C103" t="s">
        <v>16</v>
      </c>
      <c r="D103" t="s">
        <v>17</v>
      </c>
      <c r="E103" t="s">
        <v>350</v>
      </c>
      <c r="F103">
        <v>30000</v>
      </c>
      <c r="G103" t="s">
        <v>667</v>
      </c>
      <c r="H103" t="s">
        <v>891</v>
      </c>
      <c r="I103">
        <v>200</v>
      </c>
      <c r="J103">
        <v>255</v>
      </c>
      <c r="K103" t="s">
        <v>591</v>
      </c>
      <c r="L103" t="s">
        <v>2582</v>
      </c>
      <c r="M103" t="s">
        <v>2582</v>
      </c>
      <c r="N103">
        <v>5</v>
      </c>
      <c r="O103">
        <v>5</v>
      </c>
      <c r="P103">
        <v>5</v>
      </c>
      <c r="Q103">
        <v>150000</v>
      </c>
    </row>
    <row r="104" spans="1:17">
      <c r="A104" t="s">
        <v>980</v>
      </c>
      <c r="B104" t="s">
        <v>44</v>
      </c>
      <c r="C104" t="s">
        <v>23</v>
      </c>
      <c r="D104" t="s">
        <v>17</v>
      </c>
      <c r="E104" t="s">
        <v>350</v>
      </c>
      <c r="F104">
        <v>300</v>
      </c>
      <c r="G104" t="s">
        <v>547</v>
      </c>
      <c r="H104" t="s">
        <v>735</v>
      </c>
      <c r="I104">
        <v>160</v>
      </c>
      <c r="J104">
        <v>200</v>
      </c>
      <c r="K104" t="s">
        <v>591</v>
      </c>
      <c r="L104" t="s">
        <v>1869</v>
      </c>
      <c r="M104" t="s">
        <v>1869</v>
      </c>
      <c r="N104">
        <v>5</v>
      </c>
      <c r="O104">
        <v>5</v>
      </c>
      <c r="P104">
        <v>5</v>
      </c>
      <c r="Q104">
        <v>1500</v>
      </c>
    </row>
    <row r="105" spans="1:17">
      <c r="A105" t="s">
        <v>885</v>
      </c>
      <c r="B105" t="s">
        <v>44</v>
      </c>
      <c r="C105" t="s">
        <v>23</v>
      </c>
      <c r="D105" t="s">
        <v>17</v>
      </c>
      <c r="E105" t="s">
        <v>350</v>
      </c>
      <c r="F105">
        <v>1875</v>
      </c>
      <c r="G105" t="s">
        <v>547</v>
      </c>
      <c r="H105" t="s">
        <v>735</v>
      </c>
      <c r="I105">
        <v>160</v>
      </c>
      <c r="J105">
        <v>200</v>
      </c>
      <c r="K105" t="s">
        <v>591</v>
      </c>
      <c r="L105" t="s">
        <v>1869</v>
      </c>
      <c r="M105" t="s">
        <v>1869</v>
      </c>
      <c r="N105">
        <v>5</v>
      </c>
      <c r="O105">
        <v>5</v>
      </c>
      <c r="P105">
        <v>5</v>
      </c>
      <c r="Q105">
        <v>9375</v>
      </c>
    </row>
    <row r="106" spans="1:17">
      <c r="A106" t="s">
        <v>993</v>
      </c>
      <c r="B106" t="s">
        <v>119</v>
      </c>
      <c r="C106" t="s">
        <v>23</v>
      </c>
      <c r="D106" t="s">
        <v>17</v>
      </c>
      <c r="E106" t="s">
        <v>420</v>
      </c>
      <c r="F106">
        <v>61500</v>
      </c>
      <c r="G106" t="s">
        <v>547</v>
      </c>
      <c r="H106" t="s">
        <v>735</v>
      </c>
      <c r="I106">
        <v>160</v>
      </c>
      <c r="J106">
        <v>200</v>
      </c>
      <c r="K106" t="s">
        <v>591</v>
      </c>
      <c r="L106" t="s">
        <v>1869</v>
      </c>
      <c r="M106" t="s">
        <v>1869</v>
      </c>
      <c r="N106">
        <v>5</v>
      </c>
      <c r="O106">
        <v>5</v>
      </c>
      <c r="P106">
        <v>5</v>
      </c>
      <c r="Q106">
        <v>307500</v>
      </c>
    </row>
    <row r="107" spans="1:17">
      <c r="A107" t="s">
        <v>964</v>
      </c>
      <c r="B107" t="s">
        <v>119</v>
      </c>
      <c r="C107" t="s">
        <v>23</v>
      </c>
      <c r="D107" t="s">
        <v>17</v>
      </c>
      <c r="E107" t="s">
        <v>420</v>
      </c>
      <c r="F107">
        <v>30500</v>
      </c>
      <c r="G107" t="s">
        <v>547</v>
      </c>
      <c r="H107" t="s">
        <v>735</v>
      </c>
      <c r="I107">
        <v>160</v>
      </c>
      <c r="J107">
        <v>200</v>
      </c>
      <c r="K107" t="s">
        <v>591</v>
      </c>
      <c r="L107" t="s">
        <v>1869</v>
      </c>
      <c r="M107" t="s">
        <v>1869</v>
      </c>
      <c r="N107">
        <v>5</v>
      </c>
      <c r="O107">
        <v>5</v>
      </c>
      <c r="P107">
        <v>5</v>
      </c>
      <c r="Q107">
        <v>152500</v>
      </c>
    </row>
    <row r="108" spans="1:17">
      <c r="A108" t="s">
        <v>942</v>
      </c>
      <c r="B108" t="s">
        <v>119</v>
      </c>
      <c r="C108" t="s">
        <v>23</v>
      </c>
      <c r="D108" t="s">
        <v>17</v>
      </c>
      <c r="E108" t="s">
        <v>347</v>
      </c>
      <c r="F108">
        <v>21428</v>
      </c>
      <c r="G108" t="s">
        <v>149</v>
      </c>
      <c r="H108" t="s">
        <v>228</v>
      </c>
      <c r="I108">
        <v>280</v>
      </c>
      <c r="J108">
        <v>380</v>
      </c>
      <c r="K108" t="s">
        <v>591</v>
      </c>
      <c r="L108" t="s">
        <v>2583</v>
      </c>
      <c r="M108" t="s">
        <v>2583</v>
      </c>
      <c r="N108">
        <v>7</v>
      </c>
      <c r="O108">
        <v>7</v>
      </c>
      <c r="P108">
        <v>7</v>
      </c>
      <c r="Q108">
        <v>149996</v>
      </c>
    </row>
    <row r="109" spans="1:17">
      <c r="A109" t="s">
        <v>937</v>
      </c>
      <c r="B109" t="s">
        <v>119</v>
      </c>
      <c r="C109" t="s">
        <v>16</v>
      </c>
      <c r="D109" t="s">
        <v>17</v>
      </c>
      <c r="E109" t="s">
        <v>347</v>
      </c>
      <c r="F109">
        <v>7500</v>
      </c>
      <c r="G109" t="s">
        <v>803</v>
      </c>
      <c r="H109" t="s">
        <v>234</v>
      </c>
      <c r="I109">
        <v>400</v>
      </c>
      <c r="J109">
        <v>500</v>
      </c>
      <c r="K109" t="s">
        <v>591</v>
      </c>
      <c r="L109" t="s">
        <v>2584</v>
      </c>
      <c r="M109" t="s">
        <v>2584</v>
      </c>
      <c r="N109">
        <v>10</v>
      </c>
      <c r="O109">
        <v>10</v>
      </c>
      <c r="P109">
        <v>10</v>
      </c>
      <c r="Q109">
        <v>75000</v>
      </c>
    </row>
    <row r="110" spans="1:17">
      <c r="A110" t="s">
        <v>868</v>
      </c>
      <c r="B110" t="s">
        <v>119</v>
      </c>
      <c r="C110" t="s">
        <v>16</v>
      </c>
      <c r="D110" t="s">
        <v>17</v>
      </c>
      <c r="E110" t="s">
        <v>420</v>
      </c>
      <c r="F110">
        <v>10909</v>
      </c>
      <c r="G110" t="s">
        <v>869</v>
      </c>
      <c r="H110" t="s">
        <v>870</v>
      </c>
      <c r="I110">
        <v>400</v>
      </c>
      <c r="J110">
        <v>550</v>
      </c>
      <c r="K110" t="s">
        <v>588</v>
      </c>
      <c r="L110" t="s">
        <v>2453</v>
      </c>
      <c r="M110" t="s">
        <v>2771</v>
      </c>
      <c r="N110">
        <v>12</v>
      </c>
      <c r="O110">
        <v>12</v>
      </c>
      <c r="P110">
        <v>22</v>
      </c>
      <c r="Q110">
        <v>239998</v>
      </c>
    </row>
    <row r="111" spans="1:17">
      <c r="A111" t="s">
        <v>858</v>
      </c>
      <c r="B111" t="s">
        <v>119</v>
      </c>
      <c r="C111" t="s">
        <v>43</v>
      </c>
      <c r="D111" t="s">
        <v>17</v>
      </c>
      <c r="E111" t="s">
        <v>420</v>
      </c>
      <c r="F111">
        <v>9230</v>
      </c>
      <c r="G111" t="s">
        <v>240</v>
      </c>
      <c r="H111" t="s">
        <v>646</v>
      </c>
      <c r="I111">
        <v>400</v>
      </c>
      <c r="J111">
        <v>650</v>
      </c>
      <c r="K111" t="s">
        <v>588</v>
      </c>
      <c r="L111" t="s">
        <v>2425</v>
      </c>
      <c r="M111" t="s">
        <v>2731</v>
      </c>
      <c r="N111">
        <v>14</v>
      </c>
      <c r="O111">
        <v>14</v>
      </c>
      <c r="P111">
        <v>14.5</v>
      </c>
      <c r="Q111">
        <v>133835</v>
      </c>
    </row>
    <row r="112" spans="1:17">
      <c r="A112" t="s">
        <v>1007</v>
      </c>
      <c r="B112" t="s">
        <v>119</v>
      </c>
      <c r="C112" t="s">
        <v>43</v>
      </c>
      <c r="D112" t="s">
        <v>17</v>
      </c>
      <c r="E112" t="s">
        <v>339</v>
      </c>
      <c r="F112">
        <v>18461</v>
      </c>
      <c r="G112" t="s">
        <v>240</v>
      </c>
      <c r="H112" t="s">
        <v>644</v>
      </c>
      <c r="I112">
        <v>360</v>
      </c>
      <c r="J112">
        <v>650</v>
      </c>
      <c r="K112" t="s">
        <v>588</v>
      </c>
      <c r="L112" t="s">
        <v>1754</v>
      </c>
      <c r="M112" t="s">
        <v>2731</v>
      </c>
      <c r="N112">
        <v>14</v>
      </c>
      <c r="O112">
        <v>14</v>
      </c>
      <c r="P112">
        <v>14.5</v>
      </c>
      <c r="Q112">
        <v>267684.5</v>
      </c>
    </row>
    <row r="113" spans="1:17">
      <c r="A113" t="s">
        <v>1016</v>
      </c>
      <c r="B113" t="s">
        <v>119</v>
      </c>
      <c r="C113" t="s">
        <v>43</v>
      </c>
      <c r="D113" t="s">
        <v>17</v>
      </c>
      <c r="E113" t="s">
        <v>339</v>
      </c>
      <c r="F113">
        <v>51428</v>
      </c>
      <c r="G113" t="s">
        <v>240</v>
      </c>
      <c r="H113" t="s">
        <v>245</v>
      </c>
      <c r="I113">
        <v>350</v>
      </c>
      <c r="J113">
        <v>450</v>
      </c>
      <c r="K113" t="s">
        <v>591</v>
      </c>
      <c r="L113" t="s">
        <v>1782</v>
      </c>
      <c r="M113" t="s">
        <v>1782</v>
      </c>
      <c r="N113">
        <v>9</v>
      </c>
      <c r="O113">
        <v>9</v>
      </c>
      <c r="P113">
        <v>9.5</v>
      </c>
      <c r="Q113">
        <v>488566</v>
      </c>
    </row>
    <row r="114" spans="1:17">
      <c r="A114" t="s">
        <v>871</v>
      </c>
      <c r="B114" t="s">
        <v>119</v>
      </c>
      <c r="C114" t="s">
        <v>23</v>
      </c>
      <c r="D114" t="s">
        <v>17</v>
      </c>
      <c r="E114" t="s">
        <v>420</v>
      </c>
      <c r="F114">
        <v>48000</v>
      </c>
      <c r="G114" t="s">
        <v>240</v>
      </c>
      <c r="H114" t="s">
        <v>249</v>
      </c>
      <c r="I114">
        <v>250</v>
      </c>
      <c r="J114">
        <v>450</v>
      </c>
      <c r="K114" t="s">
        <v>591</v>
      </c>
      <c r="L114" t="s">
        <v>1780</v>
      </c>
      <c r="M114" t="s">
        <v>1780</v>
      </c>
      <c r="N114">
        <v>7</v>
      </c>
      <c r="O114">
        <v>7</v>
      </c>
      <c r="P114">
        <v>7.5</v>
      </c>
      <c r="Q114">
        <v>360000</v>
      </c>
    </row>
    <row r="115" spans="1:17">
      <c r="A115" t="s">
        <v>465</v>
      </c>
      <c r="B115" t="s">
        <v>119</v>
      </c>
      <c r="C115" t="s">
        <v>23</v>
      </c>
      <c r="D115" t="s">
        <v>17</v>
      </c>
      <c r="E115" t="s">
        <v>420</v>
      </c>
      <c r="F115">
        <v>60000</v>
      </c>
      <c r="G115" t="s">
        <v>466</v>
      </c>
      <c r="H115" t="s">
        <v>126</v>
      </c>
      <c r="I115">
        <v>100</v>
      </c>
      <c r="J115">
        <v>120</v>
      </c>
      <c r="K115" t="s">
        <v>590</v>
      </c>
      <c r="L115" t="s">
        <v>2390</v>
      </c>
      <c r="M115" t="s">
        <v>2390</v>
      </c>
      <c r="N115">
        <v>5</v>
      </c>
      <c r="O115">
        <v>4</v>
      </c>
      <c r="P115">
        <v>4</v>
      </c>
      <c r="Q115">
        <v>240000</v>
      </c>
    </row>
    <row r="116" spans="1:17">
      <c r="A116" t="s">
        <v>906</v>
      </c>
      <c r="B116" t="s">
        <v>119</v>
      </c>
      <c r="C116" t="s">
        <v>16</v>
      </c>
      <c r="D116" t="s">
        <v>17</v>
      </c>
      <c r="E116" t="s">
        <v>420</v>
      </c>
      <c r="F116">
        <v>9230</v>
      </c>
      <c r="G116" t="s">
        <v>821</v>
      </c>
      <c r="H116" t="s">
        <v>680</v>
      </c>
      <c r="I116">
        <v>450</v>
      </c>
      <c r="J116">
        <v>650</v>
      </c>
      <c r="K116" t="s">
        <v>588</v>
      </c>
      <c r="L116" t="s">
        <v>2585</v>
      </c>
      <c r="M116" t="s">
        <v>2772</v>
      </c>
      <c r="N116">
        <v>14</v>
      </c>
      <c r="O116">
        <v>14</v>
      </c>
      <c r="P116">
        <v>14</v>
      </c>
      <c r="Q116">
        <v>129220</v>
      </c>
    </row>
    <row r="117" spans="1:17">
      <c r="A117" t="s">
        <v>403</v>
      </c>
      <c r="B117" t="s">
        <v>119</v>
      </c>
      <c r="C117" t="s">
        <v>23</v>
      </c>
      <c r="D117" t="s">
        <v>17</v>
      </c>
      <c r="E117" t="s">
        <v>336</v>
      </c>
      <c r="F117">
        <v>75000</v>
      </c>
      <c r="G117" t="s">
        <v>240</v>
      </c>
      <c r="H117" t="s">
        <v>401</v>
      </c>
      <c r="I117">
        <v>320</v>
      </c>
      <c r="J117">
        <v>400</v>
      </c>
      <c r="K117" t="s">
        <v>583</v>
      </c>
      <c r="L117" t="s">
        <v>2586</v>
      </c>
      <c r="M117" t="s">
        <v>2586</v>
      </c>
      <c r="N117">
        <v>8</v>
      </c>
      <c r="O117">
        <v>8.5</v>
      </c>
      <c r="P117">
        <v>8.5</v>
      </c>
      <c r="Q117">
        <v>637500</v>
      </c>
    </row>
    <row r="118" spans="1:17">
      <c r="A118" t="s">
        <v>854</v>
      </c>
      <c r="B118" t="s">
        <v>119</v>
      </c>
      <c r="C118" t="s">
        <v>23</v>
      </c>
      <c r="D118" t="s">
        <v>17</v>
      </c>
      <c r="E118" t="s">
        <v>336</v>
      </c>
      <c r="F118">
        <v>120000</v>
      </c>
      <c r="G118" t="s">
        <v>113</v>
      </c>
      <c r="H118" t="s">
        <v>641</v>
      </c>
      <c r="I118">
        <v>200</v>
      </c>
      <c r="J118">
        <v>300</v>
      </c>
      <c r="K118" t="s">
        <v>591</v>
      </c>
      <c r="L118" t="s">
        <v>1820</v>
      </c>
      <c r="M118" t="s">
        <v>1820</v>
      </c>
      <c r="N118">
        <v>5</v>
      </c>
      <c r="O118">
        <v>5</v>
      </c>
      <c r="P118">
        <v>5</v>
      </c>
      <c r="Q118">
        <v>600000</v>
      </c>
    </row>
    <row r="119" spans="1:17">
      <c r="A119" t="s">
        <v>1017</v>
      </c>
      <c r="B119" t="s">
        <v>53</v>
      </c>
      <c r="C119" t="s">
        <v>23</v>
      </c>
      <c r="D119" t="s">
        <v>17</v>
      </c>
      <c r="E119" t="s">
        <v>339</v>
      </c>
      <c r="F119">
        <v>26086</v>
      </c>
      <c r="G119" t="s">
        <v>649</v>
      </c>
      <c r="H119" t="s">
        <v>650</v>
      </c>
      <c r="I119">
        <v>230</v>
      </c>
      <c r="J119">
        <v>260</v>
      </c>
      <c r="K119" t="s">
        <v>591</v>
      </c>
      <c r="L119" t="s">
        <v>2587</v>
      </c>
      <c r="M119" t="s">
        <v>2587</v>
      </c>
      <c r="N119">
        <v>6</v>
      </c>
      <c r="O119">
        <v>6</v>
      </c>
      <c r="P119">
        <v>6</v>
      </c>
      <c r="Q119">
        <v>156516</v>
      </c>
    </row>
    <row r="120" spans="1:17">
      <c r="A120" t="s">
        <v>967</v>
      </c>
      <c r="B120" t="s">
        <v>53</v>
      </c>
      <c r="C120" t="s">
        <v>23</v>
      </c>
      <c r="D120" t="s">
        <v>17</v>
      </c>
      <c r="E120" t="s">
        <v>339</v>
      </c>
      <c r="F120">
        <v>21428</v>
      </c>
      <c r="G120" t="s">
        <v>90</v>
      </c>
      <c r="H120" t="s">
        <v>228</v>
      </c>
      <c r="I120">
        <v>280</v>
      </c>
      <c r="J120">
        <v>380</v>
      </c>
      <c r="K120" t="s">
        <v>591</v>
      </c>
      <c r="L120" t="s">
        <v>2409</v>
      </c>
      <c r="M120" t="s">
        <v>2409</v>
      </c>
      <c r="N120">
        <v>7</v>
      </c>
      <c r="O120">
        <v>7</v>
      </c>
      <c r="P120">
        <v>7</v>
      </c>
      <c r="Q120">
        <v>149996</v>
      </c>
    </row>
    <row r="121" spans="1:17">
      <c r="A121" t="s">
        <v>888</v>
      </c>
      <c r="B121" t="s">
        <v>119</v>
      </c>
      <c r="C121" t="s">
        <v>23</v>
      </c>
      <c r="D121" t="s">
        <v>17</v>
      </c>
      <c r="E121" t="s">
        <v>420</v>
      </c>
      <c r="F121">
        <v>34285</v>
      </c>
      <c r="G121" t="s">
        <v>90</v>
      </c>
      <c r="H121" t="s">
        <v>245</v>
      </c>
      <c r="I121">
        <v>350</v>
      </c>
      <c r="J121">
        <v>450</v>
      </c>
      <c r="K121" t="s">
        <v>591</v>
      </c>
      <c r="L121" t="s">
        <v>1793</v>
      </c>
      <c r="M121" t="s">
        <v>1793</v>
      </c>
      <c r="N121">
        <v>9</v>
      </c>
      <c r="O121">
        <v>9</v>
      </c>
      <c r="P121">
        <v>9</v>
      </c>
      <c r="Q121">
        <v>308565</v>
      </c>
    </row>
    <row r="122" spans="1:17">
      <c r="A122" t="s">
        <v>447</v>
      </c>
      <c r="B122" t="s">
        <v>53</v>
      </c>
      <c r="C122" t="s">
        <v>43</v>
      </c>
      <c r="D122" t="s">
        <v>17</v>
      </c>
      <c r="E122" t="s">
        <v>342</v>
      </c>
      <c r="F122">
        <v>30000</v>
      </c>
      <c r="G122" t="s">
        <v>362</v>
      </c>
      <c r="H122" t="s">
        <v>448</v>
      </c>
      <c r="I122">
        <v>200</v>
      </c>
      <c r="J122">
        <v>300</v>
      </c>
      <c r="K122" t="s">
        <v>1238</v>
      </c>
      <c r="L122" t="s">
        <v>2588</v>
      </c>
      <c r="M122" t="s">
        <v>2588</v>
      </c>
      <c r="N122">
        <v>28</v>
      </c>
      <c r="O122">
        <v>28</v>
      </c>
      <c r="P122">
        <v>28</v>
      </c>
      <c r="Q122">
        <v>840000</v>
      </c>
    </row>
    <row r="123" spans="1:17">
      <c r="A123" t="s">
        <v>900</v>
      </c>
      <c r="B123" t="s">
        <v>53</v>
      </c>
      <c r="C123" t="s">
        <v>43</v>
      </c>
      <c r="D123" t="s">
        <v>17</v>
      </c>
      <c r="E123" t="s">
        <v>339</v>
      </c>
      <c r="F123">
        <v>24000</v>
      </c>
      <c r="G123" t="s">
        <v>901</v>
      </c>
      <c r="H123" t="s">
        <v>513</v>
      </c>
      <c r="I123">
        <v>250</v>
      </c>
      <c r="J123">
        <v>350</v>
      </c>
      <c r="K123" t="s">
        <v>591</v>
      </c>
      <c r="L123" t="s">
        <v>2589</v>
      </c>
      <c r="M123" t="s">
        <v>2589</v>
      </c>
      <c r="N123">
        <v>7</v>
      </c>
      <c r="O123">
        <v>7</v>
      </c>
      <c r="P123">
        <v>7</v>
      </c>
      <c r="Q123">
        <v>168000</v>
      </c>
    </row>
    <row r="124" spans="1:17">
      <c r="A124" t="s">
        <v>353</v>
      </c>
      <c r="B124" t="s">
        <v>53</v>
      </c>
      <c r="C124" t="s">
        <v>16</v>
      </c>
      <c r="D124" t="s">
        <v>17</v>
      </c>
      <c r="E124" t="s">
        <v>339</v>
      </c>
      <c r="F124">
        <v>37500</v>
      </c>
      <c r="G124" t="s">
        <v>354</v>
      </c>
      <c r="H124" t="s">
        <v>355</v>
      </c>
      <c r="I124">
        <v>160</v>
      </c>
      <c r="J124">
        <v>400</v>
      </c>
      <c r="K124" t="s">
        <v>586</v>
      </c>
      <c r="L124" t="s">
        <v>2590</v>
      </c>
      <c r="M124" t="s">
        <v>2590</v>
      </c>
      <c r="N124">
        <v>16</v>
      </c>
      <c r="O124">
        <v>16</v>
      </c>
      <c r="P124">
        <v>16</v>
      </c>
      <c r="Q124">
        <v>600000</v>
      </c>
    </row>
    <row r="125" spans="1:17">
      <c r="A125" t="s">
        <v>356</v>
      </c>
      <c r="B125" t="s">
        <v>53</v>
      </c>
      <c r="C125" t="s">
        <v>43</v>
      </c>
      <c r="D125" t="s">
        <v>17</v>
      </c>
      <c r="E125" t="s">
        <v>339</v>
      </c>
      <c r="F125">
        <v>18750</v>
      </c>
      <c r="G125" t="s">
        <v>354</v>
      </c>
      <c r="H125" t="s">
        <v>40</v>
      </c>
      <c r="I125">
        <v>320</v>
      </c>
      <c r="J125">
        <v>400</v>
      </c>
      <c r="K125" t="s">
        <v>586</v>
      </c>
      <c r="L125" t="s">
        <v>2591</v>
      </c>
      <c r="M125" t="s">
        <v>2591</v>
      </c>
      <c r="N125">
        <v>32</v>
      </c>
      <c r="O125">
        <v>32</v>
      </c>
      <c r="P125">
        <v>32</v>
      </c>
      <c r="Q125">
        <v>600000</v>
      </c>
    </row>
    <row r="126" spans="1:17">
      <c r="A126" t="s">
        <v>449</v>
      </c>
      <c r="B126" t="s">
        <v>119</v>
      </c>
      <c r="C126" t="s">
        <v>23</v>
      </c>
      <c r="D126" t="s">
        <v>17</v>
      </c>
      <c r="E126" t="s">
        <v>339</v>
      </c>
      <c r="F126">
        <v>20000</v>
      </c>
      <c r="G126" t="s">
        <v>450</v>
      </c>
      <c r="H126" t="s">
        <v>451</v>
      </c>
      <c r="I126">
        <v>130</v>
      </c>
      <c r="J126">
        <v>125</v>
      </c>
      <c r="K126" t="s">
        <v>1238</v>
      </c>
      <c r="L126" t="s">
        <v>2579</v>
      </c>
      <c r="M126" t="s">
        <v>2579</v>
      </c>
      <c r="N126">
        <v>18</v>
      </c>
      <c r="O126">
        <v>18</v>
      </c>
      <c r="P126">
        <v>18</v>
      </c>
      <c r="Q126">
        <v>360000</v>
      </c>
    </row>
    <row r="127" spans="1:17">
      <c r="A127" t="s">
        <v>855</v>
      </c>
      <c r="B127" t="s">
        <v>53</v>
      </c>
      <c r="C127" t="s">
        <v>16</v>
      </c>
      <c r="D127" t="s">
        <v>17</v>
      </c>
      <c r="E127" t="s">
        <v>420</v>
      </c>
      <c r="F127">
        <v>24000</v>
      </c>
      <c r="G127" t="s">
        <v>856</v>
      </c>
      <c r="H127" t="s">
        <v>515</v>
      </c>
      <c r="I127">
        <v>250</v>
      </c>
      <c r="J127">
        <v>350</v>
      </c>
      <c r="K127" t="s">
        <v>591</v>
      </c>
      <c r="L127" t="s">
        <v>2592</v>
      </c>
      <c r="M127" t="s">
        <v>2592</v>
      </c>
      <c r="N127">
        <v>7</v>
      </c>
      <c r="O127">
        <v>7</v>
      </c>
      <c r="P127">
        <v>7</v>
      </c>
      <c r="Q127">
        <v>168000</v>
      </c>
    </row>
    <row r="128" spans="1:17">
      <c r="A128" t="s">
        <v>968</v>
      </c>
      <c r="B128" t="s">
        <v>53</v>
      </c>
      <c r="C128" t="s">
        <v>23</v>
      </c>
      <c r="D128" t="s">
        <v>17</v>
      </c>
      <c r="E128" t="s">
        <v>339</v>
      </c>
      <c r="F128">
        <v>12500</v>
      </c>
      <c r="G128" t="s">
        <v>103</v>
      </c>
      <c r="H128" t="s">
        <v>969</v>
      </c>
      <c r="I128">
        <v>480</v>
      </c>
      <c r="J128">
        <v>400</v>
      </c>
      <c r="K128" t="s">
        <v>591</v>
      </c>
      <c r="L128" t="s">
        <v>2593</v>
      </c>
      <c r="M128" t="s">
        <v>2593</v>
      </c>
      <c r="N128">
        <v>12</v>
      </c>
      <c r="O128">
        <v>12</v>
      </c>
      <c r="P128">
        <v>12</v>
      </c>
      <c r="Q128">
        <v>150000</v>
      </c>
    </row>
    <row r="129" spans="1:17">
      <c r="A129" t="s">
        <v>892</v>
      </c>
      <c r="B129" t="s">
        <v>53</v>
      </c>
      <c r="C129" t="s">
        <v>43</v>
      </c>
      <c r="D129" t="s">
        <v>17</v>
      </c>
      <c r="E129" t="s">
        <v>420</v>
      </c>
      <c r="F129">
        <v>18181</v>
      </c>
      <c r="G129" t="s">
        <v>90</v>
      </c>
      <c r="H129" t="s">
        <v>893</v>
      </c>
      <c r="I129">
        <v>330</v>
      </c>
      <c r="J129">
        <v>240</v>
      </c>
      <c r="K129" t="s">
        <v>591</v>
      </c>
      <c r="L129" t="s">
        <v>2393</v>
      </c>
      <c r="M129" t="s">
        <v>2393</v>
      </c>
      <c r="N129">
        <v>9</v>
      </c>
      <c r="O129">
        <v>9</v>
      </c>
      <c r="P129">
        <v>9</v>
      </c>
      <c r="Q129">
        <v>163629</v>
      </c>
    </row>
    <row r="130" spans="1:17">
      <c r="A130" t="s">
        <v>905</v>
      </c>
      <c r="B130" t="s">
        <v>53</v>
      </c>
      <c r="C130" t="s">
        <v>16</v>
      </c>
      <c r="D130" t="s">
        <v>17</v>
      </c>
      <c r="E130" t="s">
        <v>336</v>
      </c>
      <c r="F130">
        <v>480000</v>
      </c>
      <c r="G130" t="s">
        <v>90</v>
      </c>
      <c r="H130" t="s">
        <v>623</v>
      </c>
      <c r="I130">
        <v>100</v>
      </c>
      <c r="J130">
        <v>150</v>
      </c>
      <c r="K130" t="s">
        <v>578</v>
      </c>
      <c r="L130" t="s">
        <v>1721</v>
      </c>
      <c r="M130" t="s">
        <v>1721</v>
      </c>
      <c r="N130">
        <v>5</v>
      </c>
      <c r="O130">
        <v>4.5</v>
      </c>
      <c r="P130">
        <v>4.5</v>
      </c>
      <c r="Q130">
        <v>2160000</v>
      </c>
    </row>
    <row r="131" spans="1:17">
      <c r="A131" t="s">
        <v>929</v>
      </c>
      <c r="B131" t="s">
        <v>53</v>
      </c>
      <c r="C131" t="s">
        <v>23</v>
      </c>
      <c r="D131" t="s">
        <v>17</v>
      </c>
      <c r="E131" t="s">
        <v>336</v>
      </c>
      <c r="F131">
        <v>320000</v>
      </c>
      <c r="G131" t="s">
        <v>90</v>
      </c>
      <c r="H131" t="s">
        <v>617</v>
      </c>
      <c r="I131">
        <v>150</v>
      </c>
      <c r="J131">
        <v>200</v>
      </c>
      <c r="K131" t="s">
        <v>578</v>
      </c>
      <c r="L131" t="s">
        <v>1722</v>
      </c>
      <c r="M131" t="s">
        <v>1722</v>
      </c>
      <c r="N131">
        <v>5</v>
      </c>
      <c r="O131">
        <v>4.5</v>
      </c>
      <c r="P131">
        <v>4.5</v>
      </c>
      <c r="Q131">
        <v>1440000</v>
      </c>
    </row>
    <row r="132" spans="1:17">
      <c r="A132" t="s">
        <v>404</v>
      </c>
      <c r="B132" t="s">
        <v>53</v>
      </c>
      <c r="C132" t="s">
        <v>23</v>
      </c>
      <c r="D132" t="s">
        <v>17</v>
      </c>
      <c r="E132" t="s">
        <v>392</v>
      </c>
      <c r="F132">
        <v>400000</v>
      </c>
      <c r="G132" t="s">
        <v>90</v>
      </c>
      <c r="H132" t="s">
        <v>267</v>
      </c>
      <c r="I132">
        <v>180</v>
      </c>
      <c r="J132">
        <v>280</v>
      </c>
      <c r="K132" t="s">
        <v>583</v>
      </c>
      <c r="L132" t="s">
        <v>1739</v>
      </c>
      <c r="M132" t="s">
        <v>1739</v>
      </c>
      <c r="N132">
        <v>5</v>
      </c>
      <c r="O132">
        <v>5.5</v>
      </c>
      <c r="P132">
        <v>5.5</v>
      </c>
      <c r="Q132">
        <v>2200000</v>
      </c>
    </row>
    <row r="133" spans="1:17">
      <c r="A133" t="s">
        <v>470</v>
      </c>
      <c r="B133" t="s">
        <v>53</v>
      </c>
      <c r="C133" t="s">
        <v>23</v>
      </c>
      <c r="D133" t="s">
        <v>17</v>
      </c>
      <c r="E133" t="s">
        <v>392</v>
      </c>
      <c r="F133">
        <v>360000</v>
      </c>
      <c r="G133" t="s">
        <v>227</v>
      </c>
      <c r="H133" t="s">
        <v>247</v>
      </c>
      <c r="I133">
        <v>200</v>
      </c>
      <c r="J133">
        <v>300</v>
      </c>
      <c r="K133" t="s">
        <v>583</v>
      </c>
      <c r="L133" t="s">
        <v>2388</v>
      </c>
      <c r="M133" t="s">
        <v>2388</v>
      </c>
      <c r="N133">
        <v>5</v>
      </c>
      <c r="O133">
        <v>5.5</v>
      </c>
      <c r="P133">
        <v>5.5</v>
      </c>
      <c r="Q133">
        <v>1980000</v>
      </c>
    </row>
    <row r="134" spans="1:17">
      <c r="A134" t="s">
        <v>471</v>
      </c>
      <c r="B134" t="s">
        <v>53</v>
      </c>
      <c r="C134" t="s">
        <v>23</v>
      </c>
      <c r="D134" t="s">
        <v>17</v>
      </c>
      <c r="E134" t="s">
        <v>342</v>
      </c>
      <c r="F134">
        <v>120000</v>
      </c>
      <c r="G134" t="s">
        <v>227</v>
      </c>
      <c r="H134" t="s">
        <v>384</v>
      </c>
      <c r="I134">
        <v>200</v>
      </c>
      <c r="J134">
        <v>450</v>
      </c>
      <c r="K134" t="s">
        <v>583</v>
      </c>
      <c r="L134" t="s">
        <v>2388</v>
      </c>
      <c r="M134" t="s">
        <v>2388</v>
      </c>
      <c r="N134">
        <v>5</v>
      </c>
      <c r="O134">
        <v>5.5</v>
      </c>
      <c r="P134">
        <v>5.5</v>
      </c>
      <c r="Q134">
        <v>660000</v>
      </c>
    </row>
    <row r="135" spans="1:17">
      <c r="A135" t="s">
        <v>391</v>
      </c>
      <c r="B135" t="s">
        <v>53</v>
      </c>
      <c r="C135" t="s">
        <v>23</v>
      </c>
      <c r="D135" t="s">
        <v>17</v>
      </c>
      <c r="E135" t="s">
        <v>392</v>
      </c>
      <c r="F135">
        <v>288000</v>
      </c>
      <c r="G135" t="s">
        <v>90</v>
      </c>
      <c r="H135" t="s">
        <v>269</v>
      </c>
      <c r="I135">
        <v>250</v>
      </c>
      <c r="J135">
        <v>400</v>
      </c>
      <c r="K135" t="s">
        <v>583</v>
      </c>
      <c r="L135" t="s">
        <v>1742</v>
      </c>
      <c r="M135" t="s">
        <v>1742</v>
      </c>
      <c r="N135">
        <v>7</v>
      </c>
      <c r="O135">
        <v>7.5</v>
      </c>
      <c r="P135">
        <v>7.5</v>
      </c>
      <c r="Q135">
        <v>2160000</v>
      </c>
    </row>
    <row r="136" spans="1:17">
      <c r="A136" t="s">
        <v>393</v>
      </c>
      <c r="B136" t="s">
        <v>53</v>
      </c>
      <c r="C136" t="s">
        <v>23</v>
      </c>
      <c r="D136" t="s">
        <v>17</v>
      </c>
      <c r="E136" t="s">
        <v>342</v>
      </c>
      <c r="F136">
        <v>96000</v>
      </c>
      <c r="G136" t="s">
        <v>90</v>
      </c>
      <c r="H136" t="s">
        <v>249</v>
      </c>
      <c r="I136">
        <v>250</v>
      </c>
      <c r="J136">
        <v>450</v>
      </c>
      <c r="K136" t="s">
        <v>583</v>
      </c>
      <c r="L136" t="s">
        <v>1742</v>
      </c>
      <c r="M136" t="s">
        <v>1742</v>
      </c>
      <c r="N136">
        <v>7</v>
      </c>
      <c r="O136">
        <v>7.5</v>
      </c>
      <c r="P136">
        <v>7.5</v>
      </c>
      <c r="Q136">
        <v>720000</v>
      </c>
    </row>
    <row r="137" spans="1:17">
      <c r="A137" t="s">
        <v>394</v>
      </c>
      <c r="B137" t="s">
        <v>53</v>
      </c>
      <c r="C137" t="s">
        <v>16</v>
      </c>
      <c r="D137" t="s">
        <v>17</v>
      </c>
      <c r="E137" t="s">
        <v>342</v>
      </c>
      <c r="F137">
        <v>68571</v>
      </c>
      <c r="G137" t="s">
        <v>227</v>
      </c>
      <c r="H137" t="s">
        <v>395</v>
      </c>
      <c r="I137">
        <v>350</v>
      </c>
      <c r="J137">
        <v>600</v>
      </c>
      <c r="K137" t="s">
        <v>583</v>
      </c>
      <c r="L137" t="s">
        <v>2594</v>
      </c>
      <c r="M137" t="s">
        <v>2594</v>
      </c>
      <c r="N137">
        <v>9</v>
      </c>
      <c r="O137">
        <v>9.5</v>
      </c>
      <c r="P137">
        <v>9.5</v>
      </c>
      <c r="Q137">
        <v>651424.5</v>
      </c>
    </row>
    <row r="138" spans="1:17">
      <c r="A138" t="s">
        <v>908</v>
      </c>
      <c r="B138" t="s">
        <v>53</v>
      </c>
      <c r="C138" t="s">
        <v>23</v>
      </c>
      <c r="D138" t="s">
        <v>17</v>
      </c>
      <c r="E138" t="s">
        <v>342</v>
      </c>
      <c r="F138">
        <v>27692</v>
      </c>
      <c r="G138" t="s">
        <v>90</v>
      </c>
      <c r="H138" t="s">
        <v>909</v>
      </c>
      <c r="I138">
        <v>350</v>
      </c>
      <c r="J138">
        <v>650</v>
      </c>
      <c r="K138" t="s">
        <v>581</v>
      </c>
      <c r="L138" t="s">
        <v>2595</v>
      </c>
      <c r="M138" t="s">
        <v>2595</v>
      </c>
      <c r="N138">
        <v>14</v>
      </c>
      <c r="O138">
        <v>14.5</v>
      </c>
      <c r="P138">
        <v>14.5</v>
      </c>
      <c r="Q138">
        <v>401534</v>
      </c>
    </row>
    <row r="139" spans="1:17">
      <c r="A139" t="s">
        <v>396</v>
      </c>
      <c r="B139" t="s">
        <v>53</v>
      </c>
      <c r="C139" t="s">
        <v>23</v>
      </c>
      <c r="D139" t="s">
        <v>17</v>
      </c>
      <c r="E139" t="s">
        <v>397</v>
      </c>
      <c r="F139">
        <v>300000</v>
      </c>
      <c r="G139" t="s">
        <v>90</v>
      </c>
      <c r="H139" t="s">
        <v>234</v>
      </c>
      <c r="I139">
        <v>400</v>
      </c>
      <c r="J139">
        <v>500</v>
      </c>
      <c r="K139" t="s">
        <v>583</v>
      </c>
      <c r="L139" t="s">
        <v>1743</v>
      </c>
      <c r="M139" t="s">
        <v>1743</v>
      </c>
      <c r="N139">
        <v>10</v>
      </c>
      <c r="O139">
        <v>10.5</v>
      </c>
      <c r="P139">
        <v>10.5</v>
      </c>
      <c r="Q139">
        <v>3150000</v>
      </c>
    </row>
    <row r="140" spans="1:17">
      <c r="A140" t="s">
        <v>875</v>
      </c>
      <c r="B140" t="s">
        <v>53</v>
      </c>
      <c r="C140" t="s">
        <v>43</v>
      </c>
      <c r="D140" t="s">
        <v>17</v>
      </c>
      <c r="E140" t="s">
        <v>324</v>
      </c>
      <c r="F140">
        <v>55384</v>
      </c>
      <c r="G140" t="s">
        <v>227</v>
      </c>
      <c r="H140" t="s">
        <v>841</v>
      </c>
      <c r="I140">
        <v>400</v>
      </c>
      <c r="J140">
        <v>650</v>
      </c>
      <c r="K140" t="s">
        <v>581</v>
      </c>
      <c r="L140" t="s">
        <v>2385</v>
      </c>
      <c r="M140" t="s">
        <v>2385</v>
      </c>
      <c r="N140">
        <v>14</v>
      </c>
      <c r="O140">
        <v>14.5</v>
      </c>
      <c r="P140">
        <v>16.5</v>
      </c>
      <c r="Q140">
        <v>913836</v>
      </c>
    </row>
    <row r="141" spans="1:17">
      <c r="A141" t="s">
        <v>972</v>
      </c>
      <c r="B141" t="s">
        <v>53</v>
      </c>
      <c r="C141" t="s">
        <v>43</v>
      </c>
      <c r="D141" t="s">
        <v>17</v>
      </c>
      <c r="E141" t="s">
        <v>324</v>
      </c>
      <c r="F141">
        <v>51428</v>
      </c>
      <c r="G141" t="s">
        <v>227</v>
      </c>
      <c r="H141" t="s">
        <v>696</v>
      </c>
      <c r="I141">
        <v>400</v>
      </c>
      <c r="J141">
        <v>700</v>
      </c>
      <c r="K141" t="s">
        <v>581</v>
      </c>
      <c r="L141" t="s">
        <v>2385</v>
      </c>
      <c r="M141" t="s">
        <v>2385</v>
      </c>
      <c r="N141">
        <v>14</v>
      </c>
      <c r="O141">
        <v>14.5</v>
      </c>
      <c r="P141">
        <v>16.5</v>
      </c>
      <c r="Q141">
        <v>848562</v>
      </c>
    </row>
    <row r="142" spans="1:17">
      <c r="A142" t="s">
        <v>414</v>
      </c>
      <c r="B142" t="s">
        <v>311</v>
      </c>
      <c r="C142" t="s">
        <v>23</v>
      </c>
      <c r="D142" t="s">
        <v>17</v>
      </c>
      <c r="E142" t="s">
        <v>342</v>
      </c>
      <c r="F142">
        <v>40000</v>
      </c>
      <c r="G142" t="s">
        <v>217</v>
      </c>
      <c r="H142" t="s">
        <v>415</v>
      </c>
      <c r="I142">
        <v>150</v>
      </c>
      <c r="J142">
        <v>220</v>
      </c>
      <c r="K142" t="s">
        <v>1409</v>
      </c>
      <c r="L142" t="s">
        <v>2381</v>
      </c>
      <c r="M142" t="s">
        <v>2381</v>
      </c>
      <c r="N142">
        <v>15</v>
      </c>
      <c r="O142">
        <v>15</v>
      </c>
      <c r="P142">
        <v>15</v>
      </c>
      <c r="Q142">
        <v>600000</v>
      </c>
    </row>
    <row r="143" spans="1:17">
      <c r="A143" t="s">
        <v>467</v>
      </c>
      <c r="B143" t="s">
        <v>311</v>
      </c>
      <c r="C143" t="s">
        <v>23</v>
      </c>
      <c r="D143" t="s">
        <v>17</v>
      </c>
      <c r="E143" t="s">
        <v>342</v>
      </c>
      <c r="F143">
        <v>160000</v>
      </c>
      <c r="G143" t="s">
        <v>90</v>
      </c>
      <c r="H143" t="s">
        <v>91</v>
      </c>
      <c r="I143">
        <v>150</v>
      </c>
      <c r="J143">
        <v>150</v>
      </c>
      <c r="K143" t="s">
        <v>590</v>
      </c>
      <c r="L143" t="s">
        <v>1726</v>
      </c>
      <c r="M143" t="s">
        <v>1726</v>
      </c>
      <c r="N143">
        <v>5</v>
      </c>
      <c r="O143">
        <v>4</v>
      </c>
      <c r="P143">
        <v>4</v>
      </c>
      <c r="Q143">
        <v>640000</v>
      </c>
    </row>
    <row r="144" spans="1:17">
      <c r="A144" t="s">
        <v>333</v>
      </c>
      <c r="B144" t="s">
        <v>319</v>
      </c>
      <c r="C144" t="s">
        <v>23</v>
      </c>
      <c r="D144" t="s">
        <v>17</v>
      </c>
      <c r="E144" t="s">
        <v>324</v>
      </c>
      <c r="F144">
        <v>11111</v>
      </c>
      <c r="G144" t="s">
        <v>28</v>
      </c>
      <c r="H144" t="s">
        <v>334</v>
      </c>
      <c r="I144">
        <v>360</v>
      </c>
      <c r="J144">
        <v>445</v>
      </c>
      <c r="K144" t="s">
        <v>586</v>
      </c>
      <c r="L144" t="s">
        <v>2596</v>
      </c>
      <c r="M144" t="s">
        <v>2596</v>
      </c>
      <c r="N144">
        <v>36</v>
      </c>
      <c r="O144">
        <v>36</v>
      </c>
      <c r="P144">
        <v>36</v>
      </c>
      <c r="Q144">
        <v>399996</v>
      </c>
    </row>
    <row r="145" spans="1:17">
      <c r="A145" t="s">
        <v>889</v>
      </c>
      <c r="B145" t="s">
        <v>319</v>
      </c>
      <c r="C145" t="s">
        <v>23</v>
      </c>
      <c r="D145" t="s">
        <v>17</v>
      </c>
      <c r="E145" t="s">
        <v>339</v>
      </c>
      <c r="F145">
        <v>24000</v>
      </c>
      <c r="G145" t="s">
        <v>90</v>
      </c>
      <c r="H145" t="s">
        <v>513</v>
      </c>
      <c r="I145">
        <v>250</v>
      </c>
      <c r="J145">
        <v>350</v>
      </c>
      <c r="K145" t="s">
        <v>591</v>
      </c>
      <c r="L145" t="s">
        <v>1792</v>
      </c>
      <c r="M145" t="s">
        <v>1792</v>
      </c>
      <c r="N145">
        <v>7</v>
      </c>
      <c r="O145">
        <v>7</v>
      </c>
      <c r="P145">
        <v>7</v>
      </c>
      <c r="Q145">
        <v>168000</v>
      </c>
    </row>
    <row r="146" spans="1:17">
      <c r="A146" t="s">
        <v>335</v>
      </c>
      <c r="B146" t="s">
        <v>319</v>
      </c>
      <c r="C146" t="s">
        <v>23</v>
      </c>
      <c r="D146" t="s">
        <v>17</v>
      </c>
      <c r="E146" t="s">
        <v>336</v>
      </c>
      <c r="F146">
        <v>23076</v>
      </c>
      <c r="G146" t="s">
        <v>36</v>
      </c>
      <c r="H146" t="s">
        <v>337</v>
      </c>
      <c r="I146">
        <v>260</v>
      </c>
      <c r="J146">
        <v>390</v>
      </c>
      <c r="K146" t="s">
        <v>586</v>
      </c>
      <c r="L146" t="s">
        <v>2597</v>
      </c>
      <c r="M146" t="s">
        <v>2597</v>
      </c>
      <c r="N146">
        <v>26</v>
      </c>
      <c r="O146">
        <v>26</v>
      </c>
      <c r="P146">
        <v>26</v>
      </c>
      <c r="Q146">
        <v>599976</v>
      </c>
    </row>
    <row r="147" spans="1:17">
      <c r="A147" t="s">
        <v>965</v>
      </c>
      <c r="B147" t="s">
        <v>311</v>
      </c>
      <c r="C147" t="s">
        <v>16</v>
      </c>
      <c r="D147" t="s">
        <v>17</v>
      </c>
      <c r="E147" t="s">
        <v>339</v>
      </c>
      <c r="F147">
        <v>40000</v>
      </c>
      <c r="G147" t="s">
        <v>517</v>
      </c>
      <c r="H147" t="s">
        <v>523</v>
      </c>
      <c r="I147">
        <v>300</v>
      </c>
      <c r="J147">
        <v>420</v>
      </c>
      <c r="K147" t="s">
        <v>591</v>
      </c>
      <c r="L147" t="s">
        <v>1775</v>
      </c>
      <c r="M147" t="s">
        <v>1775</v>
      </c>
      <c r="N147">
        <v>8</v>
      </c>
      <c r="O147">
        <v>8</v>
      </c>
      <c r="P147">
        <v>8</v>
      </c>
      <c r="Q147">
        <v>320000</v>
      </c>
    </row>
    <row r="148" spans="1:17">
      <c r="A148" t="s">
        <v>338</v>
      </c>
      <c r="B148" t="s">
        <v>319</v>
      </c>
      <c r="C148" t="s">
        <v>16</v>
      </c>
      <c r="D148" t="s">
        <v>17</v>
      </c>
      <c r="E148" t="s">
        <v>339</v>
      </c>
      <c r="F148">
        <v>48000</v>
      </c>
      <c r="G148" t="s">
        <v>188</v>
      </c>
      <c r="H148" t="s">
        <v>189</v>
      </c>
      <c r="I148">
        <v>250</v>
      </c>
      <c r="J148">
        <v>280</v>
      </c>
      <c r="K148" t="s">
        <v>586</v>
      </c>
      <c r="L148" t="s">
        <v>1827</v>
      </c>
      <c r="M148" t="s">
        <v>1827</v>
      </c>
      <c r="N148">
        <v>25</v>
      </c>
      <c r="O148">
        <v>25</v>
      </c>
      <c r="P148">
        <v>25.5</v>
      </c>
      <c r="Q148">
        <v>1224000</v>
      </c>
    </row>
    <row r="149" spans="1:17">
      <c r="A149" t="s">
        <v>911</v>
      </c>
      <c r="B149" t="s">
        <v>319</v>
      </c>
      <c r="C149" t="s">
        <v>23</v>
      </c>
      <c r="D149" t="s">
        <v>17</v>
      </c>
      <c r="E149" t="s">
        <v>336</v>
      </c>
      <c r="F149">
        <v>40000</v>
      </c>
      <c r="G149" t="s">
        <v>821</v>
      </c>
      <c r="H149" t="s">
        <v>822</v>
      </c>
      <c r="I149">
        <v>300</v>
      </c>
      <c r="J149">
        <v>405</v>
      </c>
      <c r="K149" t="s">
        <v>591</v>
      </c>
      <c r="L149" t="s">
        <v>1763</v>
      </c>
      <c r="M149" t="s">
        <v>1763</v>
      </c>
      <c r="N149">
        <v>8</v>
      </c>
      <c r="O149">
        <v>8</v>
      </c>
      <c r="P149">
        <v>8</v>
      </c>
      <c r="Q149">
        <v>320000</v>
      </c>
    </row>
    <row r="150" spans="1:17">
      <c r="A150" t="s">
        <v>857</v>
      </c>
      <c r="B150" t="s">
        <v>319</v>
      </c>
      <c r="C150" t="s">
        <v>43</v>
      </c>
      <c r="D150" t="s">
        <v>17</v>
      </c>
      <c r="E150" t="s">
        <v>342</v>
      </c>
      <c r="F150">
        <v>34285</v>
      </c>
      <c r="G150" t="s">
        <v>103</v>
      </c>
      <c r="H150" t="s">
        <v>534</v>
      </c>
      <c r="I150">
        <v>350</v>
      </c>
      <c r="J150">
        <v>370</v>
      </c>
      <c r="K150" t="s">
        <v>591</v>
      </c>
      <c r="L150" t="s">
        <v>1798</v>
      </c>
      <c r="M150" t="s">
        <v>1798</v>
      </c>
      <c r="N150">
        <v>9</v>
      </c>
      <c r="O150">
        <v>9</v>
      </c>
      <c r="P150">
        <v>9</v>
      </c>
      <c r="Q150">
        <v>308565</v>
      </c>
    </row>
    <row r="151" spans="1:17">
      <c r="A151" t="s">
        <v>955</v>
      </c>
      <c r="B151" t="s">
        <v>319</v>
      </c>
      <c r="C151" t="s">
        <v>43</v>
      </c>
      <c r="D151" t="s">
        <v>17</v>
      </c>
      <c r="E151" t="s">
        <v>342</v>
      </c>
      <c r="F151">
        <v>9230</v>
      </c>
      <c r="G151" t="s">
        <v>90</v>
      </c>
      <c r="H151" t="s">
        <v>956</v>
      </c>
      <c r="I151">
        <v>420</v>
      </c>
      <c r="J151">
        <v>650</v>
      </c>
      <c r="K151" t="s">
        <v>588</v>
      </c>
      <c r="L151" t="s">
        <v>2598</v>
      </c>
      <c r="M151" t="s">
        <v>2741</v>
      </c>
      <c r="N151">
        <v>14</v>
      </c>
      <c r="O151">
        <v>14</v>
      </c>
      <c r="P151">
        <v>14</v>
      </c>
      <c r="Q151">
        <v>129220</v>
      </c>
    </row>
    <row r="152" spans="1:17">
      <c r="A152" t="s">
        <v>943</v>
      </c>
      <c r="B152" t="s">
        <v>319</v>
      </c>
      <c r="C152" t="s">
        <v>43</v>
      </c>
      <c r="D152" t="s">
        <v>17</v>
      </c>
      <c r="E152" t="s">
        <v>336</v>
      </c>
      <c r="F152">
        <v>8823</v>
      </c>
      <c r="G152" t="s">
        <v>90</v>
      </c>
      <c r="H152" t="s">
        <v>944</v>
      </c>
      <c r="I152">
        <v>450</v>
      </c>
      <c r="J152">
        <v>680</v>
      </c>
      <c r="K152" t="s">
        <v>588</v>
      </c>
      <c r="L152" t="s">
        <v>2599</v>
      </c>
      <c r="M152" t="s">
        <v>2773</v>
      </c>
      <c r="N152">
        <v>14</v>
      </c>
      <c r="O152">
        <v>14</v>
      </c>
      <c r="P152">
        <v>14</v>
      </c>
      <c r="Q152">
        <v>123522</v>
      </c>
    </row>
    <row r="153" spans="1:17">
      <c r="A153" t="s">
        <v>452</v>
      </c>
      <c r="B153" t="s">
        <v>319</v>
      </c>
      <c r="C153" t="s">
        <v>23</v>
      </c>
      <c r="D153" t="s">
        <v>17</v>
      </c>
      <c r="E153" t="s">
        <v>324</v>
      </c>
      <c r="F153">
        <v>40000</v>
      </c>
      <c r="G153" t="s">
        <v>139</v>
      </c>
      <c r="H153" t="s">
        <v>274</v>
      </c>
      <c r="I153">
        <v>150</v>
      </c>
      <c r="J153">
        <v>220</v>
      </c>
      <c r="K153" t="s">
        <v>1238</v>
      </c>
      <c r="L153" t="s">
        <v>2375</v>
      </c>
      <c r="M153" t="s">
        <v>2375</v>
      </c>
      <c r="N153">
        <v>21</v>
      </c>
      <c r="O153">
        <v>21</v>
      </c>
      <c r="P153">
        <v>21</v>
      </c>
      <c r="Q153">
        <v>840000</v>
      </c>
    </row>
    <row r="154" spans="1:17">
      <c r="A154" t="s">
        <v>953</v>
      </c>
      <c r="B154" t="s">
        <v>319</v>
      </c>
      <c r="C154" t="s">
        <v>43</v>
      </c>
      <c r="D154" t="s">
        <v>17</v>
      </c>
      <c r="E154" t="s">
        <v>342</v>
      </c>
      <c r="F154">
        <v>21428</v>
      </c>
      <c r="G154" t="s">
        <v>90</v>
      </c>
      <c r="H154" t="s">
        <v>228</v>
      </c>
      <c r="I154">
        <v>280</v>
      </c>
      <c r="J154">
        <v>380</v>
      </c>
      <c r="K154" t="s">
        <v>591</v>
      </c>
      <c r="L154" t="s">
        <v>2409</v>
      </c>
      <c r="M154" t="s">
        <v>2409</v>
      </c>
      <c r="N154">
        <v>7</v>
      </c>
      <c r="O154">
        <v>7</v>
      </c>
      <c r="P154">
        <v>7</v>
      </c>
      <c r="Q154">
        <v>149996</v>
      </c>
    </row>
    <row r="155" spans="1:17">
      <c r="A155" t="s">
        <v>340</v>
      </c>
      <c r="B155" t="s">
        <v>319</v>
      </c>
      <c r="C155" t="s">
        <v>16</v>
      </c>
      <c r="D155" t="s">
        <v>17</v>
      </c>
      <c r="E155" t="s">
        <v>324</v>
      </c>
      <c r="F155">
        <v>150000</v>
      </c>
      <c r="G155" t="s">
        <v>145</v>
      </c>
      <c r="H155" t="s">
        <v>154</v>
      </c>
      <c r="I155">
        <v>160</v>
      </c>
      <c r="J155">
        <v>250</v>
      </c>
      <c r="K155" t="s">
        <v>586</v>
      </c>
      <c r="L155" t="s">
        <v>1840</v>
      </c>
      <c r="M155" t="s">
        <v>1840</v>
      </c>
      <c r="N155">
        <v>16</v>
      </c>
      <c r="O155">
        <v>16</v>
      </c>
      <c r="P155">
        <v>16</v>
      </c>
      <c r="Q155">
        <v>2400000</v>
      </c>
    </row>
    <row r="156" spans="1:17">
      <c r="A156" t="s">
        <v>992</v>
      </c>
      <c r="B156" t="s">
        <v>319</v>
      </c>
      <c r="C156" t="s">
        <v>16</v>
      </c>
      <c r="D156" t="s">
        <v>17</v>
      </c>
      <c r="E156" t="s">
        <v>336</v>
      </c>
      <c r="F156">
        <v>20000</v>
      </c>
      <c r="G156" t="s">
        <v>491</v>
      </c>
      <c r="H156" t="s">
        <v>521</v>
      </c>
      <c r="I156">
        <v>300</v>
      </c>
      <c r="J156">
        <v>410</v>
      </c>
      <c r="K156" t="s">
        <v>591</v>
      </c>
      <c r="L156" t="s">
        <v>1864</v>
      </c>
      <c r="M156" t="s">
        <v>1864</v>
      </c>
      <c r="N156">
        <v>8</v>
      </c>
      <c r="O156">
        <v>8</v>
      </c>
      <c r="P156">
        <v>8.5</v>
      </c>
      <c r="Q156">
        <v>170000</v>
      </c>
    </row>
    <row r="157" spans="1:17">
      <c r="A157" t="s">
        <v>341</v>
      </c>
      <c r="B157" t="s">
        <v>321</v>
      </c>
      <c r="C157" t="s">
        <v>16</v>
      </c>
      <c r="D157" t="s">
        <v>17</v>
      </c>
      <c r="E157" t="s">
        <v>342</v>
      </c>
      <c r="F157">
        <v>27272</v>
      </c>
      <c r="G157" t="s">
        <v>343</v>
      </c>
      <c r="H157" t="s">
        <v>344</v>
      </c>
      <c r="I157">
        <v>220</v>
      </c>
      <c r="J157">
        <v>330</v>
      </c>
      <c r="K157" t="s">
        <v>586</v>
      </c>
      <c r="L157" t="s">
        <v>2600</v>
      </c>
      <c r="M157" t="s">
        <v>2600</v>
      </c>
      <c r="N157">
        <v>22</v>
      </c>
      <c r="O157">
        <v>22</v>
      </c>
      <c r="P157">
        <v>22</v>
      </c>
      <c r="Q157">
        <v>599984</v>
      </c>
    </row>
    <row r="158" spans="1:17">
      <c r="A158" t="s">
        <v>1008</v>
      </c>
      <c r="B158" t="s">
        <v>321</v>
      </c>
      <c r="C158" t="s">
        <v>23</v>
      </c>
      <c r="D158" t="s">
        <v>17</v>
      </c>
      <c r="E158" t="s">
        <v>336</v>
      </c>
      <c r="F158">
        <v>4347</v>
      </c>
      <c r="G158" t="s">
        <v>649</v>
      </c>
      <c r="H158" t="s">
        <v>940</v>
      </c>
      <c r="I158">
        <v>230</v>
      </c>
      <c r="J158">
        <v>280</v>
      </c>
      <c r="K158" t="s">
        <v>591</v>
      </c>
      <c r="L158" t="s">
        <v>2587</v>
      </c>
      <c r="M158" t="s">
        <v>2587</v>
      </c>
      <c r="N158">
        <v>6</v>
      </c>
      <c r="O158">
        <v>6</v>
      </c>
      <c r="P158">
        <v>6</v>
      </c>
      <c r="Q158">
        <v>26082</v>
      </c>
    </row>
    <row r="159" spans="1:17">
      <c r="A159" t="s">
        <v>345</v>
      </c>
      <c r="B159" t="s">
        <v>321</v>
      </c>
      <c r="C159" t="s">
        <v>16</v>
      </c>
      <c r="D159" t="s">
        <v>17</v>
      </c>
      <c r="E159" t="s">
        <v>342</v>
      </c>
      <c r="F159">
        <v>27272</v>
      </c>
      <c r="G159" t="s">
        <v>343</v>
      </c>
      <c r="H159" t="s">
        <v>344</v>
      </c>
      <c r="I159">
        <v>220</v>
      </c>
      <c r="J159">
        <v>330</v>
      </c>
      <c r="K159" t="s">
        <v>586</v>
      </c>
      <c r="L159" t="s">
        <v>2600</v>
      </c>
      <c r="M159" t="s">
        <v>2600</v>
      </c>
      <c r="N159">
        <v>22</v>
      </c>
      <c r="O159">
        <v>22</v>
      </c>
      <c r="P159">
        <v>22</v>
      </c>
      <c r="Q159">
        <v>599984</v>
      </c>
    </row>
    <row r="160" spans="1:17">
      <c r="A160" t="s">
        <v>1004</v>
      </c>
      <c r="B160" t="s">
        <v>321</v>
      </c>
      <c r="C160" t="s">
        <v>23</v>
      </c>
      <c r="D160" t="s">
        <v>17</v>
      </c>
      <c r="E160" t="s">
        <v>339</v>
      </c>
      <c r="F160">
        <v>37500</v>
      </c>
      <c r="G160" t="s">
        <v>39</v>
      </c>
      <c r="H160" t="s">
        <v>1005</v>
      </c>
      <c r="I160">
        <v>160</v>
      </c>
      <c r="J160">
        <v>250</v>
      </c>
      <c r="K160" t="s">
        <v>591</v>
      </c>
      <c r="L160" t="s">
        <v>2406</v>
      </c>
      <c r="M160" t="s">
        <v>2406</v>
      </c>
      <c r="N160">
        <v>5</v>
      </c>
      <c r="O160">
        <v>5</v>
      </c>
      <c r="P160">
        <v>5</v>
      </c>
      <c r="Q160">
        <v>187500</v>
      </c>
    </row>
    <row r="161" spans="1:17">
      <c r="A161" t="s">
        <v>398</v>
      </c>
      <c r="B161" t="s">
        <v>321</v>
      </c>
      <c r="C161" t="s">
        <v>23</v>
      </c>
      <c r="D161" t="s">
        <v>17</v>
      </c>
      <c r="E161" t="s">
        <v>324</v>
      </c>
      <c r="F161">
        <v>66666</v>
      </c>
      <c r="G161" t="s">
        <v>90</v>
      </c>
      <c r="H161" t="s">
        <v>238</v>
      </c>
      <c r="I161">
        <v>180</v>
      </c>
      <c r="J161">
        <v>280</v>
      </c>
      <c r="K161" t="s">
        <v>583</v>
      </c>
      <c r="L161" t="s">
        <v>1739</v>
      </c>
      <c r="M161" t="s">
        <v>1739</v>
      </c>
      <c r="N161">
        <v>5</v>
      </c>
      <c r="O161">
        <v>5.5</v>
      </c>
      <c r="P161">
        <v>5.5</v>
      </c>
      <c r="Q161">
        <v>366663</v>
      </c>
    </row>
    <row r="162" spans="1:17">
      <c r="A162" t="s">
        <v>399</v>
      </c>
      <c r="B162" t="s">
        <v>321</v>
      </c>
      <c r="C162" t="s">
        <v>23</v>
      </c>
      <c r="D162" t="s">
        <v>17</v>
      </c>
      <c r="E162" t="s">
        <v>324</v>
      </c>
      <c r="F162">
        <v>26086</v>
      </c>
      <c r="G162" t="s">
        <v>90</v>
      </c>
      <c r="H162" t="s">
        <v>263</v>
      </c>
      <c r="I162">
        <v>230</v>
      </c>
      <c r="J162">
        <v>320</v>
      </c>
      <c r="K162" t="s">
        <v>583</v>
      </c>
      <c r="L162" t="s">
        <v>1741</v>
      </c>
      <c r="M162" t="s">
        <v>1741</v>
      </c>
      <c r="N162">
        <v>6</v>
      </c>
      <c r="O162">
        <v>6.5</v>
      </c>
      <c r="P162">
        <v>5.5</v>
      </c>
      <c r="Q162">
        <v>143473</v>
      </c>
    </row>
    <row r="163" spans="1:17">
      <c r="A163" t="s">
        <v>872</v>
      </c>
      <c r="B163" t="s">
        <v>321</v>
      </c>
      <c r="C163" t="s">
        <v>23</v>
      </c>
      <c r="D163" t="s">
        <v>17</v>
      </c>
      <c r="E163" t="s">
        <v>324</v>
      </c>
      <c r="F163">
        <v>54545</v>
      </c>
      <c r="G163" t="s">
        <v>873</v>
      </c>
      <c r="H163" t="s">
        <v>874</v>
      </c>
      <c r="I163">
        <v>110</v>
      </c>
      <c r="J163">
        <v>270</v>
      </c>
      <c r="K163" t="s">
        <v>591</v>
      </c>
      <c r="L163" t="s">
        <v>2601</v>
      </c>
      <c r="M163" t="s">
        <v>2601</v>
      </c>
      <c r="N163">
        <v>5</v>
      </c>
      <c r="O163">
        <v>5</v>
      </c>
      <c r="P163">
        <v>5</v>
      </c>
      <c r="Q163">
        <v>272725</v>
      </c>
    </row>
    <row r="164" spans="1:17">
      <c r="A164" t="s">
        <v>945</v>
      </c>
      <c r="B164" t="s">
        <v>321</v>
      </c>
      <c r="C164" t="s">
        <v>43</v>
      </c>
      <c r="D164" t="s">
        <v>17</v>
      </c>
      <c r="E164" t="s">
        <v>324</v>
      </c>
      <c r="F164">
        <v>18750</v>
      </c>
      <c r="G164" t="s">
        <v>532</v>
      </c>
      <c r="H164" t="s">
        <v>401</v>
      </c>
      <c r="I164">
        <v>320</v>
      </c>
      <c r="J164">
        <v>400</v>
      </c>
      <c r="K164" t="s">
        <v>591</v>
      </c>
      <c r="L164" t="s">
        <v>1784</v>
      </c>
      <c r="M164" t="s">
        <v>1784</v>
      </c>
      <c r="N164">
        <v>8</v>
      </c>
      <c r="O164">
        <v>8</v>
      </c>
      <c r="P164">
        <v>8</v>
      </c>
      <c r="Q164">
        <v>150000</v>
      </c>
    </row>
    <row r="165" spans="1:17">
      <c r="A165" t="s">
        <v>323</v>
      </c>
      <c r="B165" t="s">
        <v>321</v>
      </c>
      <c r="C165" t="s">
        <v>43</v>
      </c>
      <c r="D165" t="s">
        <v>17</v>
      </c>
      <c r="E165" t="s">
        <v>324</v>
      </c>
      <c r="F165">
        <v>35294</v>
      </c>
      <c r="G165" t="s">
        <v>31</v>
      </c>
      <c r="H165" t="s">
        <v>325</v>
      </c>
      <c r="I165">
        <v>170</v>
      </c>
      <c r="J165">
        <v>260</v>
      </c>
      <c r="K165" t="s">
        <v>586</v>
      </c>
      <c r="L165" t="s">
        <v>2557</v>
      </c>
      <c r="M165" t="s">
        <v>2557</v>
      </c>
      <c r="N165">
        <v>17</v>
      </c>
      <c r="O165">
        <v>17</v>
      </c>
      <c r="P165">
        <v>17</v>
      </c>
      <c r="Q165">
        <v>599998</v>
      </c>
    </row>
    <row r="166" spans="1:17">
      <c r="A166" t="s">
        <v>938</v>
      </c>
      <c r="B166" t="s">
        <v>321</v>
      </c>
      <c r="C166" t="s">
        <v>23</v>
      </c>
      <c r="D166" t="s">
        <v>17</v>
      </c>
      <c r="E166" t="s">
        <v>324</v>
      </c>
      <c r="F166">
        <v>21739</v>
      </c>
      <c r="G166" t="s">
        <v>939</v>
      </c>
      <c r="H166" t="s">
        <v>940</v>
      </c>
      <c r="I166">
        <v>230</v>
      </c>
      <c r="J166">
        <v>280</v>
      </c>
      <c r="K166" t="s">
        <v>591</v>
      </c>
      <c r="L166" t="s">
        <v>2602</v>
      </c>
      <c r="M166" t="s">
        <v>2602</v>
      </c>
      <c r="N166">
        <v>6</v>
      </c>
      <c r="O166">
        <v>6</v>
      </c>
      <c r="P166">
        <v>6</v>
      </c>
      <c r="Q166">
        <v>130434</v>
      </c>
    </row>
    <row r="167" spans="1:17">
      <c r="A167" t="s">
        <v>995</v>
      </c>
      <c r="B167" t="s">
        <v>321</v>
      </c>
      <c r="C167" t="s">
        <v>23</v>
      </c>
      <c r="D167" t="s">
        <v>17</v>
      </c>
      <c r="E167" t="s">
        <v>324</v>
      </c>
      <c r="F167">
        <v>16000</v>
      </c>
      <c r="G167" t="s">
        <v>996</v>
      </c>
      <c r="H167" t="s">
        <v>515</v>
      </c>
      <c r="I167">
        <v>250</v>
      </c>
      <c r="J167">
        <v>350</v>
      </c>
      <c r="K167" t="s">
        <v>591</v>
      </c>
      <c r="L167" t="s">
        <v>2603</v>
      </c>
      <c r="M167" t="s">
        <v>2603</v>
      </c>
      <c r="N167">
        <v>7</v>
      </c>
      <c r="O167">
        <v>7</v>
      </c>
      <c r="P167">
        <v>7</v>
      </c>
      <c r="Q167">
        <v>112000</v>
      </c>
    </row>
    <row r="168" spans="1:17">
      <c r="A168" t="s">
        <v>930</v>
      </c>
      <c r="B168" t="s">
        <v>321</v>
      </c>
      <c r="C168" t="s">
        <v>16</v>
      </c>
      <c r="D168" t="s">
        <v>17</v>
      </c>
      <c r="E168" t="s">
        <v>336</v>
      </c>
      <c r="F168">
        <v>8571</v>
      </c>
      <c r="G168" t="s">
        <v>103</v>
      </c>
      <c r="H168" t="s">
        <v>931</v>
      </c>
      <c r="I168">
        <v>600</v>
      </c>
      <c r="J168">
        <v>700</v>
      </c>
      <c r="K168" t="s">
        <v>588</v>
      </c>
      <c r="L168" t="s">
        <v>2604</v>
      </c>
      <c r="M168" t="s">
        <v>2774</v>
      </c>
      <c r="N168">
        <v>14</v>
      </c>
      <c r="O168">
        <v>14</v>
      </c>
      <c r="P168">
        <v>14</v>
      </c>
      <c r="Q168">
        <v>119994</v>
      </c>
    </row>
    <row r="169" spans="1:17">
      <c r="A169" t="s">
        <v>416</v>
      </c>
      <c r="B169" t="s">
        <v>321</v>
      </c>
      <c r="C169" t="s">
        <v>43</v>
      </c>
      <c r="D169" t="s">
        <v>17</v>
      </c>
      <c r="E169" t="s">
        <v>386</v>
      </c>
      <c r="F169">
        <v>30000</v>
      </c>
      <c r="G169" t="s">
        <v>417</v>
      </c>
      <c r="H169" t="s">
        <v>418</v>
      </c>
      <c r="I169">
        <v>200</v>
      </c>
      <c r="J169">
        <v>250</v>
      </c>
      <c r="K169" t="s">
        <v>1409</v>
      </c>
      <c r="L169" t="s">
        <v>2605</v>
      </c>
      <c r="M169" t="s">
        <v>2605</v>
      </c>
      <c r="N169">
        <v>20</v>
      </c>
      <c r="O169">
        <v>20</v>
      </c>
      <c r="P169">
        <v>20</v>
      </c>
      <c r="Q169">
        <v>600000</v>
      </c>
    </row>
    <row r="170" spans="1:17">
      <c r="A170" t="s">
        <v>1022</v>
      </c>
      <c r="B170" t="s">
        <v>321</v>
      </c>
      <c r="C170" t="s">
        <v>43</v>
      </c>
      <c r="D170" t="s">
        <v>17</v>
      </c>
      <c r="E170" t="s">
        <v>324</v>
      </c>
      <c r="F170">
        <v>15000</v>
      </c>
      <c r="G170" t="s">
        <v>240</v>
      </c>
      <c r="H170" t="s">
        <v>234</v>
      </c>
      <c r="I170">
        <v>400</v>
      </c>
      <c r="J170">
        <v>500</v>
      </c>
      <c r="K170" t="s">
        <v>591</v>
      </c>
      <c r="L170" t="s">
        <v>2606</v>
      </c>
      <c r="M170" t="s">
        <v>2606</v>
      </c>
      <c r="N170">
        <v>10</v>
      </c>
      <c r="O170">
        <v>10</v>
      </c>
      <c r="P170">
        <v>10</v>
      </c>
      <c r="Q170">
        <v>150000</v>
      </c>
    </row>
    <row r="171" spans="1:17">
      <c r="A171" t="s">
        <v>453</v>
      </c>
      <c r="B171" t="s">
        <v>321</v>
      </c>
      <c r="C171" t="s">
        <v>43</v>
      </c>
      <c r="D171" t="s">
        <v>17</v>
      </c>
      <c r="E171" t="s">
        <v>386</v>
      </c>
      <c r="F171">
        <v>160000</v>
      </c>
      <c r="G171" t="s">
        <v>434</v>
      </c>
      <c r="H171" t="s">
        <v>454</v>
      </c>
      <c r="I171">
        <v>150</v>
      </c>
      <c r="J171">
        <v>220</v>
      </c>
      <c r="K171" t="s">
        <v>1238</v>
      </c>
      <c r="L171" t="s">
        <v>2607</v>
      </c>
      <c r="M171" t="s">
        <v>2607</v>
      </c>
      <c r="N171">
        <v>21</v>
      </c>
      <c r="O171">
        <v>21</v>
      </c>
      <c r="P171">
        <v>21</v>
      </c>
      <c r="Q171">
        <v>3360000</v>
      </c>
    </row>
    <row r="172" spans="1:17">
      <c r="A172" t="s">
        <v>433</v>
      </c>
      <c r="B172" t="s">
        <v>321</v>
      </c>
      <c r="C172" t="s">
        <v>23</v>
      </c>
      <c r="D172" t="s">
        <v>17</v>
      </c>
      <c r="E172" t="s">
        <v>386</v>
      </c>
      <c r="F172">
        <v>133333</v>
      </c>
      <c r="G172" t="s">
        <v>434</v>
      </c>
      <c r="H172" t="s">
        <v>435</v>
      </c>
      <c r="I172">
        <v>180</v>
      </c>
      <c r="J172">
        <v>260</v>
      </c>
      <c r="K172" t="s">
        <v>1238</v>
      </c>
      <c r="L172" t="s">
        <v>2608</v>
      </c>
      <c r="M172" t="s">
        <v>2608</v>
      </c>
      <c r="N172">
        <v>25</v>
      </c>
      <c r="O172">
        <v>25</v>
      </c>
      <c r="P172">
        <v>25</v>
      </c>
      <c r="Q172">
        <v>3333325</v>
      </c>
    </row>
    <row r="173" spans="1:17">
      <c r="A173" t="s">
        <v>436</v>
      </c>
      <c r="B173" t="s">
        <v>321</v>
      </c>
      <c r="C173" t="s">
        <v>23</v>
      </c>
      <c r="D173" t="s">
        <v>17</v>
      </c>
      <c r="E173" t="s">
        <v>386</v>
      </c>
      <c r="F173">
        <v>184615</v>
      </c>
      <c r="G173" t="s">
        <v>434</v>
      </c>
      <c r="H173" t="s">
        <v>437</v>
      </c>
      <c r="I173">
        <v>130</v>
      </c>
      <c r="J173">
        <v>200</v>
      </c>
      <c r="K173" t="s">
        <v>1238</v>
      </c>
      <c r="L173" t="s">
        <v>2609</v>
      </c>
      <c r="M173" t="s">
        <v>2609</v>
      </c>
      <c r="N173">
        <v>18</v>
      </c>
      <c r="O173">
        <v>18</v>
      </c>
      <c r="P173">
        <v>18</v>
      </c>
      <c r="Q173">
        <v>3323070</v>
      </c>
    </row>
    <row r="174" spans="1:17">
      <c r="A174" t="s">
        <v>438</v>
      </c>
      <c r="B174" t="s">
        <v>321</v>
      </c>
      <c r="C174" t="s">
        <v>23</v>
      </c>
      <c r="D174" t="s">
        <v>17</v>
      </c>
      <c r="E174" t="s">
        <v>392</v>
      </c>
      <c r="F174">
        <v>160000</v>
      </c>
      <c r="G174" t="s">
        <v>439</v>
      </c>
      <c r="H174" t="s">
        <v>440</v>
      </c>
      <c r="I174">
        <v>150</v>
      </c>
      <c r="J174">
        <v>220</v>
      </c>
      <c r="K174" t="s">
        <v>1238</v>
      </c>
      <c r="L174" t="s">
        <v>2610</v>
      </c>
      <c r="M174" t="s">
        <v>2610</v>
      </c>
      <c r="N174">
        <v>21</v>
      </c>
      <c r="O174">
        <v>21</v>
      </c>
      <c r="P174">
        <v>21</v>
      </c>
      <c r="Q174">
        <v>3360000</v>
      </c>
    </row>
    <row r="175" spans="1:17">
      <c r="A175" t="s">
        <v>441</v>
      </c>
      <c r="B175" t="s">
        <v>321</v>
      </c>
      <c r="C175" t="s">
        <v>43</v>
      </c>
      <c r="D175" t="s">
        <v>17</v>
      </c>
      <c r="E175" t="s">
        <v>392</v>
      </c>
      <c r="F175">
        <v>133333</v>
      </c>
      <c r="G175" t="s">
        <v>439</v>
      </c>
      <c r="H175" t="s">
        <v>442</v>
      </c>
      <c r="I175">
        <v>180</v>
      </c>
      <c r="J175">
        <v>260</v>
      </c>
      <c r="K175" t="s">
        <v>1238</v>
      </c>
      <c r="L175" t="s">
        <v>2611</v>
      </c>
      <c r="M175" t="s">
        <v>2611</v>
      </c>
      <c r="N175">
        <v>25</v>
      </c>
      <c r="O175">
        <v>25</v>
      </c>
      <c r="P175">
        <v>25</v>
      </c>
      <c r="Q175">
        <v>3333325</v>
      </c>
    </row>
    <row r="176" spans="1:17">
      <c r="A176" t="s">
        <v>443</v>
      </c>
      <c r="B176" t="s">
        <v>321</v>
      </c>
      <c r="C176" t="s">
        <v>23</v>
      </c>
      <c r="D176" t="s">
        <v>17</v>
      </c>
      <c r="E176" t="s">
        <v>392</v>
      </c>
      <c r="F176">
        <v>184615</v>
      </c>
      <c r="G176" t="s">
        <v>439</v>
      </c>
      <c r="H176" t="s">
        <v>444</v>
      </c>
      <c r="I176">
        <v>130</v>
      </c>
      <c r="J176">
        <v>200</v>
      </c>
      <c r="K176" t="s">
        <v>1238</v>
      </c>
      <c r="L176" t="s">
        <v>2612</v>
      </c>
      <c r="M176" t="s">
        <v>2612</v>
      </c>
      <c r="N176">
        <v>18</v>
      </c>
      <c r="O176">
        <v>18</v>
      </c>
      <c r="P176">
        <v>18</v>
      </c>
      <c r="Q176">
        <v>3323070</v>
      </c>
    </row>
    <row r="177" spans="1:17">
      <c r="A177" t="s">
        <v>894</v>
      </c>
      <c r="B177" t="s">
        <v>358</v>
      </c>
      <c r="C177" t="s">
        <v>43</v>
      </c>
      <c r="D177" t="s">
        <v>17</v>
      </c>
      <c r="E177" t="s">
        <v>386</v>
      </c>
      <c r="F177">
        <v>10000</v>
      </c>
      <c r="G177" t="s">
        <v>39</v>
      </c>
      <c r="H177" t="s">
        <v>895</v>
      </c>
      <c r="I177">
        <v>400</v>
      </c>
      <c r="J177">
        <v>600</v>
      </c>
      <c r="K177" t="s">
        <v>588</v>
      </c>
      <c r="L177" t="s">
        <v>2613</v>
      </c>
      <c r="M177" t="s">
        <v>2775</v>
      </c>
      <c r="N177">
        <v>14</v>
      </c>
      <c r="O177">
        <v>14</v>
      </c>
      <c r="P177">
        <v>14</v>
      </c>
      <c r="Q177">
        <v>140000</v>
      </c>
    </row>
    <row r="178" spans="1:17">
      <c r="A178" t="s">
        <v>976</v>
      </c>
      <c r="B178" t="s">
        <v>358</v>
      </c>
      <c r="C178" t="s">
        <v>43</v>
      </c>
      <c r="D178" t="s">
        <v>17</v>
      </c>
      <c r="E178" t="s">
        <v>324</v>
      </c>
      <c r="F178">
        <v>17142</v>
      </c>
      <c r="G178" t="s">
        <v>240</v>
      </c>
      <c r="H178" t="s">
        <v>977</v>
      </c>
      <c r="I178">
        <v>350</v>
      </c>
      <c r="J178">
        <v>400</v>
      </c>
      <c r="K178" t="s">
        <v>591</v>
      </c>
      <c r="L178" t="s">
        <v>1782</v>
      </c>
      <c r="M178" t="s">
        <v>1782</v>
      </c>
      <c r="N178">
        <v>9</v>
      </c>
      <c r="O178">
        <v>9</v>
      </c>
      <c r="P178">
        <v>9.5</v>
      </c>
      <c r="Q178">
        <v>162849</v>
      </c>
    </row>
    <row r="179" spans="1:17">
      <c r="A179" t="s">
        <v>468</v>
      </c>
      <c r="B179" t="s">
        <v>358</v>
      </c>
      <c r="C179" t="s">
        <v>23</v>
      </c>
      <c r="D179" t="s">
        <v>17</v>
      </c>
      <c r="E179" t="s">
        <v>324</v>
      </c>
      <c r="F179">
        <v>75000</v>
      </c>
      <c r="G179" t="s">
        <v>90</v>
      </c>
      <c r="H179" t="s">
        <v>469</v>
      </c>
      <c r="I179">
        <v>160</v>
      </c>
      <c r="J179">
        <v>180</v>
      </c>
      <c r="K179" t="s">
        <v>590</v>
      </c>
      <c r="L179" t="s">
        <v>1727</v>
      </c>
      <c r="M179" t="s">
        <v>1727</v>
      </c>
      <c r="N179">
        <v>5</v>
      </c>
      <c r="O179">
        <v>4</v>
      </c>
      <c r="P179">
        <v>4</v>
      </c>
      <c r="Q179">
        <v>300000</v>
      </c>
    </row>
    <row r="180" spans="1:17">
      <c r="A180" t="s">
        <v>326</v>
      </c>
      <c r="B180" t="s">
        <v>327</v>
      </c>
      <c r="C180" t="s">
        <v>43</v>
      </c>
      <c r="D180" t="s">
        <v>17</v>
      </c>
      <c r="E180" t="s">
        <v>328</v>
      </c>
      <c r="F180">
        <v>25000</v>
      </c>
      <c r="G180" t="s">
        <v>329</v>
      </c>
      <c r="H180" t="s">
        <v>330</v>
      </c>
      <c r="I180">
        <v>320</v>
      </c>
      <c r="J180">
        <v>400</v>
      </c>
      <c r="K180" t="s">
        <v>586</v>
      </c>
      <c r="L180" t="s">
        <v>2614</v>
      </c>
      <c r="M180" t="s">
        <v>2614</v>
      </c>
      <c r="N180">
        <v>32</v>
      </c>
      <c r="O180">
        <v>32</v>
      </c>
      <c r="P180">
        <v>32</v>
      </c>
      <c r="Q180">
        <v>800000</v>
      </c>
    </row>
    <row r="181" spans="1:17">
      <c r="A181" t="s">
        <v>934</v>
      </c>
      <c r="B181" t="s">
        <v>327</v>
      </c>
      <c r="C181" t="s">
        <v>16</v>
      </c>
      <c r="D181" t="s">
        <v>17</v>
      </c>
      <c r="E181" t="s">
        <v>328</v>
      </c>
      <c r="F181">
        <v>14571</v>
      </c>
      <c r="G181" t="s">
        <v>667</v>
      </c>
      <c r="H181" t="s">
        <v>935</v>
      </c>
      <c r="I181">
        <v>210</v>
      </c>
      <c r="J181">
        <v>260</v>
      </c>
      <c r="K181" t="s">
        <v>591</v>
      </c>
      <c r="L181" t="s">
        <v>1803</v>
      </c>
      <c r="M181" t="s">
        <v>1803</v>
      </c>
      <c r="N181">
        <v>6</v>
      </c>
      <c r="O181">
        <v>6</v>
      </c>
      <c r="P181">
        <v>6</v>
      </c>
      <c r="Q181">
        <v>87426</v>
      </c>
    </row>
    <row r="182" spans="1:17">
      <c r="A182" t="s">
        <v>405</v>
      </c>
      <c r="B182" t="s">
        <v>327</v>
      </c>
      <c r="C182" t="s">
        <v>23</v>
      </c>
      <c r="D182" t="s">
        <v>17</v>
      </c>
      <c r="E182" t="s">
        <v>324</v>
      </c>
      <c r="F182">
        <v>24000</v>
      </c>
      <c r="G182" t="s">
        <v>406</v>
      </c>
      <c r="H182" t="s">
        <v>407</v>
      </c>
      <c r="I182">
        <v>250</v>
      </c>
      <c r="J182">
        <v>400</v>
      </c>
      <c r="K182" t="s">
        <v>1594</v>
      </c>
      <c r="L182" t="s">
        <v>2776</v>
      </c>
      <c r="M182" t="s">
        <v>2776</v>
      </c>
      <c r="N182">
        <v>7</v>
      </c>
      <c r="O182">
        <v>7</v>
      </c>
      <c r="P182">
        <v>7</v>
      </c>
      <c r="Q182">
        <v>168000</v>
      </c>
    </row>
    <row r="183" spans="1:17">
      <c r="A183" t="s">
        <v>1009</v>
      </c>
      <c r="B183" t="s">
        <v>358</v>
      </c>
      <c r="C183" t="s">
        <v>43</v>
      </c>
      <c r="D183" t="s">
        <v>17</v>
      </c>
      <c r="E183" t="s">
        <v>386</v>
      </c>
      <c r="F183">
        <v>16666</v>
      </c>
      <c r="G183" t="s">
        <v>982</v>
      </c>
      <c r="H183" t="s">
        <v>1010</v>
      </c>
      <c r="I183">
        <v>180</v>
      </c>
      <c r="J183">
        <v>250</v>
      </c>
      <c r="K183" t="s">
        <v>591</v>
      </c>
      <c r="L183" t="s">
        <v>2615</v>
      </c>
      <c r="M183" t="s">
        <v>2615</v>
      </c>
      <c r="N183">
        <v>5</v>
      </c>
      <c r="O183">
        <v>5</v>
      </c>
      <c r="P183">
        <v>5</v>
      </c>
      <c r="Q183">
        <v>83330</v>
      </c>
    </row>
    <row r="184" spans="1:17">
      <c r="A184" t="s">
        <v>331</v>
      </c>
      <c r="B184" t="s">
        <v>327</v>
      </c>
      <c r="C184" t="s">
        <v>16</v>
      </c>
      <c r="D184" t="s">
        <v>17</v>
      </c>
      <c r="E184" t="s">
        <v>328</v>
      </c>
      <c r="F184">
        <v>28571</v>
      </c>
      <c r="G184" t="s">
        <v>36</v>
      </c>
      <c r="H184" t="s">
        <v>332</v>
      </c>
      <c r="I184">
        <v>210</v>
      </c>
      <c r="J184">
        <v>280</v>
      </c>
      <c r="K184" t="s">
        <v>586</v>
      </c>
      <c r="L184" t="s">
        <v>2459</v>
      </c>
      <c r="M184" t="s">
        <v>2459</v>
      </c>
      <c r="N184">
        <v>21</v>
      </c>
      <c r="O184">
        <v>21</v>
      </c>
      <c r="P184">
        <v>21</v>
      </c>
      <c r="Q184">
        <v>599991</v>
      </c>
    </row>
    <row r="185" spans="1:17">
      <c r="A185" t="s">
        <v>973</v>
      </c>
      <c r="B185" t="s">
        <v>327</v>
      </c>
      <c r="C185" t="s">
        <v>23</v>
      </c>
      <c r="D185" t="s">
        <v>17</v>
      </c>
      <c r="E185" t="s">
        <v>328</v>
      </c>
      <c r="F185">
        <v>48000</v>
      </c>
      <c r="G185" t="s">
        <v>799</v>
      </c>
      <c r="H185" t="s">
        <v>800</v>
      </c>
      <c r="I185">
        <v>125</v>
      </c>
      <c r="J185">
        <v>230</v>
      </c>
      <c r="K185" t="s">
        <v>591</v>
      </c>
      <c r="L185" t="s">
        <v>1818</v>
      </c>
      <c r="M185" t="s">
        <v>1818</v>
      </c>
      <c r="N185">
        <v>5</v>
      </c>
      <c r="O185">
        <v>5</v>
      </c>
      <c r="P185">
        <v>5</v>
      </c>
      <c r="Q185">
        <v>240000</v>
      </c>
    </row>
    <row r="186" spans="1:17">
      <c r="A186" t="s">
        <v>861</v>
      </c>
      <c r="B186" t="s">
        <v>327</v>
      </c>
      <c r="C186" t="s">
        <v>23</v>
      </c>
      <c r="D186" t="s">
        <v>17</v>
      </c>
      <c r="E186" t="s">
        <v>328</v>
      </c>
      <c r="F186">
        <v>96000</v>
      </c>
      <c r="G186" t="s">
        <v>799</v>
      </c>
      <c r="H186" t="s">
        <v>800</v>
      </c>
      <c r="I186">
        <v>125</v>
      </c>
      <c r="J186">
        <v>230</v>
      </c>
      <c r="K186" t="s">
        <v>591</v>
      </c>
      <c r="L186" t="s">
        <v>1818</v>
      </c>
      <c r="M186" t="s">
        <v>1818</v>
      </c>
      <c r="N186">
        <v>5</v>
      </c>
      <c r="O186">
        <v>5</v>
      </c>
      <c r="P186">
        <v>5</v>
      </c>
      <c r="Q186">
        <v>480000</v>
      </c>
    </row>
    <row r="187" spans="1:17">
      <c r="A187" t="s">
        <v>932</v>
      </c>
      <c r="B187" t="s">
        <v>327</v>
      </c>
      <c r="C187" t="s">
        <v>43</v>
      </c>
      <c r="D187" t="s">
        <v>17</v>
      </c>
      <c r="E187" t="s">
        <v>392</v>
      </c>
      <c r="F187">
        <v>97297</v>
      </c>
      <c r="G187" t="s">
        <v>217</v>
      </c>
      <c r="H187" t="s">
        <v>933</v>
      </c>
      <c r="I187">
        <v>185</v>
      </c>
      <c r="J187">
        <v>275</v>
      </c>
      <c r="K187" t="s">
        <v>591</v>
      </c>
      <c r="L187" t="s">
        <v>2616</v>
      </c>
      <c r="M187" t="s">
        <v>2616</v>
      </c>
      <c r="N187">
        <v>5</v>
      </c>
      <c r="O187">
        <v>5</v>
      </c>
      <c r="P187">
        <v>5</v>
      </c>
      <c r="Q187">
        <v>486485</v>
      </c>
    </row>
    <row r="188" spans="1:17">
      <c r="A188" t="s">
        <v>984</v>
      </c>
      <c r="B188" t="s">
        <v>327</v>
      </c>
      <c r="C188" t="s">
        <v>43</v>
      </c>
      <c r="D188" t="s">
        <v>17</v>
      </c>
      <c r="E188" t="s">
        <v>386</v>
      </c>
      <c r="F188">
        <v>5263</v>
      </c>
      <c r="G188" t="s">
        <v>985</v>
      </c>
      <c r="H188" t="s">
        <v>986</v>
      </c>
      <c r="I188">
        <v>360</v>
      </c>
      <c r="J188">
        <v>570</v>
      </c>
      <c r="K188" t="s">
        <v>588</v>
      </c>
      <c r="L188" t="s">
        <v>2617</v>
      </c>
      <c r="M188" t="s">
        <v>2777</v>
      </c>
      <c r="N188">
        <v>12</v>
      </c>
      <c r="O188">
        <v>12</v>
      </c>
      <c r="P188">
        <v>12</v>
      </c>
      <c r="Q188">
        <v>63156</v>
      </c>
    </row>
    <row r="189" spans="1:17">
      <c r="A189" t="s">
        <v>921</v>
      </c>
      <c r="B189" t="s">
        <v>327</v>
      </c>
      <c r="C189" t="s">
        <v>23</v>
      </c>
      <c r="D189" t="s">
        <v>17</v>
      </c>
      <c r="E189" t="s">
        <v>386</v>
      </c>
      <c r="F189">
        <v>17142</v>
      </c>
      <c r="G189" t="s">
        <v>103</v>
      </c>
      <c r="H189" t="s">
        <v>534</v>
      </c>
      <c r="I189">
        <v>350</v>
      </c>
      <c r="J189">
        <v>370</v>
      </c>
      <c r="K189" t="s">
        <v>591</v>
      </c>
      <c r="L189" t="s">
        <v>1798</v>
      </c>
      <c r="M189" t="s">
        <v>1798</v>
      </c>
      <c r="N189">
        <v>9</v>
      </c>
      <c r="O189">
        <v>9</v>
      </c>
      <c r="P189">
        <v>9</v>
      </c>
      <c r="Q189">
        <v>154278</v>
      </c>
    </row>
    <row r="190" spans="1:17">
      <c r="A190" t="s">
        <v>914</v>
      </c>
      <c r="B190" t="s">
        <v>327</v>
      </c>
      <c r="C190" t="s">
        <v>23</v>
      </c>
      <c r="D190" t="s">
        <v>17</v>
      </c>
      <c r="E190" t="s">
        <v>386</v>
      </c>
      <c r="F190">
        <v>17142</v>
      </c>
      <c r="G190" t="s">
        <v>103</v>
      </c>
      <c r="H190" t="s">
        <v>534</v>
      </c>
      <c r="I190">
        <v>350</v>
      </c>
      <c r="J190">
        <v>370</v>
      </c>
      <c r="K190" t="s">
        <v>591</v>
      </c>
      <c r="L190" t="s">
        <v>1798</v>
      </c>
      <c r="M190" t="s">
        <v>1798</v>
      </c>
      <c r="N190">
        <v>9</v>
      </c>
      <c r="O190">
        <v>9</v>
      </c>
      <c r="P190">
        <v>9</v>
      </c>
      <c r="Q190">
        <v>154278</v>
      </c>
    </row>
    <row r="191" spans="1:17">
      <c r="A191" t="s">
        <v>1018</v>
      </c>
      <c r="B191" t="s">
        <v>327</v>
      </c>
      <c r="C191" t="s">
        <v>16</v>
      </c>
      <c r="D191" t="s">
        <v>17</v>
      </c>
      <c r="E191" t="s">
        <v>1019</v>
      </c>
      <c r="F191">
        <v>13333</v>
      </c>
      <c r="G191" t="s">
        <v>1020</v>
      </c>
      <c r="H191" t="s">
        <v>1021</v>
      </c>
      <c r="I191">
        <v>450</v>
      </c>
      <c r="J191">
        <v>530</v>
      </c>
      <c r="K191" t="s">
        <v>591</v>
      </c>
      <c r="L191" t="s">
        <v>2618</v>
      </c>
      <c r="M191" t="s">
        <v>2618</v>
      </c>
      <c r="N191">
        <v>12</v>
      </c>
      <c r="O191">
        <v>12</v>
      </c>
      <c r="P191">
        <v>12</v>
      </c>
      <c r="Q191">
        <v>159996</v>
      </c>
    </row>
    <row r="192" spans="1:17">
      <c r="A192" t="s">
        <v>1687</v>
      </c>
      <c r="B192" t="s">
        <v>350</v>
      </c>
      <c r="C192" t="s">
        <v>43</v>
      </c>
      <c r="D192" t="s">
        <v>17</v>
      </c>
      <c r="E192" t="s">
        <v>392</v>
      </c>
      <c r="F192">
        <v>17142</v>
      </c>
      <c r="G192" t="s">
        <v>240</v>
      </c>
      <c r="H192" t="s">
        <v>245</v>
      </c>
      <c r="I192">
        <v>350</v>
      </c>
      <c r="J192">
        <v>450</v>
      </c>
      <c r="K192" t="s">
        <v>591</v>
      </c>
      <c r="L192" t="s">
        <v>1782</v>
      </c>
      <c r="M192" t="s">
        <v>1782</v>
      </c>
      <c r="N192">
        <v>9</v>
      </c>
      <c r="O192">
        <v>9</v>
      </c>
      <c r="P192">
        <v>9.5</v>
      </c>
      <c r="Q192">
        <v>162849</v>
      </c>
    </row>
    <row r="193" spans="1:17">
      <c r="A193" t="s">
        <v>1690</v>
      </c>
      <c r="B193" t="s">
        <v>350</v>
      </c>
      <c r="C193" t="s">
        <v>23</v>
      </c>
      <c r="D193" t="s">
        <v>17</v>
      </c>
      <c r="E193" t="s">
        <v>392</v>
      </c>
      <c r="F193">
        <v>18461</v>
      </c>
      <c r="G193" t="s">
        <v>240</v>
      </c>
      <c r="H193" t="s">
        <v>841</v>
      </c>
      <c r="I193">
        <v>400</v>
      </c>
      <c r="J193">
        <v>650</v>
      </c>
      <c r="K193" t="s">
        <v>581</v>
      </c>
      <c r="L193" t="s">
        <v>1745</v>
      </c>
      <c r="M193" t="s">
        <v>1745</v>
      </c>
      <c r="N193">
        <v>14</v>
      </c>
      <c r="O193">
        <v>14.5</v>
      </c>
      <c r="P193">
        <v>14.5</v>
      </c>
      <c r="Q193">
        <v>267684.5</v>
      </c>
    </row>
    <row r="194" spans="1:17">
      <c r="A194" t="s">
        <v>1688</v>
      </c>
      <c r="B194" t="s">
        <v>350</v>
      </c>
      <c r="C194" t="s">
        <v>23</v>
      </c>
      <c r="D194" t="s">
        <v>17</v>
      </c>
      <c r="E194" t="s">
        <v>386</v>
      </c>
      <c r="F194">
        <v>28571</v>
      </c>
      <c r="G194" t="s">
        <v>103</v>
      </c>
      <c r="H194" t="s">
        <v>625</v>
      </c>
      <c r="I194">
        <v>210</v>
      </c>
      <c r="J194">
        <v>290</v>
      </c>
      <c r="K194" t="s">
        <v>591</v>
      </c>
      <c r="L194" t="s">
        <v>1795</v>
      </c>
      <c r="M194" t="s">
        <v>1795</v>
      </c>
      <c r="N194">
        <v>6</v>
      </c>
      <c r="O194">
        <v>6</v>
      </c>
      <c r="P194">
        <v>6</v>
      </c>
      <c r="Q194">
        <v>171426</v>
      </c>
    </row>
    <row r="195" spans="1:17">
      <c r="A195" t="s">
        <v>2528</v>
      </c>
      <c r="B195" t="s">
        <v>350</v>
      </c>
      <c r="C195" t="s">
        <v>23</v>
      </c>
      <c r="D195" t="s">
        <v>17</v>
      </c>
      <c r="E195" t="s">
        <v>392</v>
      </c>
      <c r="F195">
        <v>26086</v>
      </c>
      <c r="G195" t="s">
        <v>649</v>
      </c>
      <c r="H195" t="s">
        <v>650</v>
      </c>
      <c r="I195">
        <v>230</v>
      </c>
      <c r="J195">
        <v>260</v>
      </c>
      <c r="K195" t="s">
        <v>591</v>
      </c>
      <c r="L195" t="s">
        <v>2587</v>
      </c>
      <c r="M195" t="s">
        <v>2587</v>
      </c>
      <c r="N195">
        <v>6</v>
      </c>
      <c r="O195">
        <v>6</v>
      </c>
      <c r="P195">
        <v>6</v>
      </c>
      <c r="Q195">
        <v>156516</v>
      </c>
    </row>
    <row r="196" spans="1:17">
      <c r="A196" t="s">
        <v>1689</v>
      </c>
      <c r="B196" t="s">
        <v>350</v>
      </c>
      <c r="C196" t="s">
        <v>43</v>
      </c>
      <c r="D196" t="s">
        <v>17</v>
      </c>
      <c r="E196" t="s">
        <v>392</v>
      </c>
      <c r="F196">
        <v>9230</v>
      </c>
      <c r="G196" t="s">
        <v>240</v>
      </c>
      <c r="H196" t="s">
        <v>556</v>
      </c>
      <c r="I196">
        <v>350</v>
      </c>
      <c r="J196">
        <v>650</v>
      </c>
      <c r="K196" t="s">
        <v>588</v>
      </c>
      <c r="L196" t="s">
        <v>1753</v>
      </c>
      <c r="M196" t="s">
        <v>2731</v>
      </c>
      <c r="N196">
        <v>14</v>
      </c>
      <c r="O196">
        <v>14</v>
      </c>
      <c r="P196">
        <v>14.5</v>
      </c>
      <c r="Q196">
        <v>133835</v>
      </c>
    </row>
    <row r="197" spans="1:17">
      <c r="A197" t="s">
        <v>1685</v>
      </c>
      <c r="B197" t="s">
        <v>350</v>
      </c>
      <c r="C197" t="s">
        <v>23</v>
      </c>
      <c r="D197" t="s">
        <v>17</v>
      </c>
      <c r="E197" t="s">
        <v>392</v>
      </c>
      <c r="F197">
        <v>70588</v>
      </c>
      <c r="G197" t="s">
        <v>31</v>
      </c>
      <c r="H197" t="s">
        <v>381</v>
      </c>
      <c r="I197">
        <v>170</v>
      </c>
      <c r="J197">
        <v>260</v>
      </c>
      <c r="K197" t="s">
        <v>586</v>
      </c>
      <c r="L197" t="s">
        <v>2557</v>
      </c>
      <c r="M197" t="s">
        <v>2557</v>
      </c>
      <c r="N197">
        <v>17</v>
      </c>
      <c r="O197">
        <v>17</v>
      </c>
      <c r="P197">
        <v>17</v>
      </c>
      <c r="Q197">
        <v>1199996</v>
      </c>
    </row>
    <row r="198" spans="1:17">
      <c r="A198" t="s">
        <v>1686</v>
      </c>
      <c r="B198" t="s">
        <v>350</v>
      </c>
      <c r="C198" t="s">
        <v>16</v>
      </c>
      <c r="D198" t="s">
        <v>17</v>
      </c>
      <c r="E198" t="s">
        <v>1019</v>
      </c>
      <c r="F198">
        <v>40000</v>
      </c>
      <c r="G198" t="s">
        <v>517</v>
      </c>
      <c r="H198" t="s">
        <v>523</v>
      </c>
      <c r="I198">
        <v>300</v>
      </c>
      <c r="J198">
        <v>420</v>
      </c>
      <c r="K198" t="s">
        <v>591</v>
      </c>
      <c r="L198" t="s">
        <v>1775</v>
      </c>
      <c r="M198" t="s">
        <v>1775</v>
      </c>
      <c r="N198">
        <v>8</v>
      </c>
      <c r="O198">
        <v>8</v>
      </c>
      <c r="P198">
        <v>8</v>
      </c>
      <c r="Q198">
        <v>320000</v>
      </c>
    </row>
    <row r="199" spans="1:17">
      <c r="A199" t="s">
        <v>2513</v>
      </c>
      <c r="B199" t="s">
        <v>350</v>
      </c>
      <c r="C199" t="s">
        <v>23</v>
      </c>
      <c r="D199" t="s">
        <v>17</v>
      </c>
      <c r="E199" t="s">
        <v>392</v>
      </c>
      <c r="F199">
        <v>37500</v>
      </c>
      <c r="G199" t="s">
        <v>39</v>
      </c>
      <c r="H199" t="s">
        <v>40</v>
      </c>
      <c r="I199">
        <v>320</v>
      </c>
      <c r="J199">
        <v>400</v>
      </c>
      <c r="K199" t="s">
        <v>586</v>
      </c>
      <c r="L199" t="s">
        <v>1828</v>
      </c>
      <c r="M199" t="s">
        <v>1828</v>
      </c>
      <c r="N199">
        <v>32</v>
      </c>
      <c r="O199">
        <v>32</v>
      </c>
      <c r="P199">
        <v>32</v>
      </c>
      <c r="Q199">
        <v>1200000</v>
      </c>
    </row>
    <row r="200" spans="1:17">
      <c r="A200" t="s">
        <v>2477</v>
      </c>
      <c r="B200" t="s">
        <v>350</v>
      </c>
      <c r="C200" t="s">
        <v>16</v>
      </c>
      <c r="D200" t="s">
        <v>17</v>
      </c>
      <c r="E200" t="s">
        <v>392</v>
      </c>
      <c r="F200">
        <v>17647</v>
      </c>
      <c r="G200" t="s">
        <v>517</v>
      </c>
      <c r="H200" t="s">
        <v>2478</v>
      </c>
      <c r="I200">
        <v>340</v>
      </c>
      <c r="J200">
        <v>430</v>
      </c>
      <c r="K200" t="s">
        <v>591</v>
      </c>
      <c r="L200" t="s">
        <v>2396</v>
      </c>
      <c r="M200" t="s">
        <v>2396</v>
      </c>
      <c r="N200">
        <v>9</v>
      </c>
      <c r="O200">
        <v>9</v>
      </c>
      <c r="P200">
        <v>9</v>
      </c>
      <c r="Q200">
        <v>158823</v>
      </c>
    </row>
    <row r="201" spans="1:17">
      <c r="A201" t="s">
        <v>2475</v>
      </c>
      <c r="B201" t="s">
        <v>350</v>
      </c>
      <c r="C201" t="s">
        <v>16</v>
      </c>
      <c r="D201" t="s">
        <v>17</v>
      </c>
      <c r="E201" t="s">
        <v>392</v>
      </c>
      <c r="F201">
        <v>10909</v>
      </c>
      <c r="G201" t="s">
        <v>869</v>
      </c>
      <c r="H201" t="s">
        <v>870</v>
      </c>
      <c r="I201">
        <v>400</v>
      </c>
      <c r="J201">
        <v>550</v>
      </c>
      <c r="K201" t="s">
        <v>588</v>
      </c>
      <c r="L201" t="s">
        <v>2453</v>
      </c>
      <c r="M201" t="s">
        <v>2771</v>
      </c>
      <c r="N201">
        <v>12</v>
      </c>
      <c r="O201">
        <v>12</v>
      </c>
      <c r="P201">
        <v>22</v>
      </c>
      <c r="Q201">
        <v>239998</v>
      </c>
    </row>
    <row r="202" spans="1:17">
      <c r="A202" t="s">
        <v>2499</v>
      </c>
      <c r="B202" t="s">
        <v>350</v>
      </c>
      <c r="C202" t="s">
        <v>43</v>
      </c>
      <c r="D202" t="s">
        <v>17</v>
      </c>
      <c r="E202" t="s">
        <v>392</v>
      </c>
      <c r="F202">
        <v>57142</v>
      </c>
      <c r="G202" t="s">
        <v>108</v>
      </c>
      <c r="H202" t="s">
        <v>2500</v>
      </c>
      <c r="I202">
        <v>210</v>
      </c>
      <c r="J202">
        <v>310</v>
      </c>
      <c r="K202" t="s">
        <v>591</v>
      </c>
      <c r="L202" t="s">
        <v>2619</v>
      </c>
      <c r="M202" t="s">
        <v>2619</v>
      </c>
      <c r="N202">
        <v>6</v>
      </c>
      <c r="O202">
        <v>6</v>
      </c>
      <c r="P202">
        <v>6</v>
      </c>
      <c r="Q202">
        <v>342852</v>
      </c>
    </row>
    <row r="203" spans="1:17">
      <c r="A203" t="s">
        <v>2522</v>
      </c>
      <c r="B203" t="s">
        <v>347</v>
      </c>
      <c r="C203" t="s">
        <v>23</v>
      </c>
      <c r="D203" t="s">
        <v>17</v>
      </c>
      <c r="E203" t="s">
        <v>1019</v>
      </c>
      <c r="F203">
        <v>27272</v>
      </c>
      <c r="G203" t="s">
        <v>31</v>
      </c>
      <c r="H203" t="s">
        <v>2523</v>
      </c>
      <c r="I203">
        <v>220</v>
      </c>
      <c r="J203">
        <v>320</v>
      </c>
      <c r="K203" t="s">
        <v>586</v>
      </c>
      <c r="L203" t="s">
        <v>2620</v>
      </c>
      <c r="M203" t="s">
        <v>2620</v>
      </c>
      <c r="N203">
        <v>22</v>
      </c>
      <c r="O203">
        <v>22</v>
      </c>
      <c r="P203">
        <v>22</v>
      </c>
      <c r="Q203">
        <v>599984</v>
      </c>
    </row>
    <row r="204" spans="1:17">
      <c r="A204" t="s">
        <v>2471</v>
      </c>
      <c r="B204" t="s">
        <v>347</v>
      </c>
      <c r="C204" t="s">
        <v>23</v>
      </c>
      <c r="D204" t="s">
        <v>17</v>
      </c>
      <c r="E204" t="s">
        <v>1019</v>
      </c>
      <c r="F204">
        <v>31578</v>
      </c>
      <c r="G204" t="s">
        <v>31</v>
      </c>
      <c r="H204" t="s">
        <v>2472</v>
      </c>
      <c r="I204">
        <v>190</v>
      </c>
      <c r="J204">
        <v>260</v>
      </c>
      <c r="K204" t="s">
        <v>586</v>
      </c>
      <c r="L204" t="s">
        <v>2621</v>
      </c>
      <c r="M204" t="s">
        <v>2621</v>
      </c>
      <c r="N204">
        <v>19</v>
      </c>
      <c r="O204">
        <v>19</v>
      </c>
      <c r="P204">
        <v>19</v>
      </c>
      <c r="Q204">
        <v>599982</v>
      </c>
    </row>
    <row r="205" spans="1:17">
      <c r="A205" t="s">
        <v>2514</v>
      </c>
      <c r="B205" t="s">
        <v>347</v>
      </c>
      <c r="C205" t="s">
        <v>43</v>
      </c>
      <c r="D205" t="s">
        <v>17</v>
      </c>
      <c r="E205" t="s">
        <v>1019</v>
      </c>
      <c r="F205">
        <v>12903</v>
      </c>
      <c r="G205" t="s">
        <v>2515</v>
      </c>
      <c r="H205" t="s">
        <v>2516</v>
      </c>
      <c r="I205">
        <v>310</v>
      </c>
      <c r="J205">
        <v>430</v>
      </c>
      <c r="K205" t="s">
        <v>586</v>
      </c>
      <c r="L205" t="s">
        <v>2622</v>
      </c>
      <c r="M205" t="s">
        <v>2622</v>
      </c>
      <c r="N205">
        <v>31</v>
      </c>
      <c r="O205">
        <v>31</v>
      </c>
      <c r="P205">
        <v>31</v>
      </c>
      <c r="Q205">
        <v>399993</v>
      </c>
    </row>
    <row r="206" spans="1:17">
      <c r="A206" t="s">
        <v>2511</v>
      </c>
      <c r="B206" t="s">
        <v>347</v>
      </c>
      <c r="C206" t="s">
        <v>43</v>
      </c>
      <c r="D206" t="s">
        <v>17</v>
      </c>
      <c r="E206" t="s">
        <v>1019</v>
      </c>
      <c r="F206">
        <v>18750</v>
      </c>
      <c r="G206" t="s">
        <v>90</v>
      </c>
      <c r="H206" t="s">
        <v>401</v>
      </c>
      <c r="I206">
        <v>320</v>
      </c>
      <c r="J206">
        <v>400</v>
      </c>
      <c r="K206" t="s">
        <v>591</v>
      </c>
      <c r="L206" t="s">
        <v>2399</v>
      </c>
      <c r="M206" t="s">
        <v>2399</v>
      </c>
      <c r="N206">
        <v>8</v>
      </c>
      <c r="O206">
        <v>8</v>
      </c>
      <c r="P206">
        <v>8</v>
      </c>
      <c r="Q206">
        <v>150000</v>
      </c>
    </row>
    <row r="207" spans="1:17">
      <c r="A207" t="s">
        <v>2517</v>
      </c>
      <c r="B207" t="s">
        <v>347</v>
      </c>
      <c r="C207" t="s">
        <v>23</v>
      </c>
      <c r="D207" t="s">
        <v>17</v>
      </c>
      <c r="E207" t="s">
        <v>1019</v>
      </c>
      <c r="F207">
        <v>20689</v>
      </c>
      <c r="G207" t="s">
        <v>2518</v>
      </c>
      <c r="H207" t="s">
        <v>2519</v>
      </c>
      <c r="I207">
        <v>290</v>
      </c>
      <c r="J207">
        <v>390</v>
      </c>
      <c r="K207" t="s">
        <v>586</v>
      </c>
      <c r="L207" t="s">
        <v>2354</v>
      </c>
      <c r="M207" t="s">
        <v>2354</v>
      </c>
      <c r="N207">
        <v>29</v>
      </c>
      <c r="O207">
        <v>29</v>
      </c>
      <c r="P207">
        <v>29</v>
      </c>
      <c r="Q207">
        <v>599981</v>
      </c>
    </row>
    <row r="208" spans="1:17">
      <c r="A208" t="s">
        <v>2487</v>
      </c>
      <c r="B208" t="s">
        <v>347</v>
      </c>
      <c r="C208" t="s">
        <v>23</v>
      </c>
      <c r="D208" t="s">
        <v>17</v>
      </c>
      <c r="E208" t="s">
        <v>1019</v>
      </c>
      <c r="F208">
        <v>18750</v>
      </c>
      <c r="G208" t="s">
        <v>1024</v>
      </c>
      <c r="H208" t="s">
        <v>1025</v>
      </c>
      <c r="I208">
        <v>250</v>
      </c>
      <c r="J208">
        <v>320</v>
      </c>
      <c r="K208" t="s">
        <v>588</v>
      </c>
      <c r="L208" t="s">
        <v>2554</v>
      </c>
      <c r="M208" t="s">
        <v>2768</v>
      </c>
      <c r="N208">
        <v>12</v>
      </c>
      <c r="O208">
        <v>12</v>
      </c>
      <c r="P208">
        <v>12</v>
      </c>
      <c r="Q208">
        <v>225000</v>
      </c>
    </row>
    <row r="209" spans="1:17">
      <c r="A209" t="s">
        <v>2503</v>
      </c>
      <c r="B209" t="s">
        <v>347</v>
      </c>
      <c r="C209" t="s">
        <v>16</v>
      </c>
      <c r="D209" t="s">
        <v>17</v>
      </c>
      <c r="E209" t="s">
        <v>1019</v>
      </c>
      <c r="F209">
        <v>15000</v>
      </c>
      <c r="G209" t="s">
        <v>90</v>
      </c>
      <c r="H209" t="s">
        <v>234</v>
      </c>
      <c r="I209">
        <v>400</v>
      </c>
      <c r="J209">
        <v>500</v>
      </c>
      <c r="K209" t="s">
        <v>583</v>
      </c>
      <c r="L209" t="s">
        <v>1743</v>
      </c>
      <c r="M209" t="s">
        <v>1743</v>
      </c>
      <c r="N209">
        <v>10</v>
      </c>
      <c r="O209">
        <v>10.5</v>
      </c>
      <c r="P209">
        <v>10.5</v>
      </c>
      <c r="Q209">
        <v>157500</v>
      </c>
    </row>
    <row r="210" spans="1:17">
      <c r="A210" t="s">
        <v>2489</v>
      </c>
      <c r="B210" t="s">
        <v>347</v>
      </c>
      <c r="C210" t="s">
        <v>43</v>
      </c>
      <c r="D210" t="s">
        <v>17</v>
      </c>
      <c r="E210" t="s">
        <v>2470</v>
      </c>
      <c r="F210">
        <v>35294</v>
      </c>
      <c r="G210" t="s">
        <v>2490</v>
      </c>
      <c r="H210" t="s">
        <v>2491</v>
      </c>
      <c r="I210">
        <v>170</v>
      </c>
      <c r="J210">
        <v>230</v>
      </c>
      <c r="K210" t="s">
        <v>1238</v>
      </c>
      <c r="L210" t="s">
        <v>2623</v>
      </c>
      <c r="M210" t="s">
        <v>2623</v>
      </c>
      <c r="N210">
        <v>24</v>
      </c>
      <c r="O210">
        <v>24</v>
      </c>
      <c r="P210">
        <v>24</v>
      </c>
      <c r="Q210">
        <v>847056</v>
      </c>
    </row>
    <row r="211" spans="1:17">
      <c r="A211" t="s">
        <v>2493</v>
      </c>
      <c r="B211" t="s">
        <v>347</v>
      </c>
      <c r="C211" t="s">
        <v>23</v>
      </c>
      <c r="D211" t="s">
        <v>17</v>
      </c>
      <c r="E211" t="s">
        <v>392</v>
      </c>
      <c r="F211">
        <v>26086</v>
      </c>
      <c r="G211" t="s">
        <v>456</v>
      </c>
      <c r="H211" t="s">
        <v>2494</v>
      </c>
      <c r="I211">
        <v>230</v>
      </c>
      <c r="J211">
        <v>300</v>
      </c>
      <c r="K211" t="s">
        <v>591</v>
      </c>
      <c r="L211" t="s">
        <v>2624</v>
      </c>
      <c r="M211" t="s">
        <v>2624</v>
      </c>
      <c r="N211">
        <v>6</v>
      </c>
      <c r="O211">
        <v>6</v>
      </c>
      <c r="P211">
        <v>6</v>
      </c>
      <c r="Q211">
        <v>156516</v>
      </c>
    </row>
    <row r="212" spans="1:17">
      <c r="A212" t="s">
        <v>2466</v>
      </c>
      <c r="B212" t="s">
        <v>347</v>
      </c>
      <c r="C212" t="s">
        <v>43</v>
      </c>
      <c r="D212" t="s">
        <v>17</v>
      </c>
      <c r="E212" t="s">
        <v>392</v>
      </c>
      <c r="F212">
        <v>27272</v>
      </c>
      <c r="G212" t="s">
        <v>2467</v>
      </c>
      <c r="H212" t="s">
        <v>2468</v>
      </c>
      <c r="I212">
        <v>220</v>
      </c>
      <c r="J212">
        <v>250</v>
      </c>
      <c r="K212" t="s">
        <v>591</v>
      </c>
      <c r="L212" t="s">
        <v>2625</v>
      </c>
      <c r="M212" t="s">
        <v>2625</v>
      </c>
      <c r="N212">
        <v>6</v>
      </c>
      <c r="O212">
        <v>6</v>
      </c>
      <c r="P212">
        <v>6</v>
      </c>
      <c r="Q212">
        <v>163632</v>
      </c>
    </row>
    <row r="213" spans="1:17">
      <c r="A213" t="s">
        <v>2512</v>
      </c>
      <c r="B213" t="s">
        <v>347</v>
      </c>
      <c r="C213" t="s">
        <v>43</v>
      </c>
      <c r="D213" t="s">
        <v>17</v>
      </c>
      <c r="E213" t="s">
        <v>392</v>
      </c>
      <c r="F213">
        <v>27272</v>
      </c>
      <c r="G213" t="s">
        <v>2467</v>
      </c>
      <c r="H213" t="s">
        <v>2468</v>
      </c>
      <c r="I213">
        <v>220</v>
      </c>
      <c r="J213">
        <v>250</v>
      </c>
      <c r="K213" t="s">
        <v>591</v>
      </c>
      <c r="L213" t="s">
        <v>2625</v>
      </c>
      <c r="M213" t="s">
        <v>2625</v>
      </c>
      <c r="N213">
        <v>6</v>
      </c>
      <c r="O213">
        <v>6</v>
      </c>
      <c r="P213">
        <v>6</v>
      </c>
      <c r="Q213">
        <v>163632</v>
      </c>
    </row>
    <row r="214" spans="1:17">
      <c r="A214" t="s">
        <v>2495</v>
      </c>
      <c r="B214" t="s">
        <v>347</v>
      </c>
      <c r="C214" t="s">
        <v>23</v>
      </c>
      <c r="D214" t="s">
        <v>17</v>
      </c>
      <c r="E214" t="s">
        <v>2470</v>
      </c>
      <c r="F214">
        <v>33333</v>
      </c>
      <c r="G214" t="s">
        <v>2496</v>
      </c>
      <c r="H214" t="s">
        <v>2497</v>
      </c>
      <c r="I214">
        <v>180</v>
      </c>
      <c r="J214">
        <v>270</v>
      </c>
      <c r="K214" t="s">
        <v>1238</v>
      </c>
      <c r="L214" t="s">
        <v>2626</v>
      </c>
      <c r="M214" t="s">
        <v>2626</v>
      </c>
      <c r="N214">
        <v>25</v>
      </c>
      <c r="O214">
        <v>25</v>
      </c>
      <c r="P214">
        <v>25</v>
      </c>
      <c r="Q214">
        <v>833325</v>
      </c>
    </row>
    <row r="215" spans="1:17">
      <c r="A215" t="s">
        <v>2492</v>
      </c>
      <c r="B215" t="s">
        <v>420</v>
      </c>
      <c r="C215" t="s">
        <v>23</v>
      </c>
      <c r="D215" t="s">
        <v>17</v>
      </c>
      <c r="E215" t="s">
        <v>2470</v>
      </c>
      <c r="F215">
        <v>24000</v>
      </c>
      <c r="G215" t="s">
        <v>90</v>
      </c>
      <c r="H215" t="s">
        <v>513</v>
      </c>
      <c r="I215">
        <v>250</v>
      </c>
      <c r="J215">
        <v>350</v>
      </c>
      <c r="K215" t="s">
        <v>591</v>
      </c>
      <c r="L215" t="s">
        <v>1792</v>
      </c>
      <c r="M215" t="s">
        <v>1792</v>
      </c>
      <c r="N215">
        <v>7</v>
      </c>
      <c r="O215">
        <v>7</v>
      </c>
      <c r="P215">
        <v>7</v>
      </c>
      <c r="Q215">
        <v>168000</v>
      </c>
    </row>
    <row r="216" spans="1:17">
      <c r="A216" t="s">
        <v>2534</v>
      </c>
      <c r="B216" t="s">
        <v>420</v>
      </c>
      <c r="C216" t="s">
        <v>23</v>
      </c>
      <c r="D216" t="s">
        <v>17</v>
      </c>
      <c r="E216" t="s">
        <v>2470</v>
      </c>
      <c r="F216">
        <v>10909</v>
      </c>
      <c r="G216" t="s">
        <v>315</v>
      </c>
      <c r="H216" t="s">
        <v>1015</v>
      </c>
      <c r="I216">
        <v>340</v>
      </c>
      <c r="J216">
        <v>550</v>
      </c>
      <c r="K216" t="s">
        <v>588</v>
      </c>
      <c r="L216" t="s">
        <v>2575</v>
      </c>
      <c r="M216" t="s">
        <v>2770</v>
      </c>
      <c r="N216">
        <v>12</v>
      </c>
      <c r="O216">
        <v>12</v>
      </c>
      <c r="P216">
        <v>12</v>
      </c>
      <c r="Q216">
        <v>130908</v>
      </c>
    </row>
    <row r="217" spans="1:17">
      <c r="A217" t="s">
        <v>2481</v>
      </c>
      <c r="B217" t="s">
        <v>420</v>
      </c>
      <c r="C217" t="s">
        <v>43</v>
      </c>
      <c r="D217" t="s">
        <v>17</v>
      </c>
      <c r="E217" t="s">
        <v>2470</v>
      </c>
      <c r="F217">
        <v>48000</v>
      </c>
      <c r="G217" t="s">
        <v>90</v>
      </c>
      <c r="H217" t="s">
        <v>619</v>
      </c>
      <c r="I217">
        <v>250</v>
      </c>
      <c r="J217">
        <v>310</v>
      </c>
      <c r="K217" t="s">
        <v>591</v>
      </c>
      <c r="L217" t="s">
        <v>1792</v>
      </c>
      <c r="M217" t="s">
        <v>1792</v>
      </c>
      <c r="N217">
        <v>7</v>
      </c>
      <c r="O217">
        <v>7</v>
      </c>
      <c r="P217">
        <v>7</v>
      </c>
      <c r="Q217">
        <v>336000</v>
      </c>
    </row>
    <row r="218" spans="1:17">
      <c r="A218" t="s">
        <v>2532</v>
      </c>
      <c r="B218" t="s">
        <v>420</v>
      </c>
      <c r="C218" t="s">
        <v>16</v>
      </c>
      <c r="D218" t="s">
        <v>17</v>
      </c>
      <c r="E218" t="s">
        <v>2474</v>
      </c>
      <c r="F218">
        <v>33333</v>
      </c>
      <c r="G218" t="s">
        <v>240</v>
      </c>
      <c r="H218" t="s">
        <v>2533</v>
      </c>
      <c r="I218">
        <v>180</v>
      </c>
      <c r="J218">
        <v>150</v>
      </c>
      <c r="K218" t="s">
        <v>586</v>
      </c>
      <c r="L218" t="s">
        <v>2627</v>
      </c>
      <c r="M218" t="s">
        <v>2627</v>
      </c>
      <c r="N218">
        <v>18</v>
      </c>
      <c r="O218">
        <v>18</v>
      </c>
      <c r="P218">
        <v>18</v>
      </c>
      <c r="Q218">
        <v>599994</v>
      </c>
    </row>
    <row r="219" spans="1:17">
      <c r="A219" t="s">
        <v>2520</v>
      </c>
      <c r="B219" t="s">
        <v>420</v>
      </c>
      <c r="C219" t="s">
        <v>23</v>
      </c>
      <c r="D219" t="s">
        <v>17</v>
      </c>
      <c r="E219" t="s">
        <v>2470</v>
      </c>
      <c r="F219">
        <v>50000</v>
      </c>
      <c r="G219" t="s">
        <v>2485</v>
      </c>
      <c r="H219" t="s">
        <v>2486</v>
      </c>
      <c r="I219">
        <v>120</v>
      </c>
      <c r="J219">
        <v>180</v>
      </c>
      <c r="K219" t="s">
        <v>590</v>
      </c>
      <c r="L219" t="s">
        <v>2628</v>
      </c>
      <c r="M219" t="s">
        <v>2628</v>
      </c>
      <c r="N219">
        <v>5</v>
      </c>
      <c r="O219">
        <v>4</v>
      </c>
      <c r="P219">
        <v>4</v>
      </c>
      <c r="Q219">
        <v>200000</v>
      </c>
    </row>
    <row r="220" spans="1:17">
      <c r="A220" t="s">
        <v>2484</v>
      </c>
      <c r="B220" t="s">
        <v>420</v>
      </c>
      <c r="C220" t="s">
        <v>23</v>
      </c>
      <c r="D220" t="s">
        <v>17</v>
      </c>
      <c r="E220" t="s">
        <v>2470</v>
      </c>
      <c r="F220">
        <v>50000</v>
      </c>
      <c r="G220" t="s">
        <v>2485</v>
      </c>
      <c r="H220" t="s">
        <v>2486</v>
      </c>
      <c r="I220">
        <v>120</v>
      </c>
      <c r="J220">
        <v>180</v>
      </c>
      <c r="K220" t="s">
        <v>590</v>
      </c>
      <c r="L220" t="s">
        <v>2628</v>
      </c>
      <c r="M220" t="s">
        <v>2628</v>
      </c>
      <c r="N220">
        <v>5</v>
      </c>
      <c r="O220">
        <v>4</v>
      </c>
      <c r="P220">
        <v>4</v>
      </c>
      <c r="Q220">
        <v>200000</v>
      </c>
    </row>
    <row r="221" spans="1:17">
      <c r="A221" t="s">
        <v>2521</v>
      </c>
      <c r="B221" t="s">
        <v>420</v>
      </c>
      <c r="C221" t="s">
        <v>16</v>
      </c>
      <c r="D221" t="s">
        <v>17</v>
      </c>
      <c r="E221" t="s">
        <v>2470</v>
      </c>
      <c r="F221">
        <v>18461</v>
      </c>
      <c r="G221" t="s">
        <v>240</v>
      </c>
      <c r="H221" t="s">
        <v>644</v>
      </c>
      <c r="I221">
        <v>360</v>
      </c>
      <c r="J221">
        <v>650</v>
      </c>
      <c r="K221" t="s">
        <v>588</v>
      </c>
      <c r="L221" t="s">
        <v>1754</v>
      </c>
      <c r="M221" t="s">
        <v>2731</v>
      </c>
      <c r="N221">
        <v>14</v>
      </c>
      <c r="O221">
        <v>14</v>
      </c>
      <c r="P221">
        <v>14.5</v>
      </c>
      <c r="Q221">
        <v>267684.5</v>
      </c>
    </row>
    <row r="222" spans="1:17">
      <c r="A222" t="s">
        <v>2473</v>
      </c>
      <c r="B222" t="s">
        <v>420</v>
      </c>
      <c r="C222" t="s">
        <v>43</v>
      </c>
      <c r="D222" t="s">
        <v>17</v>
      </c>
      <c r="E222" t="s">
        <v>2474</v>
      </c>
      <c r="F222">
        <v>51428</v>
      </c>
      <c r="G222" t="s">
        <v>240</v>
      </c>
      <c r="H222" t="s">
        <v>245</v>
      </c>
      <c r="I222">
        <v>350</v>
      </c>
      <c r="J222">
        <v>450</v>
      </c>
      <c r="K222" t="s">
        <v>591</v>
      </c>
      <c r="L222" t="s">
        <v>1782</v>
      </c>
      <c r="M222" t="s">
        <v>1782</v>
      </c>
      <c r="N222">
        <v>9</v>
      </c>
      <c r="O222">
        <v>9</v>
      </c>
      <c r="P222">
        <v>9.5</v>
      </c>
      <c r="Q222">
        <v>488566</v>
      </c>
    </row>
    <row r="223" spans="1:17">
      <c r="A223" t="s">
        <v>2469</v>
      </c>
      <c r="B223" t="s">
        <v>420</v>
      </c>
      <c r="C223" t="s">
        <v>23</v>
      </c>
      <c r="D223" t="s">
        <v>17</v>
      </c>
      <c r="E223" t="s">
        <v>2470</v>
      </c>
      <c r="F223">
        <v>48000</v>
      </c>
      <c r="G223" t="s">
        <v>240</v>
      </c>
      <c r="H223" t="s">
        <v>249</v>
      </c>
      <c r="I223">
        <v>250</v>
      </c>
      <c r="J223">
        <v>450</v>
      </c>
      <c r="K223" t="s">
        <v>591</v>
      </c>
      <c r="L223" t="s">
        <v>1780</v>
      </c>
      <c r="M223" t="s">
        <v>1780</v>
      </c>
      <c r="N223">
        <v>7</v>
      </c>
      <c r="O223">
        <v>7</v>
      </c>
      <c r="P223">
        <v>7.5</v>
      </c>
      <c r="Q223">
        <v>360000</v>
      </c>
    </row>
    <row r="224" spans="1:17">
      <c r="A224" t="s">
        <v>2504</v>
      </c>
      <c r="B224" t="s">
        <v>420</v>
      </c>
      <c r="C224" t="s">
        <v>43</v>
      </c>
      <c r="D224" t="s">
        <v>17</v>
      </c>
      <c r="E224" t="s">
        <v>2470</v>
      </c>
      <c r="F224">
        <v>24000</v>
      </c>
      <c r="G224" t="s">
        <v>19</v>
      </c>
      <c r="H224" t="s">
        <v>2505</v>
      </c>
      <c r="I224">
        <v>250</v>
      </c>
      <c r="J224">
        <v>340</v>
      </c>
      <c r="K224" t="s">
        <v>591</v>
      </c>
      <c r="L224" t="s">
        <v>2629</v>
      </c>
      <c r="M224" t="s">
        <v>2629</v>
      </c>
      <c r="N224">
        <v>7</v>
      </c>
      <c r="O224">
        <v>7</v>
      </c>
      <c r="P224">
        <v>7</v>
      </c>
      <c r="Q224">
        <v>168000</v>
      </c>
    </row>
    <row r="225" spans="1:17">
      <c r="A225" t="s">
        <v>2488</v>
      </c>
      <c r="B225" t="s">
        <v>420</v>
      </c>
      <c r="C225" t="s">
        <v>23</v>
      </c>
      <c r="D225" t="s">
        <v>17</v>
      </c>
      <c r="E225" t="s">
        <v>2470</v>
      </c>
      <c r="F225">
        <v>20000</v>
      </c>
      <c r="G225" t="s">
        <v>90</v>
      </c>
      <c r="H225" t="s">
        <v>678</v>
      </c>
      <c r="I225">
        <v>300</v>
      </c>
      <c r="J225">
        <v>400</v>
      </c>
      <c r="K225" t="s">
        <v>591</v>
      </c>
      <c r="L225" t="s">
        <v>2412</v>
      </c>
      <c r="M225" t="s">
        <v>2412</v>
      </c>
      <c r="N225">
        <v>8</v>
      </c>
      <c r="O225">
        <v>8</v>
      </c>
      <c r="P225">
        <v>8</v>
      </c>
      <c r="Q225">
        <v>160000</v>
      </c>
    </row>
    <row r="226" spans="1:17">
      <c r="A226" t="s">
        <v>2498</v>
      </c>
      <c r="B226" t="s">
        <v>420</v>
      </c>
      <c r="C226" t="s">
        <v>16</v>
      </c>
      <c r="D226" t="s">
        <v>17</v>
      </c>
      <c r="E226" t="s">
        <v>2470</v>
      </c>
      <c r="F226">
        <v>9230</v>
      </c>
      <c r="G226" t="s">
        <v>240</v>
      </c>
      <c r="H226" t="s">
        <v>556</v>
      </c>
      <c r="I226">
        <v>350</v>
      </c>
      <c r="J226">
        <v>650</v>
      </c>
      <c r="K226" t="s">
        <v>588</v>
      </c>
      <c r="L226" t="s">
        <v>1753</v>
      </c>
      <c r="M226" t="s">
        <v>2731</v>
      </c>
      <c r="N226">
        <v>14</v>
      </c>
      <c r="O226">
        <v>14</v>
      </c>
      <c r="P226">
        <v>14.5</v>
      </c>
      <c r="Q226">
        <v>133835</v>
      </c>
    </row>
    <row r="227" spans="1:17">
      <c r="A227" t="s">
        <v>2524</v>
      </c>
      <c r="B227" t="s">
        <v>339</v>
      </c>
      <c r="C227" t="s">
        <v>23</v>
      </c>
      <c r="D227" t="s">
        <v>17</v>
      </c>
      <c r="E227" t="s">
        <v>397</v>
      </c>
      <c r="F227">
        <v>33333</v>
      </c>
      <c r="G227" t="s">
        <v>2525</v>
      </c>
      <c r="H227" t="s">
        <v>271</v>
      </c>
      <c r="I227">
        <v>180</v>
      </c>
      <c r="J227">
        <v>260</v>
      </c>
      <c r="K227" t="s">
        <v>1238</v>
      </c>
      <c r="L227" t="s">
        <v>2630</v>
      </c>
      <c r="M227" t="s">
        <v>2630</v>
      </c>
      <c r="N227">
        <v>25</v>
      </c>
      <c r="O227">
        <v>25</v>
      </c>
      <c r="P227">
        <v>25</v>
      </c>
      <c r="Q227">
        <v>833325</v>
      </c>
    </row>
    <row r="228" spans="1:17">
      <c r="A228" t="s">
        <v>2529</v>
      </c>
      <c r="B228" t="s">
        <v>339</v>
      </c>
      <c r="C228" t="s">
        <v>16</v>
      </c>
      <c r="D228" t="s">
        <v>17</v>
      </c>
      <c r="E228" t="s">
        <v>2474</v>
      </c>
      <c r="F228">
        <v>48648</v>
      </c>
      <c r="G228" t="s">
        <v>1024</v>
      </c>
      <c r="H228" t="s">
        <v>2530</v>
      </c>
      <c r="I228">
        <v>185</v>
      </c>
      <c r="J228">
        <v>275</v>
      </c>
      <c r="K228" t="s">
        <v>586</v>
      </c>
      <c r="L228" t="s">
        <v>2361</v>
      </c>
      <c r="M228" t="s">
        <v>2361</v>
      </c>
      <c r="N228">
        <v>18</v>
      </c>
      <c r="O228">
        <v>18</v>
      </c>
      <c r="P228">
        <v>18.5</v>
      </c>
      <c r="Q228">
        <v>899988</v>
      </c>
    </row>
    <row r="229" spans="1:17">
      <c r="A229" t="s">
        <v>2506</v>
      </c>
      <c r="B229" t="s">
        <v>339</v>
      </c>
      <c r="C229" t="s">
        <v>43</v>
      </c>
      <c r="D229" t="s">
        <v>17</v>
      </c>
      <c r="E229" t="s">
        <v>2470</v>
      </c>
      <c r="F229">
        <v>33333</v>
      </c>
      <c r="G229" t="s">
        <v>45</v>
      </c>
      <c r="H229" t="s">
        <v>2507</v>
      </c>
      <c r="I229">
        <v>360</v>
      </c>
      <c r="J229">
        <v>460</v>
      </c>
      <c r="K229" t="s">
        <v>591</v>
      </c>
      <c r="L229" t="s">
        <v>2631</v>
      </c>
      <c r="M229" t="s">
        <v>2631</v>
      </c>
      <c r="N229">
        <v>9</v>
      </c>
      <c r="O229">
        <v>9</v>
      </c>
      <c r="P229">
        <v>9</v>
      </c>
      <c r="Q229">
        <v>299997</v>
      </c>
    </row>
    <row r="230" spans="1:17">
      <c r="A230" t="s">
        <v>2535</v>
      </c>
      <c r="B230" t="s">
        <v>339</v>
      </c>
      <c r="C230" t="s">
        <v>43</v>
      </c>
      <c r="D230" t="s">
        <v>17</v>
      </c>
      <c r="E230" t="s">
        <v>2470</v>
      </c>
      <c r="F230">
        <v>8571</v>
      </c>
      <c r="G230" t="s">
        <v>90</v>
      </c>
      <c r="H230" t="s">
        <v>696</v>
      </c>
      <c r="I230">
        <v>400</v>
      </c>
      <c r="J230">
        <v>700</v>
      </c>
      <c r="K230" t="s">
        <v>581</v>
      </c>
      <c r="L230" t="s">
        <v>2423</v>
      </c>
      <c r="M230" t="s">
        <v>2423</v>
      </c>
      <c r="N230">
        <v>14</v>
      </c>
      <c r="O230">
        <v>14.5</v>
      </c>
      <c r="P230">
        <v>18.5</v>
      </c>
      <c r="Q230">
        <v>158563.5</v>
      </c>
    </row>
    <row r="231" spans="1:17">
      <c r="A231" t="s">
        <v>2526</v>
      </c>
      <c r="B231" t="s">
        <v>420</v>
      </c>
      <c r="C231" t="s">
        <v>23</v>
      </c>
      <c r="D231" t="s">
        <v>17</v>
      </c>
      <c r="E231" t="s">
        <v>1019</v>
      </c>
      <c r="F231">
        <v>35294</v>
      </c>
      <c r="G231" t="s">
        <v>815</v>
      </c>
      <c r="H231" t="s">
        <v>2527</v>
      </c>
      <c r="I231">
        <v>170</v>
      </c>
      <c r="J231">
        <v>250</v>
      </c>
      <c r="K231" t="s">
        <v>591</v>
      </c>
      <c r="L231" t="s">
        <v>2632</v>
      </c>
      <c r="M231" t="s">
        <v>2632</v>
      </c>
      <c r="N231">
        <v>5</v>
      </c>
      <c r="O231">
        <v>5</v>
      </c>
      <c r="P231">
        <v>5</v>
      </c>
      <c r="Q231">
        <v>176470</v>
      </c>
    </row>
    <row r="232" spans="1:17">
      <c r="A232" t="s">
        <v>2482</v>
      </c>
      <c r="B232" t="s">
        <v>339</v>
      </c>
      <c r="C232" t="s">
        <v>23</v>
      </c>
      <c r="D232" t="s">
        <v>17</v>
      </c>
      <c r="E232" t="s">
        <v>2470</v>
      </c>
      <c r="F232">
        <v>33333</v>
      </c>
      <c r="G232" t="s">
        <v>113</v>
      </c>
      <c r="H232" t="s">
        <v>2483</v>
      </c>
      <c r="I232">
        <v>180</v>
      </c>
      <c r="J232">
        <v>280</v>
      </c>
      <c r="K232" t="s">
        <v>586</v>
      </c>
      <c r="L232" t="s">
        <v>2633</v>
      </c>
      <c r="M232" t="s">
        <v>2633</v>
      </c>
      <c r="N232">
        <v>18</v>
      </c>
      <c r="O232">
        <v>18</v>
      </c>
      <c r="P232">
        <v>18</v>
      </c>
      <c r="Q232">
        <v>599994</v>
      </c>
    </row>
    <row r="233" spans="1:17">
      <c r="A233" t="s">
        <v>2476</v>
      </c>
      <c r="B233" t="s">
        <v>342</v>
      </c>
      <c r="C233" t="s">
        <v>43</v>
      </c>
      <c r="D233" t="s">
        <v>17</v>
      </c>
      <c r="E233" t="s">
        <v>397</v>
      </c>
      <c r="F233">
        <v>17142</v>
      </c>
      <c r="G233" t="s">
        <v>240</v>
      </c>
      <c r="H233" t="s">
        <v>245</v>
      </c>
      <c r="I233">
        <v>350</v>
      </c>
      <c r="J233">
        <v>450</v>
      </c>
      <c r="K233" t="s">
        <v>583</v>
      </c>
      <c r="L233" t="s">
        <v>1737</v>
      </c>
      <c r="M233" t="s">
        <v>1737</v>
      </c>
      <c r="N233">
        <v>9</v>
      </c>
      <c r="O233">
        <v>9.5</v>
      </c>
      <c r="P233">
        <v>9.5</v>
      </c>
      <c r="Q233">
        <v>162849</v>
      </c>
    </row>
    <row r="234" spans="1:17">
      <c r="A234" t="s">
        <v>2501</v>
      </c>
      <c r="B234" t="s">
        <v>342</v>
      </c>
      <c r="C234" t="s">
        <v>16</v>
      </c>
      <c r="D234" t="s">
        <v>17</v>
      </c>
      <c r="E234" t="s">
        <v>397</v>
      </c>
      <c r="F234">
        <v>9375</v>
      </c>
      <c r="G234" t="s">
        <v>456</v>
      </c>
      <c r="H234" t="s">
        <v>2502</v>
      </c>
      <c r="I234">
        <v>320</v>
      </c>
      <c r="J234">
        <v>500</v>
      </c>
      <c r="K234" t="s">
        <v>591</v>
      </c>
      <c r="L234" t="s">
        <v>2634</v>
      </c>
      <c r="M234" t="s">
        <v>2634</v>
      </c>
      <c r="N234">
        <v>8</v>
      </c>
      <c r="O234">
        <v>8</v>
      </c>
      <c r="P234">
        <v>8</v>
      </c>
      <c r="Q234">
        <v>75000</v>
      </c>
    </row>
    <row r="235" spans="1:17">
      <c r="A235" t="s">
        <v>2464</v>
      </c>
      <c r="B235" t="s">
        <v>342</v>
      </c>
      <c r="C235" t="s">
        <v>23</v>
      </c>
      <c r="D235" t="s">
        <v>17</v>
      </c>
      <c r="E235" t="s">
        <v>397</v>
      </c>
      <c r="F235">
        <v>70588</v>
      </c>
      <c r="G235" t="s">
        <v>31</v>
      </c>
      <c r="H235" t="s">
        <v>2465</v>
      </c>
      <c r="I235">
        <v>85</v>
      </c>
      <c r="J235">
        <v>150</v>
      </c>
      <c r="K235" t="s">
        <v>586</v>
      </c>
      <c r="L235" t="s">
        <v>2635</v>
      </c>
      <c r="M235" t="s">
        <v>2635</v>
      </c>
      <c r="N235">
        <v>8</v>
      </c>
      <c r="O235">
        <v>8</v>
      </c>
      <c r="P235">
        <v>8</v>
      </c>
      <c r="Q235">
        <v>564704</v>
      </c>
    </row>
    <row r="236" spans="1:17">
      <c r="A236" t="s">
        <v>2479</v>
      </c>
      <c r="B236" t="s">
        <v>342</v>
      </c>
      <c r="C236" t="s">
        <v>23</v>
      </c>
      <c r="D236" t="s">
        <v>17</v>
      </c>
      <c r="E236" t="s">
        <v>397</v>
      </c>
      <c r="F236">
        <v>141176</v>
      </c>
      <c r="G236" t="s">
        <v>31</v>
      </c>
      <c r="H236" t="s">
        <v>2465</v>
      </c>
      <c r="I236">
        <v>85</v>
      </c>
      <c r="J236">
        <v>150</v>
      </c>
      <c r="K236" t="s">
        <v>586</v>
      </c>
      <c r="L236" t="s">
        <v>2635</v>
      </c>
      <c r="M236" t="s">
        <v>2635</v>
      </c>
      <c r="N236">
        <v>8</v>
      </c>
      <c r="O236">
        <v>8</v>
      </c>
      <c r="P236">
        <v>8</v>
      </c>
      <c r="Q236">
        <v>1129408</v>
      </c>
    </row>
    <row r="237" spans="1:17">
      <c r="A237" t="s">
        <v>2531</v>
      </c>
      <c r="B237" t="s">
        <v>342</v>
      </c>
      <c r="C237" t="s">
        <v>43</v>
      </c>
      <c r="D237" t="s">
        <v>17</v>
      </c>
      <c r="E237" t="s">
        <v>397</v>
      </c>
      <c r="F237">
        <v>32432</v>
      </c>
      <c r="G237" t="s">
        <v>217</v>
      </c>
      <c r="H237" t="s">
        <v>933</v>
      </c>
      <c r="I237">
        <v>185</v>
      </c>
      <c r="J237">
        <v>275</v>
      </c>
      <c r="K237" t="s">
        <v>591</v>
      </c>
      <c r="L237" t="s">
        <v>2616</v>
      </c>
      <c r="M237" t="s">
        <v>2616</v>
      </c>
      <c r="N237">
        <v>5</v>
      </c>
      <c r="O237">
        <v>5</v>
      </c>
      <c r="P237">
        <v>5</v>
      </c>
      <c r="Q237">
        <v>162160</v>
      </c>
    </row>
    <row r="238" spans="1:17">
      <c r="A238" t="s">
        <v>2508</v>
      </c>
      <c r="B238" t="s">
        <v>342</v>
      </c>
      <c r="C238" t="s">
        <v>23</v>
      </c>
      <c r="D238" t="s">
        <v>17</v>
      </c>
      <c r="E238" t="s">
        <v>397</v>
      </c>
      <c r="F238">
        <v>37500</v>
      </c>
      <c r="G238" t="s">
        <v>2509</v>
      </c>
      <c r="H238" t="s">
        <v>2510</v>
      </c>
      <c r="I238">
        <v>320</v>
      </c>
      <c r="J238">
        <v>400</v>
      </c>
      <c r="K238" t="s">
        <v>1574</v>
      </c>
      <c r="L238" t="s">
        <v>2636</v>
      </c>
      <c r="M238" t="s">
        <v>2636</v>
      </c>
      <c r="N238">
        <v>32</v>
      </c>
      <c r="O238">
        <v>32</v>
      </c>
      <c r="P238">
        <v>32</v>
      </c>
      <c r="Q238">
        <v>1200000</v>
      </c>
    </row>
    <row r="239" spans="1:17">
      <c r="A239" t="s">
        <v>2480</v>
      </c>
      <c r="B239" t="s">
        <v>342</v>
      </c>
      <c r="C239" t="s">
        <v>23</v>
      </c>
      <c r="D239" t="s">
        <v>17</v>
      </c>
      <c r="E239" t="s">
        <v>397</v>
      </c>
      <c r="F239">
        <v>24000</v>
      </c>
      <c r="G239" t="s">
        <v>790</v>
      </c>
      <c r="H239" t="s">
        <v>791</v>
      </c>
      <c r="I239">
        <v>250</v>
      </c>
      <c r="J239">
        <v>305</v>
      </c>
      <c r="K239" t="s">
        <v>591</v>
      </c>
      <c r="L239" t="s">
        <v>1764</v>
      </c>
      <c r="M239" t="s">
        <v>1764</v>
      </c>
      <c r="N239">
        <v>7</v>
      </c>
      <c r="O239">
        <v>7</v>
      </c>
      <c r="P239">
        <v>7</v>
      </c>
      <c r="Q239">
        <v>168000</v>
      </c>
    </row>
    <row r="240" spans="1:17">
      <c r="A240" t="s">
        <v>2643</v>
      </c>
      <c r="B240" t="s">
        <v>336</v>
      </c>
      <c r="C240" t="s">
        <v>16</v>
      </c>
      <c r="D240" t="s">
        <v>17</v>
      </c>
      <c r="E240" t="s">
        <v>2644</v>
      </c>
      <c r="F240">
        <v>20000</v>
      </c>
      <c r="G240" t="s">
        <v>491</v>
      </c>
      <c r="H240" t="s">
        <v>521</v>
      </c>
      <c r="I240">
        <v>300</v>
      </c>
      <c r="J240">
        <v>410</v>
      </c>
      <c r="K240" t="s">
        <v>591</v>
      </c>
      <c r="L240" t="s">
        <v>1864</v>
      </c>
      <c r="M240" t="s">
        <v>1864</v>
      </c>
      <c r="N240">
        <v>8</v>
      </c>
      <c r="O240">
        <v>8</v>
      </c>
      <c r="P240">
        <v>8.5</v>
      </c>
      <c r="Q240">
        <v>170000</v>
      </c>
    </row>
    <row r="241" spans="1:17">
      <c r="A241" t="s">
        <v>2645</v>
      </c>
      <c r="B241" t="s">
        <v>336</v>
      </c>
      <c r="C241" t="s">
        <v>43</v>
      </c>
      <c r="D241" t="s">
        <v>17</v>
      </c>
      <c r="E241" t="s">
        <v>2644</v>
      </c>
      <c r="F241">
        <v>26666</v>
      </c>
      <c r="G241" t="s">
        <v>28</v>
      </c>
      <c r="H241" t="s">
        <v>2646</v>
      </c>
      <c r="I241">
        <v>150</v>
      </c>
      <c r="J241">
        <v>280</v>
      </c>
      <c r="K241" t="s">
        <v>586</v>
      </c>
      <c r="L241" t="s">
        <v>2647</v>
      </c>
      <c r="M241" t="s">
        <v>2647</v>
      </c>
      <c r="N241">
        <v>15</v>
      </c>
      <c r="O241">
        <v>15</v>
      </c>
      <c r="P241">
        <v>15</v>
      </c>
      <c r="Q241">
        <v>399990</v>
      </c>
    </row>
    <row r="242" spans="1:17">
      <c r="A242" t="s">
        <v>2648</v>
      </c>
      <c r="B242" t="s">
        <v>336</v>
      </c>
      <c r="C242" t="s">
        <v>43</v>
      </c>
      <c r="D242" t="s">
        <v>17</v>
      </c>
      <c r="E242" t="s">
        <v>2644</v>
      </c>
      <c r="F242">
        <v>30769</v>
      </c>
      <c r="G242" t="s">
        <v>28</v>
      </c>
      <c r="H242" t="s">
        <v>157</v>
      </c>
      <c r="I242">
        <v>260</v>
      </c>
      <c r="J242">
        <v>370</v>
      </c>
      <c r="K242" t="s">
        <v>586</v>
      </c>
      <c r="L242" t="s">
        <v>1835</v>
      </c>
      <c r="M242" t="s">
        <v>1835</v>
      </c>
      <c r="N242">
        <v>26</v>
      </c>
      <c r="O242">
        <v>26</v>
      </c>
      <c r="P242">
        <v>27</v>
      </c>
      <c r="Q242">
        <v>830763</v>
      </c>
    </row>
    <row r="243" spans="1:17">
      <c r="A243" t="s">
        <v>2649</v>
      </c>
      <c r="B243" t="s">
        <v>336</v>
      </c>
      <c r="C243" t="s">
        <v>23</v>
      </c>
      <c r="D243" t="s">
        <v>17</v>
      </c>
      <c r="E243" t="s">
        <v>2644</v>
      </c>
      <c r="F243">
        <v>15000</v>
      </c>
      <c r="G243" t="s">
        <v>673</v>
      </c>
      <c r="H243" t="s">
        <v>825</v>
      </c>
      <c r="I243">
        <v>400</v>
      </c>
      <c r="J243">
        <v>310</v>
      </c>
      <c r="K243" t="s">
        <v>591</v>
      </c>
      <c r="L243" t="s">
        <v>1802</v>
      </c>
      <c r="M243" t="s">
        <v>1802</v>
      </c>
      <c r="N243">
        <v>10</v>
      </c>
      <c r="O243">
        <v>10</v>
      </c>
      <c r="P243">
        <v>10</v>
      </c>
      <c r="Q243">
        <v>150000</v>
      </c>
    </row>
    <row r="244" spans="1:17">
      <c r="A244" t="s">
        <v>2650</v>
      </c>
      <c r="B244" t="s">
        <v>336</v>
      </c>
      <c r="C244" t="s">
        <v>23</v>
      </c>
      <c r="D244" t="s">
        <v>17</v>
      </c>
      <c r="E244" t="s">
        <v>2644</v>
      </c>
      <c r="F244">
        <v>26086</v>
      </c>
      <c r="G244" t="s">
        <v>636</v>
      </c>
      <c r="H244" t="s">
        <v>501</v>
      </c>
      <c r="I244">
        <v>230</v>
      </c>
      <c r="J244">
        <v>290</v>
      </c>
      <c r="K244" t="s">
        <v>591</v>
      </c>
      <c r="L244" t="s">
        <v>1762</v>
      </c>
      <c r="M244" t="s">
        <v>1762</v>
      </c>
      <c r="N244">
        <v>6</v>
      </c>
      <c r="O244">
        <v>6</v>
      </c>
      <c r="P244">
        <v>6</v>
      </c>
      <c r="Q244">
        <v>156516</v>
      </c>
    </row>
    <row r="245" spans="1:17">
      <c r="A245" t="s">
        <v>2651</v>
      </c>
      <c r="B245" t="s">
        <v>336</v>
      </c>
      <c r="C245" t="s">
        <v>23</v>
      </c>
      <c r="D245" t="s">
        <v>17</v>
      </c>
      <c r="E245" t="s">
        <v>2644</v>
      </c>
      <c r="F245">
        <v>33333</v>
      </c>
      <c r="G245" t="s">
        <v>217</v>
      </c>
      <c r="H245" t="s">
        <v>2652</v>
      </c>
      <c r="I245">
        <v>180</v>
      </c>
      <c r="J245">
        <v>260</v>
      </c>
      <c r="K245" t="s">
        <v>1409</v>
      </c>
      <c r="L245" t="s">
        <v>2653</v>
      </c>
      <c r="M245" t="s">
        <v>2653</v>
      </c>
      <c r="N245">
        <v>18</v>
      </c>
      <c r="O245">
        <v>18</v>
      </c>
      <c r="P245">
        <v>18</v>
      </c>
      <c r="Q245">
        <v>599994</v>
      </c>
    </row>
    <row r="246" spans="1:17">
      <c r="A246" t="s">
        <v>2654</v>
      </c>
      <c r="B246" t="s">
        <v>336</v>
      </c>
      <c r="C246" t="s">
        <v>23</v>
      </c>
      <c r="D246" t="s">
        <v>17</v>
      </c>
      <c r="E246" t="s">
        <v>2644</v>
      </c>
      <c r="F246">
        <v>109090</v>
      </c>
      <c r="G246" t="s">
        <v>827</v>
      </c>
      <c r="H246" t="s">
        <v>828</v>
      </c>
      <c r="I246">
        <v>110</v>
      </c>
      <c r="J246">
        <v>260</v>
      </c>
      <c r="K246" t="s">
        <v>591</v>
      </c>
      <c r="L246" t="s">
        <v>2413</v>
      </c>
      <c r="M246" t="s">
        <v>2413</v>
      </c>
      <c r="N246">
        <v>5</v>
      </c>
      <c r="O246">
        <v>5</v>
      </c>
      <c r="P246">
        <v>4</v>
      </c>
      <c r="Q246">
        <v>436360</v>
      </c>
    </row>
    <row r="247" spans="1:17">
      <c r="A247" t="s">
        <v>2654</v>
      </c>
      <c r="B247" t="s">
        <v>336</v>
      </c>
      <c r="C247" t="s">
        <v>23</v>
      </c>
      <c r="D247" t="s">
        <v>17</v>
      </c>
      <c r="E247" t="s">
        <v>2644</v>
      </c>
      <c r="F247">
        <v>218181</v>
      </c>
      <c r="G247" t="s">
        <v>827</v>
      </c>
      <c r="H247" t="s">
        <v>828</v>
      </c>
      <c r="I247">
        <v>110</v>
      </c>
      <c r="J247">
        <v>260</v>
      </c>
      <c r="K247" t="s">
        <v>591</v>
      </c>
      <c r="L247" t="s">
        <v>2413</v>
      </c>
      <c r="M247" t="s">
        <v>2413</v>
      </c>
      <c r="N247">
        <v>5</v>
      </c>
      <c r="O247">
        <v>5</v>
      </c>
      <c r="P247">
        <v>4</v>
      </c>
      <c r="Q247">
        <v>872724</v>
      </c>
    </row>
    <row r="248" spans="1:17">
      <c r="A248" t="s">
        <v>2655</v>
      </c>
      <c r="B248" t="s">
        <v>336</v>
      </c>
      <c r="C248" t="s">
        <v>23</v>
      </c>
      <c r="D248" t="s">
        <v>17</v>
      </c>
      <c r="E248" t="s">
        <v>2644</v>
      </c>
      <c r="F248">
        <v>18750</v>
      </c>
      <c r="G248" t="s">
        <v>39</v>
      </c>
      <c r="H248" t="s">
        <v>2656</v>
      </c>
      <c r="I248">
        <v>320</v>
      </c>
      <c r="J248">
        <v>430</v>
      </c>
      <c r="K248" t="s">
        <v>586</v>
      </c>
      <c r="L248" t="s">
        <v>1828</v>
      </c>
      <c r="M248" t="s">
        <v>1828</v>
      </c>
      <c r="N248">
        <v>32</v>
      </c>
      <c r="O248">
        <v>32</v>
      </c>
      <c r="P248">
        <v>32</v>
      </c>
      <c r="Q248">
        <v>600000</v>
      </c>
    </row>
    <row r="249" spans="1:17">
      <c r="A249" t="s">
        <v>2657</v>
      </c>
      <c r="B249" t="s">
        <v>336</v>
      </c>
      <c r="C249" t="s">
        <v>23</v>
      </c>
      <c r="D249" t="s">
        <v>17</v>
      </c>
      <c r="E249" t="s">
        <v>397</v>
      </c>
      <c r="F249">
        <v>21428</v>
      </c>
      <c r="G249" t="s">
        <v>149</v>
      </c>
      <c r="H249" t="s">
        <v>730</v>
      </c>
      <c r="I249">
        <v>280</v>
      </c>
      <c r="J249">
        <v>380</v>
      </c>
      <c r="K249" t="s">
        <v>591</v>
      </c>
      <c r="L249" t="s">
        <v>2583</v>
      </c>
      <c r="M249" t="s">
        <v>2583</v>
      </c>
      <c r="N249">
        <v>7</v>
      </c>
      <c r="O249">
        <v>7</v>
      </c>
      <c r="P249">
        <v>7</v>
      </c>
      <c r="Q249">
        <v>149996</v>
      </c>
    </row>
    <row r="250" spans="1:17">
      <c r="A250" t="s">
        <v>2658</v>
      </c>
      <c r="B250" t="s">
        <v>336</v>
      </c>
      <c r="C250" t="s">
        <v>43</v>
      </c>
      <c r="D250" t="s">
        <v>17</v>
      </c>
      <c r="E250" t="s">
        <v>2644</v>
      </c>
      <c r="F250">
        <v>13333</v>
      </c>
      <c r="G250" t="s">
        <v>726</v>
      </c>
      <c r="H250" t="s">
        <v>2659</v>
      </c>
      <c r="I250">
        <v>350</v>
      </c>
      <c r="J250">
        <v>450</v>
      </c>
      <c r="K250" t="s">
        <v>588</v>
      </c>
      <c r="L250" t="s">
        <v>2422</v>
      </c>
      <c r="M250" t="s">
        <v>2736</v>
      </c>
      <c r="N250">
        <v>12</v>
      </c>
      <c r="O250">
        <v>12</v>
      </c>
      <c r="P250">
        <v>14</v>
      </c>
      <c r="Q250">
        <v>186662</v>
      </c>
    </row>
    <row r="251" spans="1:17">
      <c r="A251" t="s">
        <v>2660</v>
      </c>
      <c r="B251" t="s">
        <v>336</v>
      </c>
      <c r="C251" t="s">
        <v>43</v>
      </c>
      <c r="D251" t="s">
        <v>17</v>
      </c>
      <c r="E251" t="s">
        <v>2644</v>
      </c>
      <c r="F251">
        <v>9230</v>
      </c>
      <c r="G251" t="s">
        <v>726</v>
      </c>
      <c r="H251" t="s">
        <v>558</v>
      </c>
      <c r="I251">
        <v>380</v>
      </c>
      <c r="J251">
        <v>650</v>
      </c>
      <c r="K251" t="s">
        <v>588</v>
      </c>
      <c r="L251" t="s">
        <v>2661</v>
      </c>
      <c r="M251" t="s">
        <v>2778</v>
      </c>
      <c r="N251">
        <v>14</v>
      </c>
      <c r="O251">
        <v>14</v>
      </c>
      <c r="P251">
        <v>14</v>
      </c>
      <c r="Q251">
        <v>129220</v>
      </c>
    </row>
    <row r="252" spans="1:17">
      <c r="A252" t="s">
        <v>2662</v>
      </c>
      <c r="B252" t="s">
        <v>336</v>
      </c>
      <c r="C252" t="s">
        <v>23</v>
      </c>
      <c r="D252" t="s">
        <v>17</v>
      </c>
      <c r="E252" t="s">
        <v>2663</v>
      </c>
      <c r="F252">
        <v>18750</v>
      </c>
      <c r="G252" t="s">
        <v>2664</v>
      </c>
      <c r="H252" t="s">
        <v>2665</v>
      </c>
      <c r="I252">
        <v>320</v>
      </c>
      <c r="J252">
        <v>400</v>
      </c>
      <c r="K252" t="s">
        <v>1238</v>
      </c>
      <c r="L252" t="s">
        <v>2666</v>
      </c>
      <c r="M252" t="s">
        <v>2666</v>
      </c>
      <c r="N252">
        <v>45</v>
      </c>
      <c r="O252">
        <v>45</v>
      </c>
      <c r="P252">
        <v>45</v>
      </c>
      <c r="Q252">
        <v>843750</v>
      </c>
    </row>
    <row r="253" spans="1:17">
      <c r="A253" t="s">
        <v>2667</v>
      </c>
      <c r="B253" t="s">
        <v>324</v>
      </c>
      <c r="C253" t="s">
        <v>16</v>
      </c>
      <c r="D253" t="s">
        <v>17</v>
      </c>
      <c r="E253" t="s">
        <v>2644</v>
      </c>
      <c r="F253">
        <v>15000</v>
      </c>
      <c r="G253" t="s">
        <v>90</v>
      </c>
      <c r="H253" t="s">
        <v>234</v>
      </c>
      <c r="I253">
        <v>400</v>
      </c>
      <c r="J253">
        <v>500</v>
      </c>
      <c r="K253" t="s">
        <v>583</v>
      </c>
      <c r="L253" t="s">
        <v>1743</v>
      </c>
      <c r="M253" t="s">
        <v>1743</v>
      </c>
      <c r="N253">
        <v>10</v>
      </c>
      <c r="O253">
        <v>10.5</v>
      </c>
      <c r="P253">
        <v>10.5</v>
      </c>
      <c r="Q253">
        <v>157500</v>
      </c>
    </row>
    <row r="254" spans="1:17">
      <c r="A254" t="s">
        <v>2668</v>
      </c>
      <c r="B254" t="s">
        <v>324</v>
      </c>
      <c r="C254" t="s">
        <v>43</v>
      </c>
      <c r="D254" t="s">
        <v>17</v>
      </c>
      <c r="E254" t="s">
        <v>2644</v>
      </c>
      <c r="F254">
        <v>26086</v>
      </c>
      <c r="G254" t="s">
        <v>2669</v>
      </c>
      <c r="H254" t="s">
        <v>634</v>
      </c>
      <c r="I254">
        <v>230</v>
      </c>
      <c r="J254">
        <v>320</v>
      </c>
      <c r="K254" t="s">
        <v>591</v>
      </c>
      <c r="L254" t="s">
        <v>2670</v>
      </c>
      <c r="M254" t="s">
        <v>2670</v>
      </c>
      <c r="N254">
        <v>6</v>
      </c>
      <c r="O254">
        <v>6</v>
      </c>
      <c r="P254">
        <v>6</v>
      </c>
      <c r="Q254">
        <v>156516</v>
      </c>
    </row>
    <row r="255" spans="1:17">
      <c r="A255" t="s">
        <v>2671</v>
      </c>
      <c r="B255" t="s">
        <v>324</v>
      </c>
      <c r="C255" t="s">
        <v>16</v>
      </c>
      <c r="D255" t="s">
        <v>17</v>
      </c>
      <c r="E255" t="s">
        <v>2663</v>
      </c>
      <c r="F255">
        <v>15000</v>
      </c>
      <c r="G255" t="s">
        <v>90</v>
      </c>
      <c r="H255" t="s">
        <v>2672</v>
      </c>
      <c r="I255">
        <v>400</v>
      </c>
      <c r="J255">
        <v>600</v>
      </c>
      <c r="K255" t="s">
        <v>583</v>
      </c>
      <c r="L255" t="s">
        <v>1743</v>
      </c>
      <c r="M255" t="s">
        <v>1743</v>
      </c>
      <c r="N255">
        <v>10</v>
      </c>
      <c r="O255">
        <v>10.5</v>
      </c>
      <c r="P255">
        <v>10.5</v>
      </c>
      <c r="Q255">
        <v>157500</v>
      </c>
    </row>
    <row r="256" spans="1:17">
      <c r="A256" t="s">
        <v>2673</v>
      </c>
      <c r="B256" t="s">
        <v>324</v>
      </c>
      <c r="C256" t="s">
        <v>43</v>
      </c>
      <c r="D256" t="s">
        <v>17</v>
      </c>
      <c r="E256" t="s">
        <v>2663</v>
      </c>
      <c r="F256">
        <v>60000</v>
      </c>
      <c r="G256" t="s">
        <v>90</v>
      </c>
      <c r="H256" t="s">
        <v>265</v>
      </c>
      <c r="I256">
        <v>200</v>
      </c>
      <c r="J256">
        <v>300</v>
      </c>
      <c r="K256" t="s">
        <v>583</v>
      </c>
      <c r="L256" t="s">
        <v>1740</v>
      </c>
      <c r="M256" t="s">
        <v>1740</v>
      </c>
      <c r="N256">
        <v>5</v>
      </c>
      <c r="O256">
        <v>5.5</v>
      </c>
      <c r="P256">
        <v>5.5</v>
      </c>
      <c r="Q256">
        <v>330000</v>
      </c>
    </row>
    <row r="257" spans="1:17">
      <c r="A257" t="s">
        <v>2674</v>
      </c>
      <c r="B257" t="s">
        <v>336</v>
      </c>
      <c r="C257" t="s">
        <v>16</v>
      </c>
      <c r="D257" t="s">
        <v>17</v>
      </c>
      <c r="E257" t="s">
        <v>2644</v>
      </c>
      <c r="F257">
        <v>13333</v>
      </c>
      <c r="G257" t="s">
        <v>90</v>
      </c>
      <c r="H257" t="s">
        <v>2675</v>
      </c>
      <c r="I257">
        <v>450</v>
      </c>
      <c r="J257">
        <v>500</v>
      </c>
      <c r="K257" t="s">
        <v>591</v>
      </c>
      <c r="L257" t="s">
        <v>2676</v>
      </c>
      <c r="M257" t="s">
        <v>2676</v>
      </c>
      <c r="N257">
        <v>12</v>
      </c>
      <c r="O257">
        <v>12</v>
      </c>
      <c r="P257">
        <v>12</v>
      </c>
      <c r="Q257">
        <v>159996</v>
      </c>
    </row>
    <row r="258" spans="1:17">
      <c r="A258" t="s">
        <v>2677</v>
      </c>
      <c r="B258" t="s">
        <v>324</v>
      </c>
      <c r="C258" t="s">
        <v>23</v>
      </c>
      <c r="D258" t="s">
        <v>17</v>
      </c>
      <c r="E258" t="s">
        <v>2644</v>
      </c>
      <c r="F258">
        <v>9230</v>
      </c>
      <c r="G258" t="s">
        <v>90</v>
      </c>
      <c r="H258" t="s">
        <v>2678</v>
      </c>
      <c r="I258">
        <v>300</v>
      </c>
      <c r="J258">
        <v>650</v>
      </c>
      <c r="K258" t="s">
        <v>588</v>
      </c>
      <c r="L258" t="s">
        <v>2679</v>
      </c>
      <c r="M258" t="s">
        <v>2741</v>
      </c>
      <c r="N258">
        <v>14</v>
      </c>
      <c r="O258">
        <v>14</v>
      </c>
      <c r="P258">
        <v>14</v>
      </c>
      <c r="Q258">
        <v>129220</v>
      </c>
    </row>
    <row r="259" spans="1:17">
      <c r="A259" t="s">
        <v>2680</v>
      </c>
      <c r="B259" t="s">
        <v>324</v>
      </c>
      <c r="C259" t="s">
        <v>23</v>
      </c>
      <c r="D259" t="s">
        <v>17</v>
      </c>
      <c r="E259" t="s">
        <v>2644</v>
      </c>
      <c r="F259">
        <v>35294</v>
      </c>
      <c r="G259" t="s">
        <v>90</v>
      </c>
      <c r="H259" t="s">
        <v>2681</v>
      </c>
      <c r="I259">
        <v>170</v>
      </c>
      <c r="J259">
        <v>260</v>
      </c>
      <c r="K259" t="s">
        <v>591</v>
      </c>
      <c r="L259" t="s">
        <v>2682</v>
      </c>
      <c r="M259" t="s">
        <v>2682</v>
      </c>
      <c r="N259">
        <v>5</v>
      </c>
      <c r="O259">
        <v>5</v>
      </c>
      <c r="P259">
        <v>5</v>
      </c>
      <c r="Q259">
        <v>176470</v>
      </c>
    </row>
    <row r="260" spans="1:17">
      <c r="A260" t="s">
        <v>2683</v>
      </c>
      <c r="B260" t="s">
        <v>324</v>
      </c>
      <c r="C260" t="s">
        <v>43</v>
      </c>
      <c r="D260" t="s">
        <v>17</v>
      </c>
      <c r="E260" t="s">
        <v>2644</v>
      </c>
      <c r="F260">
        <v>24000</v>
      </c>
      <c r="G260" t="s">
        <v>354</v>
      </c>
      <c r="H260" t="s">
        <v>619</v>
      </c>
      <c r="I260">
        <v>250</v>
      </c>
      <c r="J260">
        <v>310</v>
      </c>
      <c r="K260" t="s">
        <v>591</v>
      </c>
      <c r="L260" t="s">
        <v>2684</v>
      </c>
      <c r="M260" t="s">
        <v>2684</v>
      </c>
      <c r="N260">
        <v>7</v>
      </c>
      <c r="O260">
        <v>7</v>
      </c>
      <c r="P260">
        <v>7</v>
      </c>
      <c r="Q260">
        <v>168000</v>
      </c>
    </row>
    <row r="261" spans="1:17">
      <c r="A261" t="s">
        <v>2685</v>
      </c>
      <c r="B261" t="s">
        <v>324</v>
      </c>
      <c r="C261" t="s">
        <v>43</v>
      </c>
      <c r="D261" t="s">
        <v>17</v>
      </c>
      <c r="E261" t="s">
        <v>2644</v>
      </c>
      <c r="F261">
        <v>17142</v>
      </c>
      <c r="G261" t="s">
        <v>103</v>
      </c>
      <c r="H261" t="s">
        <v>245</v>
      </c>
      <c r="I261">
        <v>350</v>
      </c>
      <c r="J261">
        <v>450</v>
      </c>
      <c r="K261" t="s">
        <v>583</v>
      </c>
      <c r="L261" t="s">
        <v>2429</v>
      </c>
      <c r="M261" t="s">
        <v>2429</v>
      </c>
      <c r="N261">
        <v>9</v>
      </c>
      <c r="O261">
        <v>9.5</v>
      </c>
      <c r="P261">
        <v>9.5</v>
      </c>
      <c r="Q261">
        <v>162849</v>
      </c>
    </row>
    <row r="262" spans="1:17">
      <c r="A262" t="s">
        <v>2686</v>
      </c>
      <c r="B262" t="s">
        <v>336</v>
      </c>
      <c r="C262" t="s">
        <v>43</v>
      </c>
      <c r="D262" t="s">
        <v>17</v>
      </c>
      <c r="E262" t="s">
        <v>397</v>
      </c>
      <c r="F262">
        <v>82758</v>
      </c>
      <c r="G262" t="s">
        <v>103</v>
      </c>
      <c r="H262" t="s">
        <v>2687</v>
      </c>
      <c r="I262">
        <v>145</v>
      </c>
      <c r="J262">
        <v>200</v>
      </c>
      <c r="K262" t="s">
        <v>590</v>
      </c>
      <c r="L262" t="s">
        <v>2688</v>
      </c>
      <c r="M262" t="s">
        <v>2688</v>
      </c>
      <c r="N262">
        <v>5</v>
      </c>
      <c r="O262">
        <v>4</v>
      </c>
      <c r="P262">
        <v>4</v>
      </c>
      <c r="Q262">
        <v>331032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D86-3D67-444C-8F3F-4E59BA323A0F}">
  <sheetPr codeName="Sheet39">
    <tabColor rgb="FFC00000"/>
  </sheetPr>
  <dimension ref="B2:J28"/>
  <sheetViews>
    <sheetView workbookViewId="0">
      <selection activeCell="L16" sqref="L16"/>
    </sheetView>
  </sheetViews>
  <sheetFormatPr defaultRowHeight="16.5"/>
  <cols>
    <col min="2" max="2" width="16.875" bestFit="1" customWidth="1"/>
    <col min="3" max="3" width="11.25" bestFit="1" customWidth="1"/>
    <col min="6" max="6" width="16" bestFit="1" customWidth="1"/>
    <col min="7" max="7" width="8.875" bestFit="1" customWidth="1"/>
    <col min="8" max="8" width="8.875" customWidth="1"/>
    <col min="10" max="10" width="31.875" customWidth="1"/>
  </cols>
  <sheetData>
    <row r="2" spans="2:10">
      <c r="B2" s="225" t="s">
        <v>2691</v>
      </c>
      <c r="C2" s="225"/>
      <c r="F2" s="225" t="s">
        <v>2692</v>
      </c>
      <c r="G2" s="225"/>
      <c r="H2" s="225"/>
      <c r="I2" s="225"/>
      <c r="J2" s="225"/>
    </row>
    <row r="3" spans="2:10">
      <c r="B3" s="225"/>
      <c r="C3" s="225"/>
      <c r="F3" s="225"/>
      <c r="G3" s="225"/>
      <c r="H3" s="225"/>
      <c r="I3" s="225"/>
      <c r="J3" s="225"/>
    </row>
    <row r="4" spans="2:10">
      <c r="B4" s="30"/>
      <c r="C4" s="30"/>
    </row>
    <row r="5" spans="2:10">
      <c r="B5" s="1" t="s">
        <v>12</v>
      </c>
      <c r="C5" s="2" t="s">
        <v>2689</v>
      </c>
      <c r="F5" s="94" t="s">
        <v>572</v>
      </c>
      <c r="G5" s="94" t="s">
        <v>1679</v>
      </c>
      <c r="H5" s="94" t="s">
        <v>2725</v>
      </c>
      <c r="I5" s="94" t="s">
        <v>2693</v>
      </c>
      <c r="J5" s="94" t="s">
        <v>2338</v>
      </c>
    </row>
    <row r="6" spans="2:10">
      <c r="B6" s="30"/>
      <c r="C6" s="30"/>
      <c r="F6" s="2" t="s">
        <v>1702</v>
      </c>
      <c r="G6" s="2" t="s">
        <v>2694</v>
      </c>
      <c r="H6" s="2"/>
      <c r="I6" s="2">
        <v>5</v>
      </c>
      <c r="J6" s="9"/>
    </row>
    <row r="7" spans="2:10">
      <c r="B7" s="1" t="s">
        <v>1890</v>
      </c>
      <c r="C7" s="2" t="s">
        <v>2690</v>
      </c>
      <c r="F7" s="2" t="s">
        <v>1702</v>
      </c>
      <c r="G7" s="2" t="s">
        <v>2695</v>
      </c>
      <c r="H7" s="2"/>
      <c r="I7" s="2">
        <v>6</v>
      </c>
      <c r="J7" s="9"/>
    </row>
    <row r="8" spans="2:10">
      <c r="B8" s="2" t="s">
        <v>591</v>
      </c>
      <c r="C8" s="2">
        <v>111</v>
      </c>
      <c r="F8" s="2" t="s">
        <v>1702</v>
      </c>
      <c r="G8" s="2" t="s">
        <v>2696</v>
      </c>
      <c r="H8" s="2"/>
      <c r="I8" s="2">
        <v>7</v>
      </c>
      <c r="J8" s="9"/>
    </row>
    <row r="9" spans="2:10">
      <c r="B9" s="2" t="s">
        <v>586</v>
      </c>
      <c r="C9" s="2">
        <v>47</v>
      </c>
      <c r="F9" s="2" t="s">
        <v>1702</v>
      </c>
      <c r="G9" s="2" t="s">
        <v>2697</v>
      </c>
      <c r="H9" s="2"/>
      <c r="I9" s="2">
        <v>8</v>
      </c>
      <c r="J9" s="9"/>
    </row>
    <row r="10" spans="2:10">
      <c r="B10" s="2" t="s">
        <v>588</v>
      </c>
      <c r="C10" s="2">
        <v>30</v>
      </c>
      <c r="F10" s="2" t="s">
        <v>1702</v>
      </c>
      <c r="G10" s="2" t="s">
        <v>2698</v>
      </c>
      <c r="H10" s="2"/>
      <c r="I10" s="2">
        <v>9</v>
      </c>
      <c r="J10" s="9"/>
    </row>
    <row r="11" spans="2:10">
      <c r="B11" s="2" t="s">
        <v>583</v>
      </c>
      <c r="C11" s="2">
        <v>24</v>
      </c>
      <c r="F11" s="2" t="s">
        <v>1702</v>
      </c>
      <c r="G11" s="2" t="s">
        <v>2699</v>
      </c>
      <c r="H11" s="2"/>
      <c r="I11" s="2">
        <v>10</v>
      </c>
      <c r="J11" s="9"/>
    </row>
    <row r="12" spans="2:10">
      <c r="B12" s="2" t="s">
        <v>1238</v>
      </c>
      <c r="C12" s="2">
        <v>24</v>
      </c>
      <c r="F12" s="2" t="s">
        <v>1702</v>
      </c>
      <c r="G12" s="2" t="s">
        <v>2700</v>
      </c>
      <c r="H12" s="2"/>
      <c r="I12" s="2">
        <v>11</v>
      </c>
      <c r="J12" s="9"/>
    </row>
    <row r="13" spans="2:10">
      <c r="B13" s="2" t="s">
        <v>581</v>
      </c>
      <c r="C13" s="2">
        <v>7</v>
      </c>
      <c r="F13" s="2" t="s">
        <v>1702</v>
      </c>
      <c r="G13" s="2" t="s">
        <v>2701</v>
      </c>
      <c r="H13" s="2"/>
      <c r="I13" s="2">
        <v>12</v>
      </c>
      <c r="J13" s="9"/>
    </row>
    <row r="14" spans="2:10">
      <c r="B14" s="2" t="s">
        <v>590</v>
      </c>
      <c r="C14" s="2">
        <v>6</v>
      </c>
      <c r="F14" s="2" t="s">
        <v>1702</v>
      </c>
      <c r="G14" s="2" t="s">
        <v>2702</v>
      </c>
      <c r="H14" s="2"/>
      <c r="I14" s="2">
        <v>13</v>
      </c>
      <c r="J14" s="9"/>
    </row>
    <row r="15" spans="2:10">
      <c r="B15" s="2" t="s">
        <v>1409</v>
      </c>
      <c r="C15" s="2">
        <v>6</v>
      </c>
      <c r="F15" s="2" t="s">
        <v>1702</v>
      </c>
      <c r="G15" s="2" t="s">
        <v>2703</v>
      </c>
      <c r="H15" s="2"/>
      <c r="I15" s="2">
        <v>14</v>
      </c>
      <c r="J15" s="9"/>
    </row>
    <row r="16" spans="2:10">
      <c r="B16" s="2" t="s">
        <v>578</v>
      </c>
      <c r="C16" s="2">
        <v>2</v>
      </c>
      <c r="F16" s="2" t="s">
        <v>1702</v>
      </c>
      <c r="G16" s="2" t="s">
        <v>2704</v>
      </c>
      <c r="H16" s="2"/>
      <c r="I16" s="2">
        <v>15</v>
      </c>
      <c r="J16" s="9"/>
    </row>
    <row r="17" spans="2:10">
      <c r="B17" s="2" t="s">
        <v>2783</v>
      </c>
      <c r="C17" s="2">
        <v>1</v>
      </c>
      <c r="F17" s="2" t="s">
        <v>1702</v>
      </c>
      <c r="G17" s="2" t="s">
        <v>2705</v>
      </c>
      <c r="H17" s="2"/>
      <c r="I17" s="2">
        <v>16</v>
      </c>
      <c r="J17" s="9"/>
    </row>
    <row r="18" spans="2:10">
      <c r="B18" s="2" t="s">
        <v>587</v>
      </c>
      <c r="C18" s="2">
        <v>1</v>
      </c>
      <c r="F18" s="97" t="s">
        <v>2706</v>
      </c>
      <c r="G18" s="97"/>
      <c r="H18" s="97"/>
      <c r="I18" s="97">
        <v>0.5</v>
      </c>
      <c r="J18" s="9" t="s">
        <v>2726</v>
      </c>
    </row>
    <row r="19" spans="2:10">
      <c r="B19" s="2" t="s">
        <v>1574</v>
      </c>
      <c r="C19" s="2">
        <v>1</v>
      </c>
      <c r="F19" s="2" t="s">
        <v>1704</v>
      </c>
      <c r="H19" s="2" t="s">
        <v>2712</v>
      </c>
      <c r="I19" s="2">
        <v>12</v>
      </c>
      <c r="J19" s="9"/>
    </row>
    <row r="20" spans="2:10">
      <c r="B20" s="2" t="s">
        <v>1582</v>
      </c>
      <c r="C20" s="2">
        <v>1</v>
      </c>
      <c r="F20" s="2" t="s">
        <v>1704</v>
      </c>
      <c r="H20" s="2" t="s">
        <v>2707</v>
      </c>
      <c r="I20" s="2">
        <v>14</v>
      </c>
      <c r="J20" s="9"/>
    </row>
    <row r="21" spans="2:10">
      <c r="B21" s="2" t="s">
        <v>473</v>
      </c>
      <c r="C21" s="2">
        <v>261</v>
      </c>
      <c r="F21" s="2" t="s">
        <v>1704</v>
      </c>
      <c r="H21" s="2" t="s">
        <v>2708</v>
      </c>
      <c r="I21" s="2">
        <v>16</v>
      </c>
      <c r="J21" s="9"/>
    </row>
    <row r="22" spans="2:10">
      <c r="F22" s="2" t="s">
        <v>1704</v>
      </c>
      <c r="H22" s="2" t="s">
        <v>2709</v>
      </c>
      <c r="I22" s="2">
        <v>18</v>
      </c>
      <c r="J22" s="9"/>
    </row>
    <row r="23" spans="2:10">
      <c r="F23" s="2" t="s">
        <v>1607</v>
      </c>
      <c r="G23" s="2" t="s">
        <v>2710</v>
      </c>
      <c r="H23" s="2"/>
      <c r="I23" s="2">
        <v>1</v>
      </c>
      <c r="J23" s="9"/>
    </row>
    <row r="24" spans="2:10">
      <c r="F24" s="2" t="s">
        <v>1706</v>
      </c>
      <c r="G24" s="2" t="s">
        <v>2710</v>
      </c>
      <c r="H24" s="2"/>
      <c r="I24" s="2">
        <v>1</v>
      </c>
      <c r="J24" s="9"/>
    </row>
    <row r="25" spans="2:10">
      <c r="F25" s="2" t="s">
        <v>2711</v>
      </c>
      <c r="G25" s="2" t="s">
        <v>2710</v>
      </c>
      <c r="H25" s="2"/>
      <c r="I25" s="2">
        <v>1</v>
      </c>
      <c r="J25" s="9"/>
    </row>
    <row r="26" spans="2:10">
      <c r="F26" s="2" t="s">
        <v>1611</v>
      </c>
      <c r="G26" s="2" t="s">
        <v>2710</v>
      </c>
      <c r="H26" s="2"/>
      <c r="I26" s="2">
        <v>1.4</v>
      </c>
      <c r="J26" s="9"/>
    </row>
    <row r="27" spans="2:10">
      <c r="F27" s="97" t="s">
        <v>2713</v>
      </c>
      <c r="G27" s="98"/>
      <c r="H27" s="98"/>
      <c r="I27" s="97">
        <v>-1</v>
      </c>
      <c r="J27" s="9" t="s">
        <v>2727</v>
      </c>
    </row>
    <row r="28" spans="2:10">
      <c r="F28" s="30"/>
    </row>
  </sheetData>
  <mergeCells count="2">
    <mergeCell ref="B2:C3"/>
    <mergeCell ref="F2:J3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tabColor rgb="FFFFFF00"/>
  </sheetPr>
  <dimension ref="A1:S230"/>
  <sheetViews>
    <sheetView workbookViewId="0"/>
  </sheetViews>
  <sheetFormatPr defaultRowHeight="16.5"/>
  <cols>
    <col min="3" max="3" width="13.75" customWidth="1"/>
    <col min="4" max="4" width="15.875" customWidth="1"/>
    <col min="8" max="8" width="14.375" customWidth="1"/>
    <col min="9" max="9" width="18.625" customWidth="1"/>
    <col min="11" max="11" width="18.25" customWidth="1"/>
  </cols>
  <sheetData>
    <row r="1" spans="1:12">
      <c r="A1" s="20" t="s">
        <v>605</v>
      </c>
      <c r="B1" s="20" t="s">
        <v>1596</v>
      </c>
      <c r="C1" s="20" t="s">
        <v>1603</v>
      </c>
      <c r="D1" s="23" t="s">
        <v>1604</v>
      </c>
      <c r="E1" s="23" t="s">
        <v>1617</v>
      </c>
    </row>
    <row r="2" spans="1:12">
      <c r="A2">
        <v>19</v>
      </c>
      <c r="B2">
        <v>200</v>
      </c>
      <c r="C2">
        <v>4</v>
      </c>
      <c r="D2">
        <v>4.5</v>
      </c>
      <c r="E2">
        <f>IF(ISNUMBER(VLOOKUP(A2, $H$6:$H$15, 1, 0))=TRUE, B2*0.1, C2)</f>
        <v>4</v>
      </c>
      <c r="H2" s="226" t="s">
        <v>1616</v>
      </c>
      <c r="I2" s="227"/>
      <c r="K2" s="226" t="s">
        <v>1618</v>
      </c>
      <c r="L2" s="227"/>
    </row>
    <row r="3" spans="1:12">
      <c r="A3">
        <v>19</v>
      </c>
      <c r="B3">
        <v>200</v>
      </c>
      <c r="C3">
        <v>4</v>
      </c>
      <c r="D3">
        <v>4.5</v>
      </c>
      <c r="E3">
        <f t="shared" ref="E3:E66" si="0">IF(ISNUMBER(VLOOKUP(A3, $H$6:$H$15, 1, 0))=TRUE, B3*0.1, C3)</f>
        <v>4</v>
      </c>
      <c r="H3" s="227"/>
      <c r="I3" s="227"/>
      <c r="K3" s="227"/>
      <c r="L3" s="227"/>
    </row>
    <row r="4" spans="1:12">
      <c r="A4">
        <v>18</v>
      </c>
      <c r="B4">
        <v>310</v>
      </c>
      <c r="C4">
        <v>8</v>
      </c>
      <c r="D4">
        <v>8</v>
      </c>
      <c r="E4">
        <f t="shared" si="0"/>
        <v>8</v>
      </c>
    </row>
    <row r="5" spans="1:12">
      <c r="A5">
        <v>18</v>
      </c>
      <c r="B5">
        <v>400</v>
      </c>
      <c r="C5">
        <v>10</v>
      </c>
      <c r="D5">
        <v>10</v>
      </c>
      <c r="E5">
        <f t="shared" si="0"/>
        <v>10</v>
      </c>
      <c r="H5" s="22" t="s">
        <v>1149</v>
      </c>
      <c r="I5" s="22" t="s">
        <v>1606</v>
      </c>
      <c r="K5" s="27">
        <f>CORREL(D2:D230, E2:E230)</f>
        <v>0.91014460008495179</v>
      </c>
    </row>
    <row r="6" spans="1:12">
      <c r="A6">
        <v>52</v>
      </c>
      <c r="B6">
        <v>210</v>
      </c>
      <c r="C6">
        <v>1</v>
      </c>
      <c r="D6">
        <v>21</v>
      </c>
      <c r="E6">
        <f t="shared" si="0"/>
        <v>21</v>
      </c>
      <c r="H6" s="21">
        <v>26</v>
      </c>
      <c r="I6" s="21" t="s">
        <v>1610</v>
      </c>
    </row>
    <row r="7" spans="1:12">
      <c r="A7">
        <v>18</v>
      </c>
      <c r="B7">
        <v>300</v>
      </c>
      <c r="C7">
        <v>7</v>
      </c>
      <c r="D7">
        <v>10</v>
      </c>
      <c r="E7">
        <f t="shared" si="0"/>
        <v>7</v>
      </c>
      <c r="H7" s="21">
        <v>40</v>
      </c>
      <c r="I7" s="21" t="s">
        <v>1574</v>
      </c>
      <c r="K7" s="226" t="s">
        <v>1643</v>
      </c>
      <c r="L7" s="227"/>
    </row>
    <row r="8" spans="1:12">
      <c r="A8">
        <v>18</v>
      </c>
      <c r="B8">
        <v>300</v>
      </c>
      <c r="C8">
        <v>7</v>
      </c>
      <c r="D8">
        <v>10</v>
      </c>
      <c r="E8">
        <f t="shared" si="0"/>
        <v>7</v>
      </c>
      <c r="H8" s="21">
        <v>46</v>
      </c>
      <c r="I8" s="21" t="s">
        <v>1409</v>
      </c>
      <c r="K8" s="227"/>
      <c r="L8" s="227"/>
    </row>
    <row r="9" spans="1:12" ht="17.25" thickBot="1">
      <c r="A9">
        <v>18</v>
      </c>
      <c r="B9">
        <v>300</v>
      </c>
      <c r="C9">
        <v>7</v>
      </c>
      <c r="D9">
        <v>8</v>
      </c>
      <c r="E9">
        <f t="shared" si="0"/>
        <v>7</v>
      </c>
      <c r="H9" s="21">
        <v>48</v>
      </c>
      <c r="I9" s="21" t="s">
        <v>1238</v>
      </c>
    </row>
    <row r="10" spans="1:12">
      <c r="A10">
        <v>18</v>
      </c>
      <c r="B10">
        <v>470</v>
      </c>
      <c r="C10">
        <v>12</v>
      </c>
      <c r="D10">
        <v>12</v>
      </c>
      <c r="E10">
        <f t="shared" si="0"/>
        <v>12</v>
      </c>
      <c r="H10" s="21">
        <v>50</v>
      </c>
      <c r="I10" s="21" t="s">
        <v>1587</v>
      </c>
      <c r="K10" s="26" t="s">
        <v>1619</v>
      </c>
      <c r="L10" s="26"/>
    </row>
    <row r="11" spans="1:12">
      <c r="A11">
        <v>18</v>
      </c>
      <c r="B11">
        <v>220</v>
      </c>
      <c r="C11">
        <v>5</v>
      </c>
      <c r="D11">
        <v>6.5</v>
      </c>
      <c r="E11">
        <f t="shared" si="0"/>
        <v>5</v>
      </c>
      <c r="H11" s="21">
        <v>52</v>
      </c>
      <c r="I11" s="21" t="s">
        <v>1607</v>
      </c>
      <c r="K11" t="s">
        <v>1620</v>
      </c>
      <c r="L11">
        <v>0.91014460008495202</v>
      </c>
    </row>
    <row r="12" spans="1:12">
      <c r="A12">
        <v>18</v>
      </c>
      <c r="B12">
        <v>350</v>
      </c>
      <c r="C12">
        <v>9</v>
      </c>
      <c r="D12">
        <v>9</v>
      </c>
      <c r="E12">
        <f t="shared" si="0"/>
        <v>9</v>
      </c>
      <c r="H12" s="21">
        <v>53</v>
      </c>
      <c r="I12" s="21" t="s">
        <v>1586</v>
      </c>
      <c r="K12" t="s">
        <v>1621</v>
      </c>
      <c r="L12">
        <v>0.82836319306379724</v>
      </c>
    </row>
    <row r="13" spans="1:12">
      <c r="A13">
        <v>89</v>
      </c>
      <c r="B13">
        <v>400</v>
      </c>
      <c r="C13">
        <v>10.5</v>
      </c>
      <c r="D13">
        <v>10.5</v>
      </c>
      <c r="E13">
        <f t="shared" si="0"/>
        <v>10.5</v>
      </c>
      <c r="H13" s="21">
        <v>54</v>
      </c>
      <c r="I13" s="21" t="s">
        <v>1585</v>
      </c>
      <c r="K13" t="s">
        <v>1622</v>
      </c>
      <c r="L13">
        <v>0.82760708378213999</v>
      </c>
    </row>
    <row r="14" spans="1:12">
      <c r="A14">
        <v>22</v>
      </c>
      <c r="B14">
        <v>280</v>
      </c>
      <c r="C14">
        <v>12</v>
      </c>
      <c r="D14">
        <v>18.5</v>
      </c>
      <c r="E14">
        <f t="shared" si="0"/>
        <v>12</v>
      </c>
      <c r="H14" s="21">
        <v>56</v>
      </c>
      <c r="I14" s="21" t="s">
        <v>1614</v>
      </c>
      <c r="K14" t="s">
        <v>1623</v>
      </c>
      <c r="L14">
        <v>3.5568143182362246</v>
      </c>
    </row>
    <row r="15" spans="1:12" ht="17.25" thickBot="1">
      <c r="A15">
        <v>22</v>
      </c>
      <c r="B15">
        <v>250</v>
      </c>
      <c r="C15">
        <v>12</v>
      </c>
      <c r="D15">
        <v>18.5</v>
      </c>
      <c r="E15">
        <f t="shared" si="0"/>
        <v>12</v>
      </c>
      <c r="H15" s="21">
        <v>57</v>
      </c>
      <c r="I15" s="21" t="s">
        <v>1615</v>
      </c>
      <c r="K15" s="24" t="s">
        <v>1624</v>
      </c>
      <c r="L15" s="24">
        <v>229</v>
      </c>
    </row>
    <row r="16" spans="1:12">
      <c r="A16">
        <v>18</v>
      </c>
      <c r="B16">
        <v>300</v>
      </c>
      <c r="C16">
        <v>7</v>
      </c>
      <c r="D16">
        <v>8</v>
      </c>
      <c r="E16">
        <f t="shared" si="0"/>
        <v>7</v>
      </c>
    </row>
    <row r="17" spans="1:19" ht="17.25" thickBot="1">
      <c r="A17">
        <v>18</v>
      </c>
      <c r="B17">
        <v>300</v>
      </c>
      <c r="C17">
        <v>7</v>
      </c>
      <c r="D17">
        <v>8</v>
      </c>
      <c r="E17">
        <f t="shared" si="0"/>
        <v>7</v>
      </c>
      <c r="K17" t="s">
        <v>1625</v>
      </c>
    </row>
    <row r="18" spans="1:19">
      <c r="A18">
        <v>18</v>
      </c>
      <c r="B18">
        <v>300</v>
      </c>
      <c r="C18">
        <v>7</v>
      </c>
      <c r="D18">
        <v>8</v>
      </c>
      <c r="E18">
        <f t="shared" si="0"/>
        <v>7</v>
      </c>
      <c r="K18" s="25"/>
      <c r="L18" s="25" t="s">
        <v>1630</v>
      </c>
      <c r="M18" s="25" t="s">
        <v>1631</v>
      </c>
      <c r="N18" s="25" t="s">
        <v>1632</v>
      </c>
      <c r="O18" s="25" t="s">
        <v>1633</v>
      </c>
      <c r="P18" s="25" t="s">
        <v>1634</v>
      </c>
    </row>
    <row r="19" spans="1:19">
      <c r="A19">
        <v>18</v>
      </c>
      <c r="B19">
        <v>300</v>
      </c>
      <c r="C19">
        <v>7</v>
      </c>
      <c r="D19">
        <v>8</v>
      </c>
      <c r="E19">
        <f t="shared" si="0"/>
        <v>7</v>
      </c>
      <c r="K19" t="s">
        <v>1626</v>
      </c>
      <c r="L19">
        <v>1</v>
      </c>
      <c r="M19">
        <v>13859.852597678058</v>
      </c>
      <c r="N19">
        <v>13859.852597678058</v>
      </c>
      <c r="O19">
        <v>1095.5601434334292</v>
      </c>
      <c r="P19">
        <v>7.8024280289432274E-89</v>
      </c>
    </row>
    <row r="20" spans="1:19">
      <c r="A20">
        <v>18</v>
      </c>
      <c r="B20">
        <v>320</v>
      </c>
      <c r="C20">
        <v>8</v>
      </c>
      <c r="D20">
        <v>8</v>
      </c>
      <c r="E20">
        <f t="shared" si="0"/>
        <v>8</v>
      </c>
      <c r="K20" t="s">
        <v>1627</v>
      </c>
      <c r="L20">
        <v>227</v>
      </c>
      <c r="M20">
        <v>2871.7606774311198</v>
      </c>
      <c r="N20">
        <v>12.650928094410219</v>
      </c>
    </row>
    <row r="21" spans="1:19" ht="17.25" thickBot="1">
      <c r="A21">
        <v>52</v>
      </c>
      <c r="B21">
        <v>250</v>
      </c>
      <c r="C21">
        <v>1</v>
      </c>
      <c r="D21">
        <v>25.5</v>
      </c>
      <c r="E21">
        <f t="shared" si="0"/>
        <v>25</v>
      </c>
      <c r="K21" s="24" t="s">
        <v>1628</v>
      </c>
      <c r="L21" s="24">
        <v>228</v>
      </c>
      <c r="M21" s="24">
        <v>16731.613275109179</v>
      </c>
      <c r="N21" s="24"/>
      <c r="O21" s="24"/>
      <c r="P21" s="24"/>
    </row>
    <row r="22" spans="1:19" ht="17.25" thickBot="1">
      <c r="A22">
        <v>52</v>
      </c>
      <c r="B22">
        <v>250</v>
      </c>
      <c r="C22">
        <v>1</v>
      </c>
      <c r="D22">
        <v>25.5</v>
      </c>
      <c r="E22">
        <f t="shared" si="0"/>
        <v>25</v>
      </c>
    </row>
    <row r="23" spans="1:19">
      <c r="A23">
        <v>18</v>
      </c>
      <c r="B23">
        <v>300</v>
      </c>
      <c r="C23">
        <v>7</v>
      </c>
      <c r="D23">
        <v>8</v>
      </c>
      <c r="E23">
        <f t="shared" si="0"/>
        <v>7</v>
      </c>
      <c r="K23" s="25"/>
      <c r="L23" s="25" t="s">
        <v>1635</v>
      </c>
      <c r="M23" s="25" t="s">
        <v>1623</v>
      </c>
      <c r="N23" s="25" t="s">
        <v>1636</v>
      </c>
      <c r="O23" s="25" t="s">
        <v>1637</v>
      </c>
      <c r="P23" s="25" t="s">
        <v>1638</v>
      </c>
      <c r="Q23" s="25" t="s">
        <v>1639</v>
      </c>
      <c r="R23" s="25" t="s">
        <v>1640</v>
      </c>
      <c r="S23" s="25" t="s">
        <v>1641</v>
      </c>
    </row>
    <row r="24" spans="1:19">
      <c r="A24">
        <v>18</v>
      </c>
      <c r="B24">
        <v>300</v>
      </c>
      <c r="C24">
        <v>7</v>
      </c>
      <c r="D24">
        <v>8</v>
      </c>
      <c r="E24">
        <f t="shared" si="0"/>
        <v>7</v>
      </c>
      <c r="K24" t="s">
        <v>1629</v>
      </c>
      <c r="L24">
        <v>1.6352791946232124</v>
      </c>
      <c r="M24">
        <v>0.39669443531884152</v>
      </c>
      <c r="N24">
        <v>4.1222640123723018</v>
      </c>
      <c r="O24">
        <v>5.2621742960017947E-5</v>
      </c>
      <c r="P24">
        <v>0.85360490398894207</v>
      </c>
      <c r="Q24">
        <v>2.4169534852574825</v>
      </c>
      <c r="R24">
        <v>0.85360490398894207</v>
      </c>
      <c r="S24">
        <v>2.4169534852574825</v>
      </c>
    </row>
    <row r="25" spans="1:19" ht="17.25" thickBot="1">
      <c r="A25">
        <v>22</v>
      </c>
      <c r="B25">
        <v>520</v>
      </c>
      <c r="C25">
        <v>12</v>
      </c>
      <c r="D25">
        <v>32</v>
      </c>
      <c r="E25">
        <f t="shared" si="0"/>
        <v>12</v>
      </c>
      <c r="K25" s="24" t="s">
        <v>1642</v>
      </c>
      <c r="L25" s="24">
        <v>0.95022598738036268</v>
      </c>
      <c r="M25" s="24">
        <v>2.8708386963640909E-2</v>
      </c>
      <c r="N25" s="24">
        <v>33.099246871091061</v>
      </c>
      <c r="O25" s="24">
        <v>7.8024280289416731E-89</v>
      </c>
      <c r="P25" s="24">
        <v>0.89365698611110722</v>
      </c>
      <c r="Q25" s="24">
        <v>1.0067949886496181</v>
      </c>
      <c r="R25" s="24">
        <v>0.89365698611110722</v>
      </c>
      <c r="S25" s="24">
        <v>1.0067949886496181</v>
      </c>
    </row>
    <row r="26" spans="1:19">
      <c r="A26">
        <v>52</v>
      </c>
      <c r="B26">
        <v>260</v>
      </c>
      <c r="C26">
        <v>1</v>
      </c>
      <c r="D26">
        <v>27</v>
      </c>
      <c r="E26">
        <f t="shared" si="0"/>
        <v>26</v>
      </c>
    </row>
    <row r="27" spans="1:19">
      <c r="A27">
        <v>18</v>
      </c>
      <c r="B27">
        <v>150</v>
      </c>
      <c r="C27">
        <v>5</v>
      </c>
      <c r="D27">
        <v>5</v>
      </c>
      <c r="E27">
        <f t="shared" si="0"/>
        <v>5</v>
      </c>
      <c r="K27" s="182" t="s">
        <v>1644</v>
      </c>
      <c r="L27" s="183"/>
      <c r="M27" s="183"/>
      <c r="N27" s="183"/>
      <c r="O27" s="183"/>
      <c r="P27" s="183"/>
      <c r="Q27" s="183"/>
      <c r="R27" s="183"/>
      <c r="S27" s="183"/>
    </row>
    <row r="28" spans="1:19">
      <c r="A28">
        <v>18</v>
      </c>
      <c r="B28">
        <v>350</v>
      </c>
      <c r="C28">
        <v>9</v>
      </c>
      <c r="D28">
        <v>9</v>
      </c>
      <c r="E28">
        <f t="shared" si="0"/>
        <v>9</v>
      </c>
      <c r="K28" s="183"/>
      <c r="L28" s="183"/>
      <c r="M28" s="183"/>
      <c r="N28" s="183"/>
      <c r="O28" s="183"/>
      <c r="P28" s="183"/>
      <c r="Q28" s="183"/>
      <c r="R28" s="183"/>
      <c r="S28" s="183"/>
    </row>
    <row r="29" spans="1:19">
      <c r="A29">
        <v>18</v>
      </c>
      <c r="B29">
        <v>320</v>
      </c>
      <c r="C29">
        <v>8</v>
      </c>
      <c r="D29">
        <v>8</v>
      </c>
      <c r="E29">
        <f t="shared" si="0"/>
        <v>8</v>
      </c>
      <c r="K29" s="183"/>
      <c r="L29" s="183"/>
      <c r="M29" s="183"/>
      <c r="N29" s="183"/>
      <c r="O29" s="183"/>
      <c r="P29" s="183"/>
      <c r="Q29" s="183"/>
      <c r="R29" s="183"/>
      <c r="S29" s="183"/>
    </row>
    <row r="30" spans="1:19">
      <c r="A30">
        <v>52</v>
      </c>
      <c r="B30">
        <v>260</v>
      </c>
      <c r="C30">
        <v>1</v>
      </c>
      <c r="D30">
        <v>26</v>
      </c>
      <c r="E30">
        <f t="shared" si="0"/>
        <v>26</v>
      </c>
      <c r="K30" s="183"/>
      <c r="L30" s="183"/>
      <c r="M30" s="183"/>
      <c r="N30" s="183"/>
      <c r="O30" s="183"/>
      <c r="P30" s="183"/>
      <c r="Q30" s="183"/>
      <c r="R30" s="183"/>
      <c r="S30" s="183"/>
    </row>
    <row r="31" spans="1:19">
      <c r="A31">
        <v>22</v>
      </c>
      <c r="B31">
        <v>400</v>
      </c>
      <c r="C31">
        <v>12</v>
      </c>
      <c r="D31">
        <v>22</v>
      </c>
      <c r="E31">
        <f t="shared" si="0"/>
        <v>12</v>
      </c>
    </row>
    <row r="32" spans="1:19">
      <c r="A32">
        <v>52</v>
      </c>
      <c r="B32">
        <v>210</v>
      </c>
      <c r="C32">
        <v>1</v>
      </c>
      <c r="D32">
        <v>21.2</v>
      </c>
      <c r="E32">
        <f t="shared" si="0"/>
        <v>21</v>
      </c>
      <c r="K32" s="226" t="s">
        <v>1645</v>
      </c>
      <c r="L32" s="227"/>
    </row>
    <row r="33" spans="1:19">
      <c r="A33">
        <v>19</v>
      </c>
      <c r="B33">
        <v>200</v>
      </c>
      <c r="C33">
        <v>4</v>
      </c>
      <c r="D33">
        <v>4.5</v>
      </c>
      <c r="E33">
        <f t="shared" si="0"/>
        <v>4</v>
      </c>
      <c r="K33" s="227"/>
      <c r="L33" s="227"/>
    </row>
    <row r="34" spans="1:19">
      <c r="A34">
        <v>19</v>
      </c>
      <c r="B34">
        <v>200</v>
      </c>
      <c r="C34">
        <v>4</v>
      </c>
      <c r="D34">
        <v>4.5</v>
      </c>
      <c r="E34">
        <f t="shared" si="0"/>
        <v>4</v>
      </c>
    </row>
    <row r="35" spans="1:19">
      <c r="A35">
        <v>19</v>
      </c>
      <c r="B35">
        <v>200</v>
      </c>
      <c r="C35">
        <v>4</v>
      </c>
      <c r="D35">
        <v>4.5</v>
      </c>
      <c r="E35">
        <f t="shared" si="0"/>
        <v>4</v>
      </c>
      <c r="K35" s="9"/>
      <c r="L35" s="9" t="s">
        <v>1646</v>
      </c>
      <c r="M35" s="9" t="s">
        <v>1647</v>
      </c>
      <c r="N35" s="219" t="s">
        <v>1648</v>
      </c>
      <c r="O35" s="219"/>
    </row>
    <row r="36" spans="1:19">
      <c r="A36">
        <v>18</v>
      </c>
      <c r="B36">
        <v>280</v>
      </c>
      <c r="C36">
        <v>7</v>
      </c>
      <c r="D36">
        <v>8</v>
      </c>
      <c r="E36">
        <f t="shared" si="0"/>
        <v>7</v>
      </c>
      <c r="K36" s="9" t="s">
        <v>1649</v>
      </c>
      <c r="L36" s="9">
        <f>AVERAGE(E2:E230)</f>
        <v>11.131441048034937</v>
      </c>
      <c r="M36" s="9">
        <f>_xlfn.STDEV.P(E2:E230)</f>
        <v>8.1871860750388858</v>
      </c>
      <c r="N36" s="9">
        <f>$L36-1.96*($M36/SQRT(229))</f>
        <v>10.071033058655509</v>
      </c>
      <c r="O36" s="9">
        <f>L36+1.96*(M36/SQRT(229))</f>
        <v>12.191849037414364</v>
      </c>
    </row>
    <row r="37" spans="1:19">
      <c r="A37">
        <v>18</v>
      </c>
      <c r="B37">
        <v>300</v>
      </c>
      <c r="C37">
        <v>7</v>
      </c>
      <c r="D37">
        <v>8</v>
      </c>
      <c r="E37">
        <f t="shared" si="0"/>
        <v>7</v>
      </c>
      <c r="K37" s="9" t="s">
        <v>1650</v>
      </c>
      <c r="L37" s="9">
        <f>AVERAGE(D2:D230)</f>
        <v>12.212663755458509</v>
      </c>
      <c r="M37" s="9">
        <f>_xlfn.STDEV.P(D2:D230)</f>
        <v>8.547737327996483</v>
      </c>
      <c r="N37" s="9">
        <f>$L37-1.96*($M37/SQRT(229))</f>
        <v>11.105557007102213</v>
      </c>
      <c r="O37" s="9">
        <f>L37+1.96*(M37/SQRT(229))</f>
        <v>13.319770503814805</v>
      </c>
    </row>
    <row r="38" spans="1:19">
      <c r="A38">
        <v>18</v>
      </c>
      <c r="B38">
        <v>300</v>
      </c>
      <c r="C38">
        <v>7</v>
      </c>
      <c r="D38">
        <v>8</v>
      </c>
      <c r="E38">
        <f t="shared" si="0"/>
        <v>7</v>
      </c>
    </row>
    <row r="39" spans="1:19">
      <c r="A39">
        <v>18</v>
      </c>
      <c r="B39">
        <v>285</v>
      </c>
      <c r="C39">
        <v>7</v>
      </c>
      <c r="D39">
        <v>8</v>
      </c>
      <c r="E39">
        <f t="shared" si="0"/>
        <v>7</v>
      </c>
      <c r="K39" s="182" t="s">
        <v>1651</v>
      </c>
      <c r="L39" s="183"/>
      <c r="M39" s="183"/>
      <c r="N39" s="183"/>
      <c r="O39" s="183"/>
      <c r="P39" s="183"/>
      <c r="Q39" s="183"/>
      <c r="R39" s="183"/>
      <c r="S39" s="183"/>
    </row>
    <row r="40" spans="1:19">
      <c r="A40">
        <v>18</v>
      </c>
      <c r="B40">
        <v>220</v>
      </c>
      <c r="C40">
        <v>5</v>
      </c>
      <c r="D40">
        <v>6</v>
      </c>
      <c r="E40">
        <f t="shared" si="0"/>
        <v>5</v>
      </c>
      <c r="K40" s="183"/>
      <c r="L40" s="183"/>
      <c r="M40" s="183"/>
      <c r="N40" s="183"/>
      <c r="O40" s="183"/>
      <c r="P40" s="183"/>
      <c r="Q40" s="183"/>
      <c r="R40" s="183"/>
      <c r="S40" s="183"/>
    </row>
    <row r="41" spans="1:19">
      <c r="A41">
        <v>18</v>
      </c>
      <c r="B41">
        <v>230</v>
      </c>
      <c r="C41">
        <v>6</v>
      </c>
      <c r="D41">
        <v>6</v>
      </c>
      <c r="E41">
        <f t="shared" si="0"/>
        <v>6</v>
      </c>
      <c r="K41" s="183"/>
      <c r="L41" s="183"/>
      <c r="M41" s="183"/>
      <c r="N41" s="183"/>
      <c r="O41" s="183"/>
      <c r="P41" s="183"/>
      <c r="Q41" s="183"/>
      <c r="R41" s="183"/>
      <c r="S41" s="183"/>
    </row>
    <row r="42" spans="1:19">
      <c r="A42">
        <v>18</v>
      </c>
      <c r="B42">
        <v>250</v>
      </c>
      <c r="C42">
        <v>6</v>
      </c>
      <c r="D42">
        <v>7</v>
      </c>
      <c r="E42">
        <f t="shared" si="0"/>
        <v>6</v>
      </c>
      <c r="K42" s="183"/>
      <c r="L42" s="183"/>
      <c r="M42" s="183"/>
      <c r="N42" s="183"/>
      <c r="O42" s="183"/>
      <c r="P42" s="183"/>
      <c r="Q42" s="183"/>
      <c r="R42" s="183"/>
      <c r="S42" s="183"/>
    </row>
    <row r="43" spans="1:19">
      <c r="A43">
        <v>18</v>
      </c>
      <c r="B43">
        <v>200</v>
      </c>
      <c r="C43">
        <v>5</v>
      </c>
      <c r="D43">
        <v>5</v>
      </c>
      <c r="E43">
        <f t="shared" si="0"/>
        <v>5</v>
      </c>
    </row>
    <row r="44" spans="1:19">
      <c r="A44">
        <v>18</v>
      </c>
      <c r="B44">
        <v>230</v>
      </c>
      <c r="C44">
        <v>6</v>
      </c>
      <c r="D44">
        <v>6</v>
      </c>
      <c r="E44">
        <f t="shared" si="0"/>
        <v>6</v>
      </c>
    </row>
    <row r="45" spans="1:19">
      <c r="A45">
        <v>18</v>
      </c>
      <c r="B45">
        <v>215</v>
      </c>
      <c r="C45">
        <v>5</v>
      </c>
      <c r="D45">
        <v>6</v>
      </c>
      <c r="E45">
        <f t="shared" si="0"/>
        <v>5</v>
      </c>
    </row>
    <row r="46" spans="1:19">
      <c r="A46">
        <v>18</v>
      </c>
      <c r="B46">
        <v>350</v>
      </c>
      <c r="C46">
        <v>9</v>
      </c>
      <c r="D46">
        <v>9</v>
      </c>
      <c r="E46">
        <f t="shared" si="0"/>
        <v>9</v>
      </c>
    </row>
    <row r="47" spans="1:19">
      <c r="A47">
        <v>18</v>
      </c>
      <c r="B47">
        <v>270</v>
      </c>
      <c r="C47">
        <v>7</v>
      </c>
      <c r="D47">
        <v>7</v>
      </c>
      <c r="E47">
        <f t="shared" si="0"/>
        <v>7</v>
      </c>
    </row>
    <row r="48" spans="1:19">
      <c r="A48">
        <v>18</v>
      </c>
      <c r="B48">
        <v>270</v>
      </c>
      <c r="C48">
        <v>7</v>
      </c>
      <c r="D48">
        <v>7</v>
      </c>
      <c r="E48">
        <f t="shared" si="0"/>
        <v>7</v>
      </c>
    </row>
    <row r="49" spans="1:5">
      <c r="A49">
        <v>18</v>
      </c>
      <c r="B49">
        <v>280</v>
      </c>
      <c r="C49">
        <v>7</v>
      </c>
      <c r="D49">
        <v>7</v>
      </c>
      <c r="E49">
        <f t="shared" si="0"/>
        <v>7</v>
      </c>
    </row>
    <row r="50" spans="1:5">
      <c r="A50">
        <v>18</v>
      </c>
      <c r="B50">
        <v>260</v>
      </c>
      <c r="C50">
        <v>6</v>
      </c>
      <c r="D50">
        <v>7</v>
      </c>
      <c r="E50">
        <f t="shared" si="0"/>
        <v>6</v>
      </c>
    </row>
    <row r="51" spans="1:5">
      <c r="A51">
        <v>18</v>
      </c>
      <c r="B51">
        <v>260</v>
      </c>
      <c r="C51">
        <v>6</v>
      </c>
      <c r="D51">
        <v>7</v>
      </c>
      <c r="E51">
        <f t="shared" si="0"/>
        <v>6</v>
      </c>
    </row>
    <row r="52" spans="1:5">
      <c r="A52">
        <v>18</v>
      </c>
      <c r="B52">
        <v>190</v>
      </c>
      <c r="C52">
        <v>5</v>
      </c>
      <c r="D52">
        <v>5</v>
      </c>
      <c r="E52">
        <f t="shared" si="0"/>
        <v>5</v>
      </c>
    </row>
    <row r="53" spans="1:5">
      <c r="A53">
        <v>18</v>
      </c>
      <c r="B53">
        <v>310</v>
      </c>
      <c r="C53">
        <v>8</v>
      </c>
      <c r="D53">
        <v>8</v>
      </c>
      <c r="E53">
        <f t="shared" si="0"/>
        <v>8</v>
      </c>
    </row>
    <row r="54" spans="1:5">
      <c r="A54">
        <v>18</v>
      </c>
      <c r="B54">
        <v>300</v>
      </c>
      <c r="C54">
        <v>7</v>
      </c>
      <c r="D54">
        <v>8.5</v>
      </c>
      <c r="E54">
        <f t="shared" si="0"/>
        <v>7</v>
      </c>
    </row>
    <row r="55" spans="1:5">
      <c r="A55">
        <v>18</v>
      </c>
      <c r="B55">
        <v>250</v>
      </c>
      <c r="C55">
        <v>6</v>
      </c>
      <c r="D55">
        <v>7</v>
      </c>
      <c r="E55">
        <f t="shared" si="0"/>
        <v>6</v>
      </c>
    </row>
    <row r="56" spans="1:5">
      <c r="A56">
        <v>18</v>
      </c>
      <c r="B56">
        <v>400</v>
      </c>
      <c r="C56">
        <v>10</v>
      </c>
      <c r="D56">
        <v>10</v>
      </c>
      <c r="E56">
        <f t="shared" si="0"/>
        <v>10</v>
      </c>
    </row>
    <row r="57" spans="1:5">
      <c r="A57">
        <v>18</v>
      </c>
      <c r="B57">
        <v>350</v>
      </c>
      <c r="C57">
        <v>9</v>
      </c>
      <c r="D57">
        <v>9</v>
      </c>
      <c r="E57">
        <f t="shared" si="0"/>
        <v>9</v>
      </c>
    </row>
    <row r="58" spans="1:5">
      <c r="A58">
        <v>89</v>
      </c>
      <c r="B58">
        <v>350</v>
      </c>
      <c r="C58">
        <v>9.5</v>
      </c>
      <c r="D58">
        <v>9.5</v>
      </c>
      <c r="E58">
        <f t="shared" si="0"/>
        <v>9.5</v>
      </c>
    </row>
    <row r="59" spans="1:5">
      <c r="A59">
        <v>89</v>
      </c>
      <c r="B59">
        <v>350</v>
      </c>
      <c r="C59">
        <v>9.5</v>
      </c>
      <c r="D59">
        <v>9.5</v>
      </c>
      <c r="E59">
        <f t="shared" si="0"/>
        <v>9.5</v>
      </c>
    </row>
    <row r="60" spans="1:5">
      <c r="A60">
        <v>89</v>
      </c>
      <c r="B60">
        <v>250</v>
      </c>
      <c r="C60">
        <v>6.5</v>
      </c>
      <c r="D60">
        <v>6.5</v>
      </c>
      <c r="E60">
        <f t="shared" si="0"/>
        <v>6.5</v>
      </c>
    </row>
    <row r="61" spans="1:5">
      <c r="A61">
        <v>89</v>
      </c>
      <c r="B61">
        <v>250</v>
      </c>
      <c r="C61">
        <v>6.5</v>
      </c>
      <c r="D61">
        <v>6.5</v>
      </c>
      <c r="E61">
        <f t="shared" si="0"/>
        <v>6.5</v>
      </c>
    </row>
    <row r="62" spans="1:5">
      <c r="A62">
        <v>89</v>
      </c>
      <c r="B62">
        <v>250</v>
      </c>
      <c r="C62">
        <v>6.5</v>
      </c>
      <c r="D62">
        <v>6.5</v>
      </c>
      <c r="E62">
        <f t="shared" si="0"/>
        <v>6.5</v>
      </c>
    </row>
    <row r="63" spans="1:5">
      <c r="A63">
        <v>89</v>
      </c>
      <c r="B63">
        <v>250</v>
      </c>
      <c r="C63">
        <v>6.5</v>
      </c>
      <c r="D63">
        <v>6.5</v>
      </c>
      <c r="E63">
        <f t="shared" si="0"/>
        <v>6.5</v>
      </c>
    </row>
    <row r="64" spans="1:5">
      <c r="A64">
        <v>89</v>
      </c>
      <c r="B64">
        <v>250</v>
      </c>
      <c r="C64">
        <v>6.5</v>
      </c>
      <c r="D64">
        <v>6.5</v>
      </c>
      <c r="E64">
        <f t="shared" si="0"/>
        <v>6.5</v>
      </c>
    </row>
    <row r="65" spans="1:5">
      <c r="A65">
        <v>89</v>
      </c>
      <c r="B65">
        <v>250</v>
      </c>
      <c r="C65">
        <v>6.5</v>
      </c>
      <c r="D65">
        <v>6.5</v>
      </c>
      <c r="E65">
        <f t="shared" si="0"/>
        <v>6.5</v>
      </c>
    </row>
    <row r="66" spans="1:5">
      <c r="A66">
        <v>89</v>
      </c>
      <c r="B66">
        <v>250</v>
      </c>
      <c r="C66">
        <v>6.5</v>
      </c>
      <c r="D66">
        <v>6.5</v>
      </c>
      <c r="E66">
        <f t="shared" si="0"/>
        <v>6.5</v>
      </c>
    </row>
    <row r="67" spans="1:5">
      <c r="A67">
        <v>89</v>
      </c>
      <c r="B67">
        <v>250</v>
      </c>
      <c r="C67">
        <v>6.5</v>
      </c>
      <c r="D67">
        <v>6.5</v>
      </c>
      <c r="E67">
        <f t="shared" ref="E67:E130" si="1">IF(ISNUMBER(VLOOKUP(A67, $H$6:$H$15, 1, 0))=TRUE, B67*0.1, C67)</f>
        <v>6.5</v>
      </c>
    </row>
    <row r="68" spans="1:5">
      <c r="A68">
        <v>89</v>
      </c>
      <c r="B68">
        <v>250</v>
      </c>
      <c r="C68">
        <v>6.5</v>
      </c>
      <c r="D68">
        <v>6.5</v>
      </c>
      <c r="E68">
        <f t="shared" si="1"/>
        <v>6.5</v>
      </c>
    </row>
    <row r="69" spans="1:5">
      <c r="A69">
        <v>89</v>
      </c>
      <c r="B69">
        <v>350</v>
      </c>
      <c r="C69">
        <v>9.5</v>
      </c>
      <c r="D69">
        <v>9.5</v>
      </c>
      <c r="E69">
        <f t="shared" si="1"/>
        <v>9.5</v>
      </c>
    </row>
    <row r="70" spans="1:5">
      <c r="A70">
        <v>89</v>
      </c>
      <c r="B70">
        <v>280</v>
      </c>
      <c r="C70">
        <v>7.5</v>
      </c>
      <c r="D70">
        <v>6.5</v>
      </c>
      <c r="E70">
        <f t="shared" si="1"/>
        <v>7.5</v>
      </c>
    </row>
    <row r="71" spans="1:5">
      <c r="A71">
        <v>22</v>
      </c>
      <c r="B71">
        <v>350</v>
      </c>
      <c r="C71">
        <v>12</v>
      </c>
      <c r="D71">
        <v>14</v>
      </c>
      <c r="E71">
        <f t="shared" si="1"/>
        <v>12</v>
      </c>
    </row>
    <row r="72" spans="1:5">
      <c r="A72">
        <v>22</v>
      </c>
      <c r="B72">
        <v>350</v>
      </c>
      <c r="C72">
        <v>12</v>
      </c>
      <c r="D72">
        <v>14</v>
      </c>
      <c r="E72">
        <f t="shared" si="1"/>
        <v>12</v>
      </c>
    </row>
    <row r="73" spans="1:5">
      <c r="A73">
        <v>22</v>
      </c>
      <c r="B73">
        <v>480</v>
      </c>
      <c r="C73">
        <v>12</v>
      </c>
      <c r="D73">
        <v>14</v>
      </c>
      <c r="E73">
        <f t="shared" si="1"/>
        <v>12</v>
      </c>
    </row>
    <row r="74" spans="1:5">
      <c r="A74">
        <v>22</v>
      </c>
      <c r="B74">
        <v>400</v>
      </c>
      <c r="C74">
        <v>12</v>
      </c>
      <c r="D74">
        <v>14.5</v>
      </c>
      <c r="E74">
        <f t="shared" si="1"/>
        <v>12</v>
      </c>
    </row>
    <row r="75" spans="1:5">
      <c r="A75">
        <v>90</v>
      </c>
      <c r="B75">
        <v>400</v>
      </c>
      <c r="C75">
        <v>5.5</v>
      </c>
      <c r="D75">
        <v>14.5</v>
      </c>
      <c r="E75">
        <f t="shared" si="1"/>
        <v>5.5</v>
      </c>
    </row>
    <row r="76" spans="1:5">
      <c r="A76">
        <v>48</v>
      </c>
      <c r="B76">
        <v>150</v>
      </c>
      <c r="C76">
        <v>1.4</v>
      </c>
      <c r="D76">
        <v>21</v>
      </c>
      <c r="E76">
        <f t="shared" si="1"/>
        <v>15</v>
      </c>
    </row>
    <row r="77" spans="1:5">
      <c r="A77">
        <v>48</v>
      </c>
      <c r="B77">
        <v>180</v>
      </c>
      <c r="C77">
        <v>1.4</v>
      </c>
      <c r="D77">
        <v>25.2</v>
      </c>
      <c r="E77">
        <f t="shared" si="1"/>
        <v>18</v>
      </c>
    </row>
    <row r="78" spans="1:5">
      <c r="A78">
        <v>52</v>
      </c>
      <c r="B78">
        <v>290</v>
      </c>
      <c r="C78">
        <v>1</v>
      </c>
      <c r="D78">
        <v>29</v>
      </c>
      <c r="E78">
        <f t="shared" si="1"/>
        <v>29</v>
      </c>
    </row>
    <row r="79" spans="1:5">
      <c r="A79">
        <v>52</v>
      </c>
      <c r="B79">
        <v>275</v>
      </c>
      <c r="C79">
        <v>1</v>
      </c>
      <c r="D79">
        <v>27.5</v>
      </c>
      <c r="E79">
        <f t="shared" si="1"/>
        <v>27.5</v>
      </c>
    </row>
    <row r="80" spans="1:5">
      <c r="A80">
        <v>52</v>
      </c>
      <c r="B80">
        <v>320</v>
      </c>
      <c r="C80">
        <v>1</v>
      </c>
      <c r="D80">
        <v>32</v>
      </c>
      <c r="E80">
        <f t="shared" si="1"/>
        <v>32</v>
      </c>
    </row>
    <row r="81" spans="1:5">
      <c r="A81">
        <v>52</v>
      </c>
      <c r="B81">
        <v>195</v>
      </c>
      <c r="C81">
        <v>1</v>
      </c>
      <c r="D81">
        <v>20</v>
      </c>
      <c r="E81">
        <f t="shared" si="1"/>
        <v>19.5</v>
      </c>
    </row>
    <row r="82" spans="1:5">
      <c r="A82">
        <v>52</v>
      </c>
      <c r="B82">
        <v>320</v>
      </c>
      <c r="C82">
        <v>1</v>
      </c>
      <c r="D82">
        <v>32</v>
      </c>
      <c r="E82">
        <f t="shared" si="1"/>
        <v>32</v>
      </c>
    </row>
    <row r="83" spans="1:5">
      <c r="A83">
        <v>52</v>
      </c>
      <c r="B83">
        <v>320</v>
      </c>
      <c r="C83">
        <v>1</v>
      </c>
      <c r="D83">
        <v>32</v>
      </c>
      <c r="E83">
        <f t="shared" si="1"/>
        <v>32</v>
      </c>
    </row>
    <row r="84" spans="1:5">
      <c r="A84">
        <v>52</v>
      </c>
      <c r="B84">
        <v>320</v>
      </c>
      <c r="C84">
        <v>1</v>
      </c>
      <c r="D84">
        <v>32</v>
      </c>
      <c r="E84">
        <f t="shared" si="1"/>
        <v>32</v>
      </c>
    </row>
    <row r="85" spans="1:5">
      <c r="A85">
        <v>52</v>
      </c>
      <c r="B85">
        <v>200</v>
      </c>
      <c r="C85">
        <v>1</v>
      </c>
      <c r="D85">
        <v>20</v>
      </c>
      <c r="E85">
        <f t="shared" si="1"/>
        <v>20</v>
      </c>
    </row>
    <row r="86" spans="1:5">
      <c r="A86">
        <v>52</v>
      </c>
      <c r="B86">
        <v>200</v>
      </c>
      <c r="C86">
        <v>1</v>
      </c>
      <c r="D86">
        <v>20</v>
      </c>
      <c r="E86">
        <f t="shared" si="1"/>
        <v>20</v>
      </c>
    </row>
    <row r="87" spans="1:5">
      <c r="A87">
        <v>40</v>
      </c>
      <c r="B87">
        <v>250</v>
      </c>
      <c r="C87">
        <v>1</v>
      </c>
      <c r="D87">
        <v>25</v>
      </c>
      <c r="E87">
        <f t="shared" si="1"/>
        <v>25</v>
      </c>
    </row>
    <row r="88" spans="1:5">
      <c r="A88">
        <v>40</v>
      </c>
      <c r="B88">
        <v>220</v>
      </c>
      <c r="C88">
        <v>1</v>
      </c>
      <c r="D88">
        <v>22</v>
      </c>
      <c r="E88">
        <f t="shared" si="1"/>
        <v>22</v>
      </c>
    </row>
    <row r="89" spans="1:5">
      <c r="A89">
        <v>18</v>
      </c>
      <c r="B89">
        <v>190</v>
      </c>
      <c r="C89">
        <v>5</v>
      </c>
      <c r="D89">
        <v>5</v>
      </c>
      <c r="E89">
        <f t="shared" si="1"/>
        <v>5</v>
      </c>
    </row>
    <row r="90" spans="1:5">
      <c r="A90">
        <v>18</v>
      </c>
      <c r="B90">
        <v>220</v>
      </c>
      <c r="C90">
        <v>5</v>
      </c>
      <c r="D90">
        <v>6</v>
      </c>
      <c r="E90">
        <f t="shared" si="1"/>
        <v>5</v>
      </c>
    </row>
    <row r="91" spans="1:5">
      <c r="A91">
        <v>18</v>
      </c>
      <c r="B91">
        <v>220</v>
      </c>
      <c r="C91">
        <v>5</v>
      </c>
      <c r="D91">
        <v>6</v>
      </c>
      <c r="E91">
        <f t="shared" si="1"/>
        <v>5</v>
      </c>
    </row>
    <row r="92" spans="1:5">
      <c r="A92">
        <v>18</v>
      </c>
      <c r="B92">
        <v>150</v>
      </c>
      <c r="C92">
        <v>5</v>
      </c>
      <c r="D92">
        <v>5</v>
      </c>
      <c r="E92">
        <f t="shared" si="1"/>
        <v>5</v>
      </c>
    </row>
    <row r="93" spans="1:5">
      <c r="A93">
        <v>18</v>
      </c>
      <c r="B93">
        <v>190</v>
      </c>
      <c r="C93">
        <v>5</v>
      </c>
      <c r="D93">
        <v>5</v>
      </c>
      <c r="E93">
        <f t="shared" si="1"/>
        <v>5</v>
      </c>
    </row>
    <row r="94" spans="1:5">
      <c r="A94">
        <v>18</v>
      </c>
      <c r="B94">
        <v>190</v>
      </c>
      <c r="C94">
        <v>5</v>
      </c>
      <c r="D94">
        <v>5</v>
      </c>
      <c r="E94">
        <f t="shared" si="1"/>
        <v>5</v>
      </c>
    </row>
    <row r="95" spans="1:5">
      <c r="A95">
        <v>18</v>
      </c>
      <c r="B95">
        <v>200</v>
      </c>
      <c r="C95">
        <v>5</v>
      </c>
      <c r="D95">
        <v>5</v>
      </c>
      <c r="E95">
        <f t="shared" si="1"/>
        <v>5</v>
      </c>
    </row>
    <row r="96" spans="1:5">
      <c r="A96">
        <v>18</v>
      </c>
      <c r="B96">
        <v>180</v>
      </c>
      <c r="C96">
        <v>5</v>
      </c>
      <c r="D96">
        <v>5</v>
      </c>
      <c r="E96">
        <f t="shared" si="1"/>
        <v>5</v>
      </c>
    </row>
    <row r="97" spans="1:5">
      <c r="A97">
        <v>18</v>
      </c>
      <c r="B97">
        <v>180</v>
      </c>
      <c r="C97">
        <v>5</v>
      </c>
      <c r="D97">
        <v>5</v>
      </c>
      <c r="E97">
        <f t="shared" si="1"/>
        <v>5</v>
      </c>
    </row>
    <row r="98" spans="1:5">
      <c r="A98">
        <v>18</v>
      </c>
      <c r="B98">
        <v>330</v>
      </c>
      <c r="C98">
        <v>8</v>
      </c>
      <c r="D98">
        <v>9</v>
      </c>
      <c r="E98">
        <f t="shared" si="1"/>
        <v>8</v>
      </c>
    </row>
    <row r="99" spans="1:5">
      <c r="A99">
        <v>18</v>
      </c>
      <c r="B99">
        <v>185</v>
      </c>
      <c r="C99">
        <v>5</v>
      </c>
      <c r="D99">
        <v>5</v>
      </c>
      <c r="E99">
        <f t="shared" si="1"/>
        <v>5</v>
      </c>
    </row>
    <row r="100" spans="1:5">
      <c r="A100">
        <v>18</v>
      </c>
      <c r="B100">
        <v>220</v>
      </c>
      <c r="C100">
        <v>5</v>
      </c>
      <c r="D100">
        <v>6</v>
      </c>
      <c r="E100">
        <f t="shared" si="1"/>
        <v>5</v>
      </c>
    </row>
    <row r="101" spans="1:5">
      <c r="A101">
        <v>18</v>
      </c>
      <c r="B101">
        <v>250</v>
      </c>
      <c r="C101">
        <v>6</v>
      </c>
      <c r="D101">
        <v>7.5</v>
      </c>
      <c r="E101">
        <f t="shared" si="1"/>
        <v>6</v>
      </c>
    </row>
    <row r="102" spans="1:5">
      <c r="A102">
        <v>18</v>
      </c>
      <c r="B102">
        <v>250</v>
      </c>
      <c r="C102">
        <v>6</v>
      </c>
      <c r="D102">
        <v>7</v>
      </c>
      <c r="E102">
        <f t="shared" si="1"/>
        <v>6</v>
      </c>
    </row>
    <row r="103" spans="1:5">
      <c r="A103">
        <v>18</v>
      </c>
      <c r="B103">
        <v>170</v>
      </c>
      <c r="C103">
        <v>5</v>
      </c>
      <c r="D103">
        <v>5</v>
      </c>
      <c r="E103">
        <f t="shared" si="1"/>
        <v>5</v>
      </c>
    </row>
    <row r="104" spans="1:5">
      <c r="A104">
        <v>18</v>
      </c>
      <c r="B104">
        <v>330</v>
      </c>
      <c r="C104">
        <v>8</v>
      </c>
      <c r="D104">
        <v>9</v>
      </c>
      <c r="E104">
        <f t="shared" si="1"/>
        <v>8</v>
      </c>
    </row>
    <row r="105" spans="1:5">
      <c r="A105">
        <v>18</v>
      </c>
      <c r="B105">
        <v>350</v>
      </c>
      <c r="C105">
        <v>9</v>
      </c>
      <c r="D105">
        <v>9</v>
      </c>
      <c r="E105">
        <f t="shared" si="1"/>
        <v>9</v>
      </c>
    </row>
    <row r="106" spans="1:5">
      <c r="A106">
        <v>18</v>
      </c>
      <c r="B106">
        <v>350</v>
      </c>
      <c r="C106">
        <v>9</v>
      </c>
      <c r="D106">
        <v>9</v>
      </c>
      <c r="E106">
        <f t="shared" si="1"/>
        <v>9</v>
      </c>
    </row>
    <row r="107" spans="1:5">
      <c r="A107">
        <v>18</v>
      </c>
      <c r="B107">
        <v>190</v>
      </c>
      <c r="C107">
        <v>5</v>
      </c>
      <c r="D107">
        <v>5</v>
      </c>
      <c r="E107">
        <f t="shared" si="1"/>
        <v>5</v>
      </c>
    </row>
    <row r="108" spans="1:5">
      <c r="A108">
        <v>18</v>
      </c>
      <c r="B108">
        <v>200</v>
      </c>
      <c r="C108">
        <v>5</v>
      </c>
      <c r="D108">
        <v>5</v>
      </c>
      <c r="E108">
        <f t="shared" si="1"/>
        <v>5</v>
      </c>
    </row>
    <row r="109" spans="1:5">
      <c r="A109">
        <v>18</v>
      </c>
      <c r="B109">
        <v>350</v>
      </c>
      <c r="C109">
        <v>9</v>
      </c>
      <c r="D109">
        <v>9</v>
      </c>
      <c r="E109">
        <f t="shared" si="1"/>
        <v>9</v>
      </c>
    </row>
    <row r="110" spans="1:5">
      <c r="A110">
        <v>18</v>
      </c>
      <c r="B110">
        <v>210</v>
      </c>
      <c r="C110">
        <v>5</v>
      </c>
      <c r="D110">
        <v>6</v>
      </c>
      <c r="E110">
        <f t="shared" si="1"/>
        <v>5</v>
      </c>
    </row>
    <row r="111" spans="1:5">
      <c r="A111">
        <v>18</v>
      </c>
      <c r="B111">
        <v>210</v>
      </c>
      <c r="C111">
        <v>5</v>
      </c>
      <c r="D111">
        <v>6</v>
      </c>
      <c r="E111">
        <f t="shared" si="1"/>
        <v>5</v>
      </c>
    </row>
    <row r="112" spans="1:5">
      <c r="A112">
        <v>18</v>
      </c>
      <c r="B112">
        <v>190</v>
      </c>
      <c r="C112">
        <v>5</v>
      </c>
      <c r="D112">
        <v>5</v>
      </c>
      <c r="E112">
        <f t="shared" si="1"/>
        <v>5</v>
      </c>
    </row>
    <row r="113" spans="1:5">
      <c r="A113">
        <v>18</v>
      </c>
      <c r="B113">
        <v>190</v>
      </c>
      <c r="C113">
        <v>5</v>
      </c>
      <c r="D113">
        <v>5</v>
      </c>
      <c r="E113">
        <f t="shared" si="1"/>
        <v>5</v>
      </c>
    </row>
    <row r="114" spans="1:5">
      <c r="A114">
        <v>18</v>
      </c>
      <c r="B114">
        <v>250</v>
      </c>
      <c r="C114">
        <v>6</v>
      </c>
      <c r="D114">
        <v>7</v>
      </c>
      <c r="E114">
        <f t="shared" si="1"/>
        <v>6</v>
      </c>
    </row>
    <row r="115" spans="1:5">
      <c r="A115">
        <v>18</v>
      </c>
      <c r="B115">
        <v>150</v>
      </c>
      <c r="C115">
        <v>5</v>
      </c>
      <c r="D115">
        <v>5</v>
      </c>
      <c r="E115">
        <f t="shared" si="1"/>
        <v>5</v>
      </c>
    </row>
    <row r="116" spans="1:5">
      <c r="A116">
        <v>18</v>
      </c>
      <c r="B116">
        <v>170</v>
      </c>
      <c r="C116">
        <v>5</v>
      </c>
      <c r="D116">
        <v>5</v>
      </c>
      <c r="E116">
        <f t="shared" si="1"/>
        <v>5</v>
      </c>
    </row>
    <row r="117" spans="1:5">
      <c r="A117">
        <v>18</v>
      </c>
      <c r="B117">
        <v>210</v>
      </c>
      <c r="C117">
        <v>5</v>
      </c>
      <c r="D117">
        <v>6</v>
      </c>
      <c r="E117">
        <f t="shared" si="1"/>
        <v>5</v>
      </c>
    </row>
    <row r="118" spans="1:5">
      <c r="A118">
        <v>18</v>
      </c>
      <c r="B118">
        <v>400</v>
      </c>
      <c r="C118">
        <v>10</v>
      </c>
      <c r="D118">
        <v>10</v>
      </c>
      <c r="E118">
        <f t="shared" si="1"/>
        <v>10</v>
      </c>
    </row>
    <row r="119" spans="1:5">
      <c r="A119">
        <v>18</v>
      </c>
      <c r="B119">
        <v>270</v>
      </c>
      <c r="C119">
        <v>7</v>
      </c>
      <c r="D119">
        <v>7</v>
      </c>
      <c r="E119">
        <f t="shared" si="1"/>
        <v>7</v>
      </c>
    </row>
    <row r="120" spans="1:5">
      <c r="A120">
        <v>18</v>
      </c>
      <c r="B120">
        <v>270</v>
      </c>
      <c r="C120">
        <v>7</v>
      </c>
      <c r="D120">
        <v>7</v>
      </c>
      <c r="E120">
        <f t="shared" si="1"/>
        <v>7</v>
      </c>
    </row>
    <row r="121" spans="1:5">
      <c r="A121">
        <v>18</v>
      </c>
      <c r="B121">
        <v>270</v>
      </c>
      <c r="C121">
        <v>7</v>
      </c>
      <c r="D121">
        <v>8</v>
      </c>
      <c r="E121">
        <f t="shared" si="1"/>
        <v>7</v>
      </c>
    </row>
    <row r="122" spans="1:5">
      <c r="A122">
        <v>18</v>
      </c>
      <c r="B122">
        <v>270</v>
      </c>
      <c r="C122">
        <v>7</v>
      </c>
      <c r="D122">
        <v>8</v>
      </c>
      <c r="E122">
        <f t="shared" si="1"/>
        <v>7</v>
      </c>
    </row>
    <row r="123" spans="1:5">
      <c r="A123">
        <v>18</v>
      </c>
      <c r="B123">
        <v>400</v>
      </c>
      <c r="C123">
        <v>10</v>
      </c>
      <c r="D123">
        <v>10</v>
      </c>
      <c r="E123">
        <f t="shared" si="1"/>
        <v>10</v>
      </c>
    </row>
    <row r="124" spans="1:5">
      <c r="A124">
        <v>18</v>
      </c>
      <c r="B124">
        <v>220</v>
      </c>
      <c r="C124">
        <v>5</v>
      </c>
      <c r="D124">
        <v>6.5</v>
      </c>
      <c r="E124">
        <f t="shared" si="1"/>
        <v>5</v>
      </c>
    </row>
    <row r="125" spans="1:5">
      <c r="A125">
        <v>18</v>
      </c>
      <c r="B125">
        <v>100</v>
      </c>
      <c r="C125">
        <v>5</v>
      </c>
      <c r="D125">
        <v>5</v>
      </c>
      <c r="E125">
        <f t="shared" si="1"/>
        <v>5</v>
      </c>
    </row>
    <row r="126" spans="1:5">
      <c r="A126">
        <v>18</v>
      </c>
      <c r="B126">
        <v>350</v>
      </c>
      <c r="C126">
        <v>9</v>
      </c>
      <c r="D126">
        <v>9.5</v>
      </c>
      <c r="E126">
        <f t="shared" si="1"/>
        <v>9</v>
      </c>
    </row>
    <row r="127" spans="1:5">
      <c r="A127">
        <v>18</v>
      </c>
      <c r="B127">
        <v>160</v>
      </c>
      <c r="C127">
        <v>5</v>
      </c>
      <c r="D127">
        <v>5</v>
      </c>
      <c r="E127">
        <f t="shared" si="1"/>
        <v>5</v>
      </c>
    </row>
    <row r="128" spans="1:5">
      <c r="A128">
        <v>18</v>
      </c>
      <c r="B128">
        <v>230</v>
      </c>
      <c r="C128">
        <v>6</v>
      </c>
      <c r="D128">
        <v>7</v>
      </c>
      <c r="E128">
        <f t="shared" si="1"/>
        <v>6</v>
      </c>
    </row>
    <row r="129" spans="1:5">
      <c r="A129">
        <v>18</v>
      </c>
      <c r="B129">
        <v>250</v>
      </c>
      <c r="C129">
        <v>6</v>
      </c>
      <c r="D129">
        <v>7</v>
      </c>
      <c r="E129">
        <f t="shared" si="1"/>
        <v>6</v>
      </c>
    </row>
    <row r="130" spans="1:5">
      <c r="A130">
        <v>18</v>
      </c>
      <c r="B130">
        <v>200</v>
      </c>
      <c r="C130">
        <v>5</v>
      </c>
      <c r="D130">
        <v>5</v>
      </c>
      <c r="E130">
        <f t="shared" si="1"/>
        <v>5</v>
      </c>
    </row>
    <row r="131" spans="1:5">
      <c r="A131">
        <v>18</v>
      </c>
      <c r="B131">
        <v>270</v>
      </c>
      <c r="C131">
        <v>7</v>
      </c>
      <c r="D131">
        <v>8</v>
      </c>
      <c r="E131">
        <f t="shared" ref="E131:E194" si="2">IF(ISNUMBER(VLOOKUP(A131, $H$6:$H$15, 1, 0))=TRUE, B131*0.1, C131)</f>
        <v>7</v>
      </c>
    </row>
    <row r="132" spans="1:5">
      <c r="A132">
        <v>18</v>
      </c>
      <c r="B132">
        <v>200</v>
      </c>
      <c r="C132">
        <v>5</v>
      </c>
      <c r="D132">
        <v>5</v>
      </c>
      <c r="E132">
        <f t="shared" si="2"/>
        <v>5</v>
      </c>
    </row>
    <row r="133" spans="1:5">
      <c r="A133">
        <v>18</v>
      </c>
      <c r="B133">
        <v>250</v>
      </c>
      <c r="C133">
        <v>6</v>
      </c>
      <c r="D133">
        <v>7</v>
      </c>
      <c r="E133">
        <f t="shared" si="2"/>
        <v>6</v>
      </c>
    </row>
    <row r="134" spans="1:5">
      <c r="A134">
        <v>18</v>
      </c>
      <c r="B134">
        <v>350</v>
      </c>
      <c r="C134">
        <v>9</v>
      </c>
      <c r="D134">
        <v>9.5</v>
      </c>
      <c r="E134">
        <f t="shared" si="2"/>
        <v>9</v>
      </c>
    </row>
    <row r="135" spans="1:5">
      <c r="A135">
        <v>18</v>
      </c>
      <c r="B135">
        <v>200</v>
      </c>
      <c r="C135">
        <v>5</v>
      </c>
      <c r="D135">
        <v>5</v>
      </c>
      <c r="E135">
        <f t="shared" si="2"/>
        <v>5</v>
      </c>
    </row>
    <row r="136" spans="1:5">
      <c r="A136">
        <v>18</v>
      </c>
      <c r="B136">
        <v>170</v>
      </c>
      <c r="C136">
        <v>5</v>
      </c>
      <c r="D136">
        <v>5</v>
      </c>
      <c r="E136">
        <f t="shared" si="2"/>
        <v>5</v>
      </c>
    </row>
    <row r="137" spans="1:5">
      <c r="A137">
        <v>18</v>
      </c>
      <c r="B137">
        <v>200</v>
      </c>
      <c r="C137">
        <v>5</v>
      </c>
      <c r="D137">
        <v>5</v>
      </c>
      <c r="E137">
        <f t="shared" si="2"/>
        <v>5</v>
      </c>
    </row>
    <row r="138" spans="1:5">
      <c r="A138">
        <v>18</v>
      </c>
      <c r="B138">
        <v>160</v>
      </c>
      <c r="C138">
        <v>5</v>
      </c>
      <c r="D138">
        <v>5</v>
      </c>
      <c r="E138">
        <f t="shared" si="2"/>
        <v>5</v>
      </c>
    </row>
    <row r="139" spans="1:5">
      <c r="A139">
        <v>18</v>
      </c>
      <c r="B139">
        <v>160</v>
      </c>
      <c r="C139">
        <v>5</v>
      </c>
      <c r="D139">
        <v>5</v>
      </c>
      <c r="E139">
        <f t="shared" si="2"/>
        <v>5</v>
      </c>
    </row>
    <row r="140" spans="1:5">
      <c r="A140">
        <v>18</v>
      </c>
      <c r="B140">
        <v>230</v>
      </c>
      <c r="C140">
        <v>6</v>
      </c>
      <c r="D140">
        <v>6</v>
      </c>
      <c r="E140">
        <f t="shared" si="2"/>
        <v>6</v>
      </c>
    </row>
    <row r="141" spans="1:5">
      <c r="A141">
        <v>19</v>
      </c>
      <c r="B141">
        <v>180</v>
      </c>
      <c r="C141">
        <v>4</v>
      </c>
      <c r="D141">
        <v>4</v>
      </c>
      <c r="E141">
        <f t="shared" si="2"/>
        <v>4</v>
      </c>
    </row>
    <row r="142" spans="1:5">
      <c r="A142">
        <v>19</v>
      </c>
      <c r="B142">
        <v>100</v>
      </c>
      <c r="C142">
        <v>4</v>
      </c>
      <c r="D142">
        <v>4</v>
      </c>
      <c r="E142">
        <f t="shared" si="2"/>
        <v>4</v>
      </c>
    </row>
    <row r="143" spans="1:5">
      <c r="A143">
        <v>19</v>
      </c>
      <c r="B143">
        <v>100</v>
      </c>
      <c r="C143">
        <v>4</v>
      </c>
      <c r="D143">
        <v>4</v>
      </c>
      <c r="E143">
        <f t="shared" si="2"/>
        <v>4</v>
      </c>
    </row>
    <row r="144" spans="1:5">
      <c r="A144">
        <v>91</v>
      </c>
      <c r="B144">
        <v>150</v>
      </c>
      <c r="C144">
        <v>4.5</v>
      </c>
      <c r="D144">
        <v>4.5</v>
      </c>
      <c r="E144">
        <f t="shared" si="2"/>
        <v>4.5</v>
      </c>
    </row>
    <row r="145" spans="1:5">
      <c r="A145">
        <v>91</v>
      </c>
      <c r="B145">
        <v>150</v>
      </c>
      <c r="C145">
        <v>4.5</v>
      </c>
      <c r="D145">
        <v>4.5</v>
      </c>
      <c r="E145">
        <f t="shared" si="2"/>
        <v>4.5</v>
      </c>
    </row>
    <row r="146" spans="1:5">
      <c r="A146">
        <v>91</v>
      </c>
      <c r="B146">
        <v>150</v>
      </c>
      <c r="C146">
        <v>4.5</v>
      </c>
      <c r="D146">
        <v>4.5</v>
      </c>
      <c r="E146">
        <f t="shared" si="2"/>
        <v>4.5</v>
      </c>
    </row>
    <row r="147" spans="1:5">
      <c r="A147">
        <v>91</v>
      </c>
      <c r="B147">
        <v>160</v>
      </c>
      <c r="C147">
        <v>4.5</v>
      </c>
      <c r="D147">
        <v>4.5</v>
      </c>
      <c r="E147">
        <f t="shared" si="2"/>
        <v>4.5</v>
      </c>
    </row>
    <row r="148" spans="1:5">
      <c r="A148">
        <v>91</v>
      </c>
      <c r="B148">
        <v>160</v>
      </c>
      <c r="C148">
        <v>4.5</v>
      </c>
      <c r="D148">
        <v>4.5</v>
      </c>
      <c r="E148">
        <f t="shared" si="2"/>
        <v>4.5</v>
      </c>
    </row>
    <row r="149" spans="1:5">
      <c r="A149">
        <v>91</v>
      </c>
      <c r="B149">
        <v>160</v>
      </c>
      <c r="C149">
        <v>4.5</v>
      </c>
      <c r="D149">
        <v>4.5</v>
      </c>
      <c r="E149">
        <f t="shared" si="2"/>
        <v>4.5</v>
      </c>
    </row>
    <row r="150" spans="1:5">
      <c r="A150">
        <v>91</v>
      </c>
      <c r="B150">
        <v>100</v>
      </c>
      <c r="C150">
        <v>4.5</v>
      </c>
      <c r="D150">
        <v>4.5</v>
      </c>
      <c r="E150">
        <f t="shared" si="2"/>
        <v>4.5</v>
      </c>
    </row>
    <row r="151" spans="1:5">
      <c r="A151">
        <v>89</v>
      </c>
      <c r="B151">
        <v>180</v>
      </c>
      <c r="C151">
        <v>5.5</v>
      </c>
      <c r="D151">
        <v>5.5</v>
      </c>
      <c r="E151">
        <f t="shared" si="2"/>
        <v>5.5</v>
      </c>
    </row>
    <row r="152" spans="1:5">
      <c r="A152">
        <v>89</v>
      </c>
      <c r="B152">
        <v>230</v>
      </c>
      <c r="C152">
        <v>6.5</v>
      </c>
      <c r="D152">
        <v>5.5</v>
      </c>
      <c r="E152">
        <f t="shared" si="2"/>
        <v>6.5</v>
      </c>
    </row>
    <row r="153" spans="1:5">
      <c r="A153">
        <v>89</v>
      </c>
      <c r="B153">
        <v>230</v>
      </c>
      <c r="C153">
        <v>6.5</v>
      </c>
      <c r="D153">
        <v>5.5</v>
      </c>
      <c r="E153">
        <f t="shared" si="2"/>
        <v>6.5</v>
      </c>
    </row>
    <row r="154" spans="1:5">
      <c r="A154">
        <v>89</v>
      </c>
      <c r="B154">
        <v>180</v>
      </c>
      <c r="C154">
        <v>5.5</v>
      </c>
      <c r="D154">
        <v>5.5</v>
      </c>
      <c r="E154">
        <f t="shared" si="2"/>
        <v>5.5</v>
      </c>
    </row>
    <row r="155" spans="1:5">
      <c r="A155">
        <v>89</v>
      </c>
      <c r="B155">
        <v>180</v>
      </c>
      <c r="C155">
        <v>5.5</v>
      </c>
      <c r="D155">
        <v>5.5</v>
      </c>
      <c r="E155">
        <f t="shared" si="2"/>
        <v>5.5</v>
      </c>
    </row>
    <row r="156" spans="1:5">
      <c r="A156">
        <v>89</v>
      </c>
      <c r="B156">
        <v>200</v>
      </c>
      <c r="C156">
        <v>5.5</v>
      </c>
      <c r="D156">
        <v>5.5</v>
      </c>
      <c r="E156">
        <f t="shared" si="2"/>
        <v>5.5</v>
      </c>
    </row>
    <row r="157" spans="1:5">
      <c r="A157">
        <v>89</v>
      </c>
      <c r="B157">
        <v>200</v>
      </c>
      <c r="C157">
        <v>5.5</v>
      </c>
      <c r="D157">
        <v>5.5</v>
      </c>
      <c r="E157">
        <f t="shared" si="2"/>
        <v>5.5</v>
      </c>
    </row>
    <row r="158" spans="1:5">
      <c r="A158">
        <v>89</v>
      </c>
      <c r="B158">
        <v>200</v>
      </c>
      <c r="C158">
        <v>5.5</v>
      </c>
      <c r="D158">
        <v>5.5</v>
      </c>
      <c r="E158">
        <f t="shared" si="2"/>
        <v>5.5</v>
      </c>
    </row>
    <row r="159" spans="1:5">
      <c r="A159">
        <v>89</v>
      </c>
      <c r="B159">
        <v>200</v>
      </c>
      <c r="C159">
        <v>5.5</v>
      </c>
      <c r="D159">
        <v>5.5</v>
      </c>
      <c r="E159">
        <f t="shared" si="2"/>
        <v>5.5</v>
      </c>
    </row>
    <row r="160" spans="1:5">
      <c r="A160">
        <v>89</v>
      </c>
      <c r="B160">
        <v>200</v>
      </c>
      <c r="C160">
        <v>5.5</v>
      </c>
      <c r="D160">
        <v>5.5</v>
      </c>
      <c r="E160">
        <f t="shared" si="2"/>
        <v>5.5</v>
      </c>
    </row>
    <row r="161" spans="1:5">
      <c r="A161">
        <v>89</v>
      </c>
      <c r="B161">
        <v>230</v>
      </c>
      <c r="C161">
        <v>6.5</v>
      </c>
      <c r="D161">
        <v>5.5</v>
      </c>
      <c r="E161">
        <f t="shared" si="2"/>
        <v>6.5</v>
      </c>
    </row>
    <row r="162" spans="1:5">
      <c r="A162">
        <v>89</v>
      </c>
      <c r="B162">
        <v>230</v>
      </c>
      <c r="C162">
        <v>6.5</v>
      </c>
      <c r="D162">
        <v>5.5</v>
      </c>
      <c r="E162">
        <f t="shared" si="2"/>
        <v>6.5</v>
      </c>
    </row>
    <row r="163" spans="1:5">
      <c r="A163">
        <v>89</v>
      </c>
      <c r="B163">
        <v>230</v>
      </c>
      <c r="C163">
        <v>6.5</v>
      </c>
      <c r="D163">
        <v>5.5</v>
      </c>
      <c r="E163">
        <f t="shared" si="2"/>
        <v>6.5</v>
      </c>
    </row>
    <row r="164" spans="1:5">
      <c r="A164">
        <v>89</v>
      </c>
      <c r="B164">
        <v>150</v>
      </c>
      <c r="C164">
        <v>5.5</v>
      </c>
      <c r="D164">
        <v>5.5</v>
      </c>
      <c r="E164">
        <f t="shared" si="2"/>
        <v>5.5</v>
      </c>
    </row>
    <row r="165" spans="1:5">
      <c r="A165">
        <v>89</v>
      </c>
      <c r="B165">
        <v>400</v>
      </c>
      <c r="C165">
        <v>10.5</v>
      </c>
      <c r="D165">
        <v>10.5</v>
      </c>
      <c r="E165">
        <f t="shared" si="2"/>
        <v>10.5</v>
      </c>
    </row>
    <row r="166" spans="1:5">
      <c r="A166">
        <v>89</v>
      </c>
      <c r="B166">
        <v>350</v>
      </c>
      <c r="C166">
        <v>9.5</v>
      </c>
      <c r="D166">
        <v>9.5</v>
      </c>
      <c r="E166">
        <f t="shared" si="2"/>
        <v>9.5</v>
      </c>
    </row>
    <row r="167" spans="1:5">
      <c r="A167">
        <v>89</v>
      </c>
      <c r="B167">
        <v>200</v>
      </c>
      <c r="C167">
        <v>5.5</v>
      </c>
      <c r="D167">
        <v>5.5</v>
      </c>
      <c r="E167">
        <f t="shared" si="2"/>
        <v>5.5</v>
      </c>
    </row>
    <row r="168" spans="1:5">
      <c r="A168">
        <v>89</v>
      </c>
      <c r="B168">
        <v>250</v>
      </c>
      <c r="C168">
        <v>6.5</v>
      </c>
      <c r="D168">
        <v>6.5</v>
      </c>
      <c r="E168">
        <f t="shared" si="2"/>
        <v>6.5</v>
      </c>
    </row>
    <row r="169" spans="1:5">
      <c r="A169">
        <v>22</v>
      </c>
      <c r="B169">
        <v>450</v>
      </c>
      <c r="C169">
        <v>12</v>
      </c>
      <c r="D169">
        <v>24</v>
      </c>
      <c r="E169">
        <f t="shared" si="2"/>
        <v>12</v>
      </c>
    </row>
    <row r="170" spans="1:5">
      <c r="A170">
        <v>22</v>
      </c>
      <c r="B170">
        <v>450</v>
      </c>
      <c r="C170">
        <v>12</v>
      </c>
      <c r="D170">
        <v>18.5</v>
      </c>
      <c r="E170">
        <f t="shared" si="2"/>
        <v>12</v>
      </c>
    </row>
    <row r="171" spans="1:5">
      <c r="A171">
        <v>22</v>
      </c>
      <c r="B171">
        <v>450</v>
      </c>
      <c r="C171">
        <v>12</v>
      </c>
      <c r="D171">
        <v>12</v>
      </c>
      <c r="E171">
        <f t="shared" si="2"/>
        <v>12</v>
      </c>
    </row>
    <row r="172" spans="1:5">
      <c r="A172">
        <v>22</v>
      </c>
      <c r="B172">
        <v>350</v>
      </c>
      <c r="C172">
        <v>12</v>
      </c>
      <c r="D172">
        <v>14.5</v>
      </c>
      <c r="E172">
        <f t="shared" si="2"/>
        <v>12</v>
      </c>
    </row>
    <row r="173" spans="1:5">
      <c r="A173">
        <v>22</v>
      </c>
      <c r="B173">
        <v>270</v>
      </c>
      <c r="C173">
        <v>12</v>
      </c>
      <c r="D173">
        <v>12</v>
      </c>
      <c r="E173">
        <f t="shared" si="2"/>
        <v>12</v>
      </c>
    </row>
    <row r="174" spans="1:5">
      <c r="A174">
        <v>22</v>
      </c>
      <c r="B174">
        <v>270</v>
      </c>
      <c r="C174">
        <v>12</v>
      </c>
      <c r="D174">
        <v>46</v>
      </c>
      <c r="E174">
        <f t="shared" si="2"/>
        <v>12</v>
      </c>
    </row>
    <row r="175" spans="1:5">
      <c r="A175">
        <v>22</v>
      </c>
      <c r="B175">
        <v>380</v>
      </c>
      <c r="C175">
        <v>12</v>
      </c>
      <c r="D175">
        <v>14.5</v>
      </c>
      <c r="E175">
        <f t="shared" si="2"/>
        <v>12</v>
      </c>
    </row>
    <row r="176" spans="1:5">
      <c r="A176">
        <v>22</v>
      </c>
      <c r="B176">
        <v>320</v>
      </c>
      <c r="C176">
        <v>12</v>
      </c>
      <c r="D176">
        <v>12</v>
      </c>
      <c r="E176">
        <f t="shared" si="2"/>
        <v>12</v>
      </c>
    </row>
    <row r="177" spans="1:5">
      <c r="A177">
        <v>22</v>
      </c>
      <c r="B177">
        <v>360</v>
      </c>
      <c r="C177">
        <v>12</v>
      </c>
      <c r="D177">
        <v>14.5</v>
      </c>
      <c r="E177">
        <f t="shared" si="2"/>
        <v>12</v>
      </c>
    </row>
    <row r="178" spans="1:5">
      <c r="A178">
        <v>22</v>
      </c>
      <c r="B178">
        <v>320</v>
      </c>
      <c r="C178">
        <v>12</v>
      </c>
      <c r="D178">
        <v>12.5</v>
      </c>
      <c r="E178">
        <f t="shared" si="2"/>
        <v>12</v>
      </c>
    </row>
    <row r="179" spans="1:5">
      <c r="A179">
        <v>22</v>
      </c>
      <c r="B179">
        <v>380</v>
      </c>
      <c r="C179">
        <v>12</v>
      </c>
      <c r="D179">
        <v>14.5</v>
      </c>
      <c r="E179">
        <f t="shared" si="2"/>
        <v>12</v>
      </c>
    </row>
    <row r="180" spans="1:5">
      <c r="A180">
        <v>90</v>
      </c>
      <c r="B180">
        <v>400</v>
      </c>
      <c r="C180">
        <v>5.5</v>
      </c>
      <c r="D180">
        <v>14.5</v>
      </c>
      <c r="E180">
        <f t="shared" si="2"/>
        <v>5.5</v>
      </c>
    </row>
    <row r="181" spans="1:5">
      <c r="A181">
        <v>90</v>
      </c>
      <c r="B181">
        <v>400</v>
      </c>
      <c r="C181">
        <v>5.5</v>
      </c>
      <c r="D181">
        <v>14.5</v>
      </c>
      <c r="E181">
        <f t="shared" si="2"/>
        <v>5.5</v>
      </c>
    </row>
    <row r="182" spans="1:5">
      <c r="A182">
        <v>90</v>
      </c>
      <c r="B182">
        <v>400</v>
      </c>
      <c r="C182">
        <v>5.5</v>
      </c>
      <c r="D182">
        <v>14.5</v>
      </c>
      <c r="E182">
        <f t="shared" si="2"/>
        <v>5.5</v>
      </c>
    </row>
    <row r="183" spans="1:5">
      <c r="A183">
        <v>90</v>
      </c>
      <c r="B183">
        <v>400</v>
      </c>
      <c r="C183">
        <v>5.5</v>
      </c>
      <c r="D183">
        <v>14.5</v>
      </c>
      <c r="E183">
        <f t="shared" si="2"/>
        <v>5.5</v>
      </c>
    </row>
    <row r="184" spans="1:5">
      <c r="A184">
        <v>46</v>
      </c>
      <c r="B184">
        <v>120</v>
      </c>
      <c r="C184">
        <v>1</v>
      </c>
      <c r="D184">
        <v>12</v>
      </c>
      <c r="E184">
        <f t="shared" si="2"/>
        <v>12</v>
      </c>
    </row>
    <row r="185" spans="1:5">
      <c r="A185">
        <v>46</v>
      </c>
      <c r="B185">
        <v>120</v>
      </c>
      <c r="C185">
        <v>1</v>
      </c>
      <c r="D185">
        <v>12</v>
      </c>
      <c r="E185">
        <f t="shared" si="2"/>
        <v>12</v>
      </c>
    </row>
    <row r="186" spans="1:5">
      <c r="A186">
        <v>46</v>
      </c>
      <c r="B186">
        <v>120</v>
      </c>
      <c r="C186">
        <v>1</v>
      </c>
      <c r="D186">
        <v>12</v>
      </c>
      <c r="E186">
        <f t="shared" si="2"/>
        <v>12</v>
      </c>
    </row>
    <row r="187" spans="1:5">
      <c r="A187">
        <v>46</v>
      </c>
      <c r="B187">
        <v>120</v>
      </c>
      <c r="C187">
        <v>1</v>
      </c>
      <c r="D187">
        <v>12</v>
      </c>
      <c r="E187">
        <f t="shared" si="2"/>
        <v>12</v>
      </c>
    </row>
    <row r="188" spans="1:5">
      <c r="A188">
        <v>46</v>
      </c>
      <c r="B188">
        <v>140</v>
      </c>
      <c r="C188">
        <v>1</v>
      </c>
      <c r="D188">
        <v>14</v>
      </c>
      <c r="E188">
        <f t="shared" si="2"/>
        <v>14</v>
      </c>
    </row>
    <row r="189" spans="1:5">
      <c r="A189">
        <v>46</v>
      </c>
      <c r="B189">
        <v>140</v>
      </c>
      <c r="C189">
        <v>1</v>
      </c>
      <c r="D189">
        <v>14</v>
      </c>
      <c r="E189">
        <f t="shared" si="2"/>
        <v>14</v>
      </c>
    </row>
    <row r="190" spans="1:5">
      <c r="A190">
        <v>46</v>
      </c>
      <c r="B190">
        <v>140</v>
      </c>
      <c r="C190">
        <v>1</v>
      </c>
      <c r="D190">
        <v>14</v>
      </c>
      <c r="E190">
        <f t="shared" si="2"/>
        <v>14</v>
      </c>
    </row>
    <row r="191" spans="1:5">
      <c r="A191">
        <v>48</v>
      </c>
      <c r="B191">
        <v>160</v>
      </c>
      <c r="C191">
        <v>1.4</v>
      </c>
      <c r="D191">
        <v>22.6</v>
      </c>
      <c r="E191">
        <f t="shared" si="2"/>
        <v>16</v>
      </c>
    </row>
    <row r="192" spans="1:5">
      <c r="A192">
        <v>48</v>
      </c>
      <c r="B192">
        <v>160</v>
      </c>
      <c r="C192">
        <v>1.4</v>
      </c>
      <c r="D192">
        <v>22.4</v>
      </c>
      <c r="E192">
        <f t="shared" si="2"/>
        <v>16</v>
      </c>
    </row>
    <row r="193" spans="1:5">
      <c r="A193">
        <v>48</v>
      </c>
      <c r="B193">
        <v>210</v>
      </c>
      <c r="C193">
        <v>1.4</v>
      </c>
      <c r="D193">
        <v>29.6</v>
      </c>
      <c r="E193">
        <f t="shared" si="2"/>
        <v>21</v>
      </c>
    </row>
    <row r="194" spans="1:5">
      <c r="A194">
        <v>48</v>
      </c>
      <c r="B194">
        <v>110</v>
      </c>
      <c r="C194">
        <v>1.4</v>
      </c>
      <c r="D194">
        <v>15.6</v>
      </c>
      <c r="E194">
        <f t="shared" si="2"/>
        <v>11</v>
      </c>
    </row>
    <row r="195" spans="1:5">
      <c r="A195">
        <v>48</v>
      </c>
      <c r="B195">
        <v>110</v>
      </c>
      <c r="C195">
        <v>1.4</v>
      </c>
      <c r="D195">
        <v>15.6</v>
      </c>
      <c r="E195">
        <f t="shared" ref="E195:E230" si="3">IF(ISNUMBER(VLOOKUP(A195, $H$6:$H$15, 1, 0))=TRUE, B195*0.1, C195)</f>
        <v>11</v>
      </c>
    </row>
    <row r="196" spans="1:5">
      <c r="A196">
        <v>48</v>
      </c>
      <c r="B196">
        <v>100</v>
      </c>
      <c r="C196">
        <v>1.4</v>
      </c>
      <c r="D196">
        <v>14</v>
      </c>
      <c r="E196">
        <f t="shared" si="3"/>
        <v>10</v>
      </c>
    </row>
    <row r="197" spans="1:5">
      <c r="A197">
        <v>48</v>
      </c>
      <c r="B197">
        <v>180</v>
      </c>
      <c r="C197">
        <v>1.4</v>
      </c>
      <c r="D197">
        <v>25.2</v>
      </c>
      <c r="E197">
        <f t="shared" si="3"/>
        <v>18</v>
      </c>
    </row>
    <row r="198" spans="1:5">
      <c r="A198">
        <v>48</v>
      </c>
      <c r="B198">
        <v>200</v>
      </c>
      <c r="C198">
        <v>1.4</v>
      </c>
      <c r="D198">
        <v>28</v>
      </c>
      <c r="E198">
        <f t="shared" si="3"/>
        <v>20</v>
      </c>
    </row>
    <row r="199" spans="1:5">
      <c r="A199">
        <v>52</v>
      </c>
      <c r="B199">
        <v>360</v>
      </c>
      <c r="C199">
        <v>1</v>
      </c>
      <c r="D199">
        <v>36</v>
      </c>
      <c r="E199">
        <f t="shared" si="3"/>
        <v>36</v>
      </c>
    </row>
    <row r="200" spans="1:5">
      <c r="A200">
        <v>52</v>
      </c>
      <c r="B200">
        <v>220</v>
      </c>
      <c r="C200">
        <v>1</v>
      </c>
      <c r="D200">
        <v>22.2</v>
      </c>
      <c r="E200">
        <f t="shared" si="3"/>
        <v>22</v>
      </c>
    </row>
    <row r="201" spans="1:5">
      <c r="A201">
        <v>52</v>
      </c>
      <c r="B201">
        <v>210</v>
      </c>
      <c r="C201">
        <v>1</v>
      </c>
      <c r="D201">
        <v>21</v>
      </c>
      <c r="E201">
        <f t="shared" si="3"/>
        <v>21</v>
      </c>
    </row>
    <row r="202" spans="1:5">
      <c r="A202">
        <v>52</v>
      </c>
      <c r="B202">
        <v>340</v>
      </c>
      <c r="C202">
        <v>1</v>
      </c>
      <c r="D202">
        <v>34</v>
      </c>
      <c r="E202">
        <f t="shared" si="3"/>
        <v>34</v>
      </c>
    </row>
    <row r="203" spans="1:5">
      <c r="A203">
        <v>52</v>
      </c>
      <c r="B203">
        <v>280</v>
      </c>
      <c r="C203">
        <v>1</v>
      </c>
      <c r="D203">
        <v>28</v>
      </c>
      <c r="E203">
        <f t="shared" si="3"/>
        <v>28</v>
      </c>
    </row>
    <row r="204" spans="1:5">
      <c r="A204">
        <v>52</v>
      </c>
      <c r="B204">
        <v>85</v>
      </c>
      <c r="C204">
        <v>1</v>
      </c>
      <c r="D204">
        <v>10</v>
      </c>
      <c r="E204">
        <f t="shared" si="3"/>
        <v>8.5</v>
      </c>
    </row>
    <row r="205" spans="1:5">
      <c r="A205">
        <v>52</v>
      </c>
      <c r="B205">
        <v>85</v>
      </c>
      <c r="C205">
        <v>1</v>
      </c>
      <c r="D205">
        <v>10</v>
      </c>
      <c r="E205">
        <f t="shared" si="3"/>
        <v>8.5</v>
      </c>
    </row>
    <row r="206" spans="1:5">
      <c r="A206">
        <v>52</v>
      </c>
      <c r="B206">
        <v>83</v>
      </c>
      <c r="C206">
        <v>1</v>
      </c>
      <c r="D206">
        <v>10</v>
      </c>
      <c r="E206">
        <f t="shared" si="3"/>
        <v>8.3000000000000007</v>
      </c>
    </row>
    <row r="207" spans="1:5">
      <c r="A207">
        <v>52</v>
      </c>
      <c r="B207">
        <v>320</v>
      </c>
      <c r="C207">
        <v>1</v>
      </c>
      <c r="D207">
        <v>32</v>
      </c>
      <c r="E207">
        <f t="shared" si="3"/>
        <v>32</v>
      </c>
    </row>
    <row r="208" spans="1:5">
      <c r="A208">
        <v>52</v>
      </c>
      <c r="B208">
        <v>320</v>
      </c>
      <c r="C208">
        <v>1</v>
      </c>
      <c r="D208">
        <v>32</v>
      </c>
      <c r="E208">
        <f t="shared" si="3"/>
        <v>32</v>
      </c>
    </row>
    <row r="209" spans="1:5">
      <c r="A209">
        <v>52</v>
      </c>
      <c r="B209">
        <v>270</v>
      </c>
      <c r="C209">
        <v>1</v>
      </c>
      <c r="D209">
        <v>27</v>
      </c>
      <c r="E209">
        <f t="shared" si="3"/>
        <v>27</v>
      </c>
    </row>
    <row r="210" spans="1:5">
      <c r="A210">
        <v>52</v>
      </c>
      <c r="B210">
        <v>300</v>
      </c>
      <c r="C210">
        <v>1</v>
      </c>
      <c r="D210">
        <v>30</v>
      </c>
      <c r="E210">
        <f t="shared" si="3"/>
        <v>30</v>
      </c>
    </row>
    <row r="211" spans="1:5">
      <c r="A211">
        <v>52</v>
      </c>
      <c r="B211">
        <v>210</v>
      </c>
      <c r="C211">
        <v>1</v>
      </c>
      <c r="D211">
        <v>21</v>
      </c>
      <c r="E211">
        <f t="shared" si="3"/>
        <v>21</v>
      </c>
    </row>
    <row r="212" spans="1:5">
      <c r="A212">
        <v>52</v>
      </c>
      <c r="B212">
        <v>210</v>
      </c>
      <c r="C212">
        <v>1</v>
      </c>
      <c r="D212">
        <v>21</v>
      </c>
      <c r="E212">
        <f t="shared" si="3"/>
        <v>21</v>
      </c>
    </row>
    <row r="213" spans="1:5">
      <c r="A213">
        <v>52</v>
      </c>
      <c r="B213">
        <v>265</v>
      </c>
      <c r="C213">
        <v>1</v>
      </c>
      <c r="D213">
        <v>26.5</v>
      </c>
      <c r="E213">
        <f t="shared" si="3"/>
        <v>26.5</v>
      </c>
    </row>
    <row r="214" spans="1:5">
      <c r="A214">
        <v>52</v>
      </c>
      <c r="B214">
        <v>265</v>
      </c>
      <c r="C214">
        <v>1</v>
      </c>
      <c r="D214">
        <v>26.5</v>
      </c>
      <c r="E214">
        <f t="shared" si="3"/>
        <v>26.5</v>
      </c>
    </row>
    <row r="215" spans="1:5">
      <c r="A215">
        <v>52</v>
      </c>
      <c r="B215">
        <v>320</v>
      </c>
      <c r="C215">
        <v>1</v>
      </c>
      <c r="D215">
        <v>32.200000000000003</v>
      </c>
      <c r="E215">
        <f t="shared" si="3"/>
        <v>32</v>
      </c>
    </row>
    <row r="216" spans="1:5">
      <c r="A216">
        <v>52</v>
      </c>
      <c r="B216">
        <v>130</v>
      </c>
      <c r="C216">
        <v>1</v>
      </c>
      <c r="D216">
        <v>13</v>
      </c>
      <c r="E216">
        <f t="shared" si="3"/>
        <v>13</v>
      </c>
    </row>
    <row r="217" spans="1:5">
      <c r="A217">
        <v>52</v>
      </c>
      <c r="B217">
        <v>130</v>
      </c>
      <c r="C217">
        <v>1</v>
      </c>
      <c r="D217">
        <v>21</v>
      </c>
      <c r="E217">
        <f t="shared" si="3"/>
        <v>13</v>
      </c>
    </row>
    <row r="218" spans="1:5">
      <c r="A218">
        <v>52</v>
      </c>
      <c r="B218">
        <v>130</v>
      </c>
      <c r="C218">
        <v>1</v>
      </c>
      <c r="D218">
        <v>13</v>
      </c>
      <c r="E218">
        <f t="shared" si="3"/>
        <v>13</v>
      </c>
    </row>
    <row r="219" spans="1:5">
      <c r="A219">
        <v>52</v>
      </c>
      <c r="B219">
        <v>300</v>
      </c>
      <c r="C219">
        <v>1</v>
      </c>
      <c r="D219">
        <v>30</v>
      </c>
      <c r="E219">
        <f t="shared" si="3"/>
        <v>30</v>
      </c>
    </row>
    <row r="220" spans="1:5">
      <c r="A220">
        <v>52</v>
      </c>
      <c r="B220">
        <v>83</v>
      </c>
      <c r="C220">
        <v>1</v>
      </c>
      <c r="D220">
        <v>10</v>
      </c>
      <c r="E220">
        <f t="shared" si="3"/>
        <v>8.3000000000000007</v>
      </c>
    </row>
    <row r="221" spans="1:5">
      <c r="A221">
        <v>52</v>
      </c>
      <c r="B221">
        <v>85</v>
      </c>
      <c r="C221">
        <v>1</v>
      </c>
      <c r="D221">
        <v>10</v>
      </c>
      <c r="E221">
        <f t="shared" si="3"/>
        <v>8.5</v>
      </c>
    </row>
    <row r="222" spans="1:5">
      <c r="A222">
        <v>52</v>
      </c>
      <c r="B222">
        <v>230</v>
      </c>
      <c r="C222">
        <v>1</v>
      </c>
      <c r="D222">
        <v>23</v>
      </c>
      <c r="E222">
        <f t="shared" si="3"/>
        <v>23</v>
      </c>
    </row>
    <row r="223" spans="1:5">
      <c r="A223">
        <v>52</v>
      </c>
      <c r="B223">
        <v>130</v>
      </c>
      <c r="C223">
        <v>1</v>
      </c>
      <c r="D223">
        <v>13</v>
      </c>
      <c r="E223">
        <f t="shared" si="3"/>
        <v>13</v>
      </c>
    </row>
    <row r="224" spans="1:5">
      <c r="A224">
        <v>52</v>
      </c>
      <c r="B224">
        <v>130</v>
      </c>
      <c r="C224">
        <v>1</v>
      </c>
      <c r="D224">
        <v>13</v>
      </c>
      <c r="E224">
        <f t="shared" si="3"/>
        <v>13</v>
      </c>
    </row>
    <row r="225" spans="1:5">
      <c r="A225">
        <v>26</v>
      </c>
      <c r="B225">
        <v>390</v>
      </c>
      <c r="C225">
        <v>0.7</v>
      </c>
      <c r="D225">
        <v>31.2</v>
      </c>
      <c r="E225">
        <f t="shared" si="3"/>
        <v>39</v>
      </c>
    </row>
    <row r="226" spans="1:5">
      <c r="A226">
        <v>26</v>
      </c>
      <c r="B226">
        <v>320</v>
      </c>
      <c r="C226">
        <v>0.7</v>
      </c>
      <c r="D226">
        <v>25.6</v>
      </c>
      <c r="E226">
        <f t="shared" si="3"/>
        <v>32</v>
      </c>
    </row>
    <row r="227" spans="1:5">
      <c r="A227">
        <v>26</v>
      </c>
      <c r="B227">
        <v>300</v>
      </c>
      <c r="C227">
        <v>0.7</v>
      </c>
      <c r="D227">
        <v>24</v>
      </c>
      <c r="E227">
        <f t="shared" si="3"/>
        <v>30</v>
      </c>
    </row>
    <row r="228" spans="1:5">
      <c r="A228">
        <v>26</v>
      </c>
      <c r="B228">
        <v>390</v>
      </c>
      <c r="C228">
        <v>0.7</v>
      </c>
      <c r="D228">
        <v>31.2</v>
      </c>
      <c r="E228">
        <f t="shared" si="3"/>
        <v>39</v>
      </c>
    </row>
    <row r="229" spans="1:5">
      <c r="A229">
        <v>26</v>
      </c>
      <c r="B229">
        <v>215</v>
      </c>
      <c r="C229">
        <v>0.7</v>
      </c>
      <c r="D229">
        <v>17.2</v>
      </c>
      <c r="E229">
        <f t="shared" si="3"/>
        <v>21.5</v>
      </c>
    </row>
    <row r="230" spans="1:5">
      <c r="A230">
        <v>26</v>
      </c>
      <c r="B230">
        <v>215</v>
      </c>
      <c r="C230">
        <v>0.7</v>
      </c>
      <c r="D230">
        <v>17.2</v>
      </c>
      <c r="E230">
        <f t="shared" si="3"/>
        <v>21.5</v>
      </c>
    </row>
  </sheetData>
  <mergeCells count="7">
    <mergeCell ref="K39:S42"/>
    <mergeCell ref="H2:I3"/>
    <mergeCell ref="K2:L3"/>
    <mergeCell ref="K7:L8"/>
    <mergeCell ref="K27:S30"/>
    <mergeCell ref="K32:L33"/>
    <mergeCell ref="N35:O3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75FB7-9374-43C8-AEE2-8587B233CC2A}">
  <sheetPr codeName="Sheet31">
    <tabColor rgb="FF92D050"/>
  </sheetPr>
  <dimension ref="E2:F310"/>
  <sheetViews>
    <sheetView workbookViewId="0"/>
  </sheetViews>
  <sheetFormatPr defaultRowHeight="16.5"/>
  <cols>
    <col min="5" max="5" width="39.75" customWidth="1"/>
  </cols>
  <sheetData>
    <row r="2" spans="5:6">
      <c r="E2" s="228" t="s">
        <v>1881</v>
      </c>
      <c r="F2" s="228"/>
    </row>
    <row r="3" spans="5:6">
      <c r="E3" s="228"/>
      <c r="F3" s="228"/>
    </row>
    <row r="4" spans="5:6">
      <c r="E4" s="228"/>
      <c r="F4" s="228"/>
    </row>
    <row r="6" spans="5:6">
      <c r="E6" s="92" t="s">
        <v>1880</v>
      </c>
      <c r="F6" s="92" t="s">
        <v>1662</v>
      </c>
    </row>
    <row r="7" spans="5:6">
      <c r="E7" s="2" t="s">
        <v>1868</v>
      </c>
      <c r="F7" s="2">
        <v>10</v>
      </c>
    </row>
    <row r="8" spans="5:6">
      <c r="E8" s="2" t="s">
        <v>1882</v>
      </c>
      <c r="F8" s="2">
        <v>7</v>
      </c>
    </row>
    <row r="9" spans="5:6">
      <c r="E9" s="2" t="s">
        <v>1798</v>
      </c>
      <c r="F9" s="2">
        <v>9</v>
      </c>
    </row>
    <row r="10" spans="5:6">
      <c r="E10" s="2" t="s">
        <v>1784</v>
      </c>
      <c r="F10" s="2">
        <v>8</v>
      </c>
    </row>
    <row r="11" spans="5:6">
      <c r="E11" s="2" t="s">
        <v>1799</v>
      </c>
      <c r="F11" s="2">
        <v>10</v>
      </c>
    </row>
    <row r="12" spans="5:6">
      <c r="E12" s="2" t="s">
        <v>1864</v>
      </c>
      <c r="F12" s="2">
        <v>8.5</v>
      </c>
    </row>
    <row r="13" spans="5:6">
      <c r="E13" s="2" t="s">
        <v>1718</v>
      </c>
      <c r="F13" s="2">
        <v>6</v>
      </c>
    </row>
    <row r="14" spans="5:6">
      <c r="E14" s="2" t="s">
        <v>1780</v>
      </c>
      <c r="F14" s="2">
        <v>7.5</v>
      </c>
    </row>
    <row r="15" spans="5:6">
      <c r="E15" s="2" t="s">
        <v>1870</v>
      </c>
      <c r="F15" s="2">
        <v>11</v>
      </c>
    </row>
    <row r="16" spans="5:6">
      <c r="E16" s="2" t="s">
        <v>1766</v>
      </c>
      <c r="F16" s="2">
        <v>6</v>
      </c>
    </row>
    <row r="17" spans="5:6">
      <c r="E17" s="2" t="s">
        <v>1872</v>
      </c>
      <c r="F17" s="2">
        <v>4</v>
      </c>
    </row>
    <row r="18" spans="5:6">
      <c r="E18" s="2" t="s">
        <v>1720</v>
      </c>
      <c r="F18" s="2">
        <v>9</v>
      </c>
    </row>
    <row r="19" spans="5:6">
      <c r="E19" s="2" t="s">
        <v>1719</v>
      </c>
      <c r="F19" s="2">
        <v>6</v>
      </c>
    </row>
    <row r="20" spans="5:6">
      <c r="E20" s="2" t="s">
        <v>1822</v>
      </c>
      <c r="F20" s="2">
        <v>10</v>
      </c>
    </row>
    <row r="21" spans="5:6">
      <c r="E21" s="2" t="s">
        <v>1817</v>
      </c>
      <c r="F21" s="2">
        <v>7</v>
      </c>
    </row>
    <row r="22" spans="5:6">
      <c r="E22" s="2" t="s">
        <v>1775</v>
      </c>
      <c r="F22" s="2">
        <v>8</v>
      </c>
    </row>
    <row r="23" spans="5:6">
      <c r="E23" s="2" t="s">
        <v>1785</v>
      </c>
      <c r="F23" s="2">
        <v>14</v>
      </c>
    </row>
    <row r="24" spans="5:6">
      <c r="E24" s="2" t="s">
        <v>1797</v>
      </c>
      <c r="F24" s="2">
        <v>7</v>
      </c>
    </row>
    <row r="25" spans="5:6">
      <c r="E25" s="2" t="s">
        <v>1788</v>
      </c>
      <c r="F25" s="2">
        <v>5</v>
      </c>
    </row>
    <row r="26" spans="5:6">
      <c r="E26" s="2" t="s">
        <v>1774</v>
      </c>
      <c r="F26" s="2">
        <v>5</v>
      </c>
    </row>
    <row r="27" spans="5:6">
      <c r="E27" s="2" t="s">
        <v>1790</v>
      </c>
      <c r="F27" s="2">
        <v>6</v>
      </c>
    </row>
    <row r="28" spans="5:6">
      <c r="E28" s="2" t="s">
        <v>1772</v>
      </c>
      <c r="F28" s="2">
        <v>9</v>
      </c>
    </row>
    <row r="29" spans="5:6">
      <c r="E29" s="2" t="s">
        <v>1861</v>
      </c>
      <c r="F29" s="2">
        <v>8</v>
      </c>
    </row>
    <row r="30" spans="5:6">
      <c r="E30" s="2" t="s">
        <v>1786</v>
      </c>
      <c r="F30" s="2">
        <v>5</v>
      </c>
    </row>
    <row r="31" spans="5:6">
      <c r="E31" s="2" t="s">
        <v>1860</v>
      </c>
      <c r="F31" s="2">
        <v>6</v>
      </c>
    </row>
    <row r="32" spans="5:6">
      <c r="E32" s="2" t="s">
        <v>1863</v>
      </c>
      <c r="F32" s="2">
        <v>6</v>
      </c>
    </row>
    <row r="33" spans="5:6">
      <c r="E33" s="2" t="s">
        <v>1767</v>
      </c>
      <c r="F33" s="2">
        <v>11.5</v>
      </c>
    </row>
    <row r="34" spans="5:6">
      <c r="E34" s="2" t="s">
        <v>1782</v>
      </c>
      <c r="F34" s="2">
        <v>9.5</v>
      </c>
    </row>
    <row r="35" spans="5:6">
      <c r="E35" s="2" t="s">
        <v>1873</v>
      </c>
      <c r="F35" s="2">
        <v>7</v>
      </c>
    </row>
    <row r="36" spans="5:6">
      <c r="E36" s="2" t="s">
        <v>1865</v>
      </c>
      <c r="F36" s="2">
        <v>7</v>
      </c>
    </row>
    <row r="37" spans="5:6">
      <c r="E37" s="2" t="s">
        <v>1874</v>
      </c>
      <c r="F37" s="2">
        <v>8</v>
      </c>
    </row>
    <row r="38" spans="5:6">
      <c r="E38" s="2" t="s">
        <v>1794</v>
      </c>
      <c r="F38" s="2">
        <v>5</v>
      </c>
    </row>
    <row r="39" spans="5:6">
      <c r="E39" s="2" t="s">
        <v>1793</v>
      </c>
      <c r="F39" s="2">
        <v>9</v>
      </c>
    </row>
    <row r="40" spans="5:6">
      <c r="E40" s="2" t="s">
        <v>1820</v>
      </c>
      <c r="F40" s="2">
        <v>5</v>
      </c>
    </row>
    <row r="41" spans="5:6">
      <c r="E41" s="2" t="s">
        <v>1773</v>
      </c>
      <c r="F41" s="2">
        <v>5</v>
      </c>
    </row>
    <row r="42" spans="5:6">
      <c r="E42" s="2" t="s">
        <v>1776</v>
      </c>
      <c r="F42" s="2">
        <v>5</v>
      </c>
    </row>
    <row r="43" spans="5:6">
      <c r="E43" s="2" t="s">
        <v>1783</v>
      </c>
      <c r="F43" s="2">
        <v>6</v>
      </c>
    </row>
    <row r="44" spans="5:6">
      <c r="E44" s="2" t="s">
        <v>1764</v>
      </c>
      <c r="F44" s="2">
        <v>7</v>
      </c>
    </row>
    <row r="45" spans="5:6">
      <c r="E45" s="2" t="s">
        <v>1796</v>
      </c>
      <c r="F45" s="2">
        <v>7</v>
      </c>
    </row>
    <row r="46" spans="5:6">
      <c r="E46" s="2" t="s">
        <v>1779</v>
      </c>
      <c r="F46" s="2">
        <v>5</v>
      </c>
    </row>
    <row r="47" spans="5:6">
      <c r="E47" s="2" t="s">
        <v>1770</v>
      </c>
      <c r="F47" s="2">
        <v>5</v>
      </c>
    </row>
    <row r="48" spans="5:6">
      <c r="E48" s="2" t="s">
        <v>1791</v>
      </c>
      <c r="F48" s="2">
        <v>6</v>
      </c>
    </row>
    <row r="49" spans="5:6">
      <c r="E49" s="2" t="s">
        <v>1869</v>
      </c>
      <c r="F49" s="2">
        <v>5</v>
      </c>
    </row>
    <row r="50" spans="5:6">
      <c r="E50" s="2" t="s">
        <v>1789</v>
      </c>
      <c r="F50" s="2">
        <v>6</v>
      </c>
    </row>
    <row r="51" spans="5:6">
      <c r="E51" s="2" t="s">
        <v>1795</v>
      </c>
      <c r="F51" s="2">
        <v>6</v>
      </c>
    </row>
    <row r="52" spans="5:6">
      <c r="E52" s="2" t="s">
        <v>1816</v>
      </c>
      <c r="F52" s="2">
        <v>8</v>
      </c>
    </row>
    <row r="53" spans="5:6">
      <c r="E53" s="2" t="s">
        <v>1802</v>
      </c>
      <c r="F53" s="2">
        <v>10</v>
      </c>
    </row>
    <row r="54" spans="5:6">
      <c r="E54" s="2" t="s">
        <v>1768</v>
      </c>
      <c r="F54" s="2">
        <v>5</v>
      </c>
    </row>
    <row r="55" spans="5:6">
      <c r="E55" s="2" t="s">
        <v>1867</v>
      </c>
      <c r="F55" s="2">
        <v>6</v>
      </c>
    </row>
    <row r="56" spans="5:6">
      <c r="E56" s="2" t="s">
        <v>1769</v>
      </c>
      <c r="F56" s="2">
        <v>5</v>
      </c>
    </row>
    <row r="57" spans="5:6">
      <c r="E57" s="2" t="s">
        <v>1762</v>
      </c>
      <c r="F57" s="2">
        <v>6</v>
      </c>
    </row>
    <row r="58" spans="5:6">
      <c r="E58" s="2" t="s">
        <v>1871</v>
      </c>
      <c r="F58" s="2">
        <v>5</v>
      </c>
    </row>
    <row r="59" spans="5:6">
      <c r="E59" s="2" t="s">
        <v>1778</v>
      </c>
      <c r="F59" s="2">
        <v>8</v>
      </c>
    </row>
    <row r="60" spans="5:6">
      <c r="E60" s="2" t="s">
        <v>1803</v>
      </c>
      <c r="F60" s="2">
        <v>6</v>
      </c>
    </row>
    <row r="61" spans="5:6">
      <c r="E61" s="2" t="s">
        <v>1765</v>
      </c>
      <c r="F61" s="2">
        <v>6</v>
      </c>
    </row>
    <row r="62" spans="5:6">
      <c r="E62" s="2" t="s">
        <v>1866</v>
      </c>
      <c r="F62" s="2">
        <v>8</v>
      </c>
    </row>
    <row r="63" spans="5:6">
      <c r="E63" s="2" t="s">
        <v>1763</v>
      </c>
      <c r="F63" s="2">
        <v>8</v>
      </c>
    </row>
    <row r="64" spans="5:6">
      <c r="E64" s="2" t="s">
        <v>1862</v>
      </c>
      <c r="F64" s="2">
        <v>7</v>
      </c>
    </row>
    <row r="65" spans="5:6">
      <c r="E65" s="2" t="s">
        <v>1800</v>
      </c>
      <c r="F65" s="2">
        <v>5</v>
      </c>
    </row>
    <row r="66" spans="5:6">
      <c r="E66" s="2" t="s">
        <v>1801</v>
      </c>
      <c r="F66" s="2">
        <v>5</v>
      </c>
    </row>
    <row r="67" spans="5:6">
      <c r="E67" s="2" t="s">
        <v>1777</v>
      </c>
      <c r="F67" s="2">
        <v>5</v>
      </c>
    </row>
    <row r="68" spans="5:6">
      <c r="E68" s="2" t="s">
        <v>1859</v>
      </c>
      <c r="F68" s="2">
        <v>4</v>
      </c>
    </row>
    <row r="69" spans="5:6">
      <c r="E69" s="2" t="s">
        <v>1781</v>
      </c>
      <c r="F69" s="2">
        <v>8.5</v>
      </c>
    </row>
    <row r="70" spans="5:6">
      <c r="E70" s="2" t="s">
        <v>1771</v>
      </c>
      <c r="F70" s="2">
        <v>7</v>
      </c>
    </row>
    <row r="71" spans="5:6">
      <c r="E71" s="2" t="s">
        <v>1787</v>
      </c>
      <c r="F71" s="2">
        <v>5</v>
      </c>
    </row>
    <row r="72" spans="5:6">
      <c r="E72" s="2" t="s">
        <v>1823</v>
      </c>
      <c r="F72" s="2">
        <v>7</v>
      </c>
    </row>
    <row r="73" spans="5:6">
      <c r="E73" s="2" t="s">
        <v>1818</v>
      </c>
      <c r="F73" s="2">
        <v>5</v>
      </c>
    </row>
    <row r="74" spans="5:6">
      <c r="E74" s="2" t="s">
        <v>1821</v>
      </c>
      <c r="F74" s="2">
        <v>8</v>
      </c>
    </row>
    <row r="75" spans="5:6">
      <c r="E75" s="2" t="s">
        <v>1819</v>
      </c>
      <c r="F75" s="2">
        <v>9</v>
      </c>
    </row>
    <row r="76" spans="5:6">
      <c r="E76" s="2" t="s">
        <v>1734</v>
      </c>
      <c r="F76" s="2">
        <v>4</v>
      </c>
    </row>
    <row r="77" spans="5:6">
      <c r="E77" s="2" t="s">
        <v>1733</v>
      </c>
      <c r="F77" s="2">
        <v>4</v>
      </c>
    </row>
    <row r="78" spans="5:6">
      <c r="E78" s="2" t="s">
        <v>1730</v>
      </c>
      <c r="F78" s="2">
        <v>4</v>
      </c>
    </row>
    <row r="79" spans="5:6">
      <c r="E79" s="2" t="s">
        <v>1726</v>
      </c>
      <c r="F79" s="2">
        <v>4</v>
      </c>
    </row>
    <row r="80" spans="5:6">
      <c r="E80" s="2" t="s">
        <v>1725</v>
      </c>
      <c r="F80" s="2">
        <v>4</v>
      </c>
    </row>
    <row r="81" spans="5:6">
      <c r="E81" s="2" t="s">
        <v>1728</v>
      </c>
      <c r="F81" s="2">
        <v>4.5</v>
      </c>
    </row>
    <row r="82" spans="5:6">
      <c r="E82" s="2" t="s">
        <v>1723</v>
      </c>
      <c r="F82" s="2">
        <v>6</v>
      </c>
    </row>
    <row r="83" spans="5:6">
      <c r="E83" s="2" t="s">
        <v>1724</v>
      </c>
      <c r="F83" s="2">
        <v>4.5</v>
      </c>
    </row>
    <row r="84" spans="5:6">
      <c r="E84" s="2" t="s">
        <v>1729</v>
      </c>
      <c r="F84" s="2">
        <v>5</v>
      </c>
    </row>
    <row r="85" spans="5:6">
      <c r="E85" s="2" t="s">
        <v>1732</v>
      </c>
      <c r="F85" s="2">
        <v>4.5</v>
      </c>
    </row>
    <row r="86" spans="5:6">
      <c r="E86" s="2" t="s">
        <v>1727</v>
      </c>
      <c r="F86" s="2">
        <v>4</v>
      </c>
    </row>
    <row r="87" spans="5:6">
      <c r="E87" s="2" t="s">
        <v>1735</v>
      </c>
      <c r="F87" s="2">
        <v>5</v>
      </c>
    </row>
    <row r="88" spans="5:6">
      <c r="E88" s="2" t="s">
        <v>1731</v>
      </c>
      <c r="F88" s="2">
        <v>4</v>
      </c>
    </row>
    <row r="89" spans="5:6">
      <c r="E89" s="2" t="s">
        <v>1761</v>
      </c>
      <c r="F89" s="2">
        <v>12</v>
      </c>
    </row>
    <row r="90" spans="5:6">
      <c r="E90" s="2" t="s">
        <v>1755</v>
      </c>
      <c r="F90" s="2">
        <v>14.5</v>
      </c>
    </row>
    <row r="91" spans="5:6">
      <c r="E91" s="2" t="s">
        <v>1753</v>
      </c>
      <c r="F91" s="2">
        <v>14.5</v>
      </c>
    </row>
    <row r="92" spans="5:6">
      <c r="E92" s="2" t="s">
        <v>1758</v>
      </c>
      <c r="F92" s="2">
        <v>12</v>
      </c>
    </row>
    <row r="93" spans="5:6">
      <c r="E93" s="2" t="s">
        <v>1757</v>
      </c>
      <c r="F93" s="2">
        <v>14.5</v>
      </c>
    </row>
    <row r="94" spans="5:6">
      <c r="E94" s="2" t="s">
        <v>1754</v>
      </c>
      <c r="F94" s="2">
        <v>14.5</v>
      </c>
    </row>
    <row r="95" spans="5:6">
      <c r="E95" s="2" t="s">
        <v>1751</v>
      </c>
      <c r="F95" s="2">
        <v>14.5</v>
      </c>
    </row>
    <row r="96" spans="5:6">
      <c r="E96" s="2" t="s">
        <v>1749</v>
      </c>
      <c r="F96" s="2">
        <v>14</v>
      </c>
    </row>
    <row r="97" spans="5:6">
      <c r="E97" s="2" t="s">
        <v>1750</v>
      </c>
      <c r="F97" s="2">
        <v>14</v>
      </c>
    </row>
    <row r="98" spans="5:6">
      <c r="E98" s="2" t="s">
        <v>1756</v>
      </c>
      <c r="F98" s="2">
        <v>14</v>
      </c>
    </row>
    <row r="99" spans="5:6">
      <c r="E99" s="2" t="s">
        <v>1752</v>
      </c>
      <c r="F99" s="2">
        <v>18</v>
      </c>
    </row>
    <row r="100" spans="5:6">
      <c r="E100" s="2" t="s">
        <v>1759</v>
      </c>
      <c r="F100" s="2">
        <v>12</v>
      </c>
    </row>
    <row r="101" spans="5:6">
      <c r="E101" s="2" t="s">
        <v>1760</v>
      </c>
      <c r="F101" s="2">
        <v>14</v>
      </c>
    </row>
    <row r="102" spans="5:6">
      <c r="E102" s="2" t="s">
        <v>1748</v>
      </c>
      <c r="F102" s="2">
        <v>14</v>
      </c>
    </row>
    <row r="103" spans="5:6">
      <c r="E103" s="2" t="s">
        <v>1879</v>
      </c>
      <c r="F103" s="2">
        <v>25.6</v>
      </c>
    </row>
    <row r="104" spans="5:6">
      <c r="E104" s="2" t="s">
        <v>1878</v>
      </c>
      <c r="F104" s="2">
        <v>31.200000000000003</v>
      </c>
    </row>
    <row r="105" spans="5:6">
      <c r="E105" s="2" t="s">
        <v>1804</v>
      </c>
      <c r="F105" s="2">
        <v>15</v>
      </c>
    </row>
    <row r="106" spans="5:6">
      <c r="E106" s="2" t="s">
        <v>1815</v>
      </c>
      <c r="F106" s="2">
        <v>14</v>
      </c>
    </row>
    <row r="107" spans="5:6">
      <c r="E107" s="2" t="s">
        <v>1814</v>
      </c>
      <c r="F107" s="2">
        <v>15</v>
      </c>
    </row>
    <row r="108" spans="5:6">
      <c r="E108" s="2" t="s">
        <v>1813</v>
      </c>
      <c r="F108" s="2">
        <v>28</v>
      </c>
    </row>
    <row r="109" spans="5:6">
      <c r="E109" s="2" t="s">
        <v>1809</v>
      </c>
      <c r="F109" s="2">
        <v>25.2</v>
      </c>
    </row>
    <row r="110" spans="5:6">
      <c r="E110" s="2" t="s">
        <v>1805</v>
      </c>
      <c r="F110" s="2">
        <v>25.2</v>
      </c>
    </row>
    <row r="111" spans="5:6">
      <c r="E111" s="2" t="s">
        <v>1811</v>
      </c>
      <c r="F111" s="2">
        <v>21</v>
      </c>
    </row>
    <row r="112" spans="5:6">
      <c r="E112" s="2" t="s">
        <v>1810</v>
      </c>
      <c r="F112" s="2">
        <v>28</v>
      </c>
    </row>
    <row r="113" spans="5:6">
      <c r="E113" s="2" t="s">
        <v>1812</v>
      </c>
      <c r="F113" s="2">
        <v>21</v>
      </c>
    </row>
    <row r="114" spans="5:6">
      <c r="E114" s="2" t="s">
        <v>1808</v>
      </c>
      <c r="F114" s="2">
        <v>28</v>
      </c>
    </row>
    <row r="115" spans="5:6">
      <c r="E115" s="2" t="s">
        <v>1807</v>
      </c>
      <c r="F115" s="2">
        <v>21</v>
      </c>
    </row>
    <row r="116" spans="5:6">
      <c r="E116" s="2" t="s">
        <v>1806</v>
      </c>
      <c r="F116" s="2">
        <v>18.2</v>
      </c>
    </row>
    <row r="117" spans="5:6">
      <c r="E117" s="2" t="s">
        <v>1842</v>
      </c>
      <c r="F117" s="2">
        <v>25</v>
      </c>
    </row>
    <row r="118" spans="5:6">
      <c r="E118" s="2" t="s">
        <v>1836</v>
      </c>
      <c r="F118" s="2">
        <v>13.2</v>
      </c>
    </row>
    <row r="119" spans="5:6">
      <c r="E119" s="2" t="s">
        <v>1846</v>
      </c>
      <c r="F119" s="2">
        <v>23.5</v>
      </c>
    </row>
    <row r="120" spans="5:6">
      <c r="E120" s="2" t="s">
        <v>1847</v>
      </c>
      <c r="F120" s="2">
        <v>25</v>
      </c>
    </row>
    <row r="121" spans="5:6">
      <c r="E121" s="2" t="s">
        <v>1850</v>
      </c>
      <c r="F121" s="2">
        <v>26</v>
      </c>
    </row>
    <row r="122" spans="5:6">
      <c r="E122" s="2" t="s">
        <v>1827</v>
      </c>
      <c r="F122" s="2">
        <v>25.5</v>
      </c>
    </row>
    <row r="123" spans="5:6">
      <c r="E123" s="2" t="s">
        <v>1826</v>
      </c>
      <c r="F123" s="2">
        <v>29</v>
      </c>
    </row>
    <row r="124" spans="5:6">
      <c r="E124" s="2" t="s">
        <v>1835</v>
      </c>
      <c r="F124" s="2">
        <v>27</v>
      </c>
    </row>
    <row r="125" spans="5:6">
      <c r="E125" s="2" t="s">
        <v>1858</v>
      </c>
      <c r="F125" s="2">
        <v>28</v>
      </c>
    </row>
    <row r="126" spans="5:6">
      <c r="E126" s="2" t="s">
        <v>1857</v>
      </c>
      <c r="F126" s="2">
        <v>25</v>
      </c>
    </row>
    <row r="127" spans="5:6">
      <c r="E127" s="2" t="s">
        <v>1832</v>
      </c>
      <c r="F127" s="2">
        <v>23.5</v>
      </c>
    </row>
    <row r="128" spans="5:6">
      <c r="E128" s="2" t="s">
        <v>1856</v>
      </c>
      <c r="F128" s="2">
        <v>23</v>
      </c>
    </row>
    <row r="129" spans="5:6">
      <c r="E129" s="2" t="s">
        <v>1829</v>
      </c>
      <c r="F129" s="2">
        <v>20</v>
      </c>
    </row>
    <row r="130" spans="5:6">
      <c r="E130" s="2" t="s">
        <v>1851</v>
      </c>
      <c r="F130" s="2">
        <v>26</v>
      </c>
    </row>
    <row r="131" spans="5:6">
      <c r="E131" s="2" t="s">
        <v>1853</v>
      </c>
      <c r="F131" s="2">
        <v>34</v>
      </c>
    </row>
    <row r="132" spans="5:6">
      <c r="E132" s="2" t="s">
        <v>1852</v>
      </c>
      <c r="F132" s="2">
        <v>27.5</v>
      </c>
    </row>
    <row r="133" spans="5:6">
      <c r="E133" s="2" t="s">
        <v>1841</v>
      </c>
      <c r="F133" s="2">
        <v>20</v>
      </c>
    </row>
    <row r="134" spans="5:6">
      <c r="E134" s="2" t="s">
        <v>1834</v>
      </c>
      <c r="F134" s="2">
        <v>17.2</v>
      </c>
    </row>
    <row r="135" spans="5:6">
      <c r="E135" s="2" t="s">
        <v>1854</v>
      </c>
      <c r="F135" s="2">
        <v>20</v>
      </c>
    </row>
    <row r="136" spans="5:6">
      <c r="E136" s="2" t="s">
        <v>1828</v>
      </c>
      <c r="F136" s="2">
        <v>32</v>
      </c>
    </row>
    <row r="137" spans="5:6">
      <c r="E137" s="2" t="s">
        <v>1825</v>
      </c>
      <c r="F137" s="2">
        <v>26</v>
      </c>
    </row>
    <row r="138" spans="5:6">
      <c r="E138" s="2" t="s">
        <v>1831</v>
      </c>
      <c r="F138" s="2">
        <v>20</v>
      </c>
    </row>
    <row r="139" spans="5:6">
      <c r="E139" s="2" t="s">
        <v>1833</v>
      </c>
      <c r="F139" s="2">
        <v>32.200000000000003</v>
      </c>
    </row>
    <row r="140" spans="5:6">
      <c r="E140" s="2" t="s">
        <v>1848</v>
      </c>
      <c r="F140" s="2">
        <v>13.2</v>
      </c>
    </row>
    <row r="141" spans="5:6">
      <c r="E141" s="2" t="s">
        <v>1830</v>
      </c>
      <c r="F141" s="2">
        <v>30</v>
      </c>
    </row>
    <row r="142" spans="5:6">
      <c r="E142" s="2" t="s">
        <v>1844</v>
      </c>
      <c r="F142" s="2">
        <v>15</v>
      </c>
    </row>
    <row r="143" spans="5:6">
      <c r="E143" s="2" t="s">
        <v>1855</v>
      </c>
      <c r="F143" s="2">
        <v>21.7</v>
      </c>
    </row>
    <row r="144" spans="5:6">
      <c r="E144" s="2" t="s">
        <v>1845</v>
      </c>
      <c r="F144" s="2">
        <v>20.2</v>
      </c>
    </row>
    <row r="145" spans="5:6">
      <c r="E145" s="2" t="s">
        <v>1849</v>
      </c>
      <c r="F145" s="2">
        <v>20</v>
      </c>
    </row>
    <row r="146" spans="5:6">
      <c r="E146" s="2" t="s">
        <v>1843</v>
      </c>
      <c r="F146" s="2">
        <v>32</v>
      </c>
    </row>
    <row r="147" spans="5:6">
      <c r="E147" s="2" t="s">
        <v>1839</v>
      </c>
      <c r="F147" s="2">
        <v>32</v>
      </c>
    </row>
    <row r="148" spans="5:6">
      <c r="E148" s="2" t="s">
        <v>1838</v>
      </c>
      <c r="F148" s="2">
        <v>25</v>
      </c>
    </row>
    <row r="149" spans="5:6">
      <c r="E149" s="2" t="s">
        <v>1840</v>
      </c>
      <c r="F149" s="2">
        <v>16</v>
      </c>
    </row>
    <row r="150" spans="5:6">
      <c r="E150" s="2" t="s">
        <v>1837</v>
      </c>
      <c r="F150" s="2">
        <v>20</v>
      </c>
    </row>
    <row r="151" spans="5:6">
      <c r="E151" s="2" t="s">
        <v>1824</v>
      </c>
      <c r="F151" s="2">
        <v>11.5</v>
      </c>
    </row>
    <row r="152" spans="5:6">
      <c r="E152" s="2" t="s">
        <v>1876</v>
      </c>
      <c r="F152" s="2">
        <v>25.2</v>
      </c>
    </row>
    <row r="153" spans="5:6">
      <c r="E153" s="2" t="s">
        <v>1877</v>
      </c>
      <c r="F153" s="2">
        <v>28.799999999999997</v>
      </c>
    </row>
    <row r="154" spans="5:6">
      <c r="E154" s="2" t="s">
        <v>1875</v>
      </c>
      <c r="F154" s="2">
        <v>15.2</v>
      </c>
    </row>
    <row r="155" spans="5:6">
      <c r="E155" s="2" t="s">
        <v>1738</v>
      </c>
      <c r="F155" s="2">
        <v>13</v>
      </c>
    </row>
    <row r="156" spans="5:6">
      <c r="E156" s="2" t="s">
        <v>1744</v>
      </c>
      <c r="F156" s="2">
        <v>14</v>
      </c>
    </row>
    <row r="157" spans="5:6">
      <c r="E157" s="2" t="s">
        <v>1743</v>
      </c>
      <c r="F157" s="2">
        <v>10.5</v>
      </c>
    </row>
    <row r="158" spans="5:6">
      <c r="E158" s="2" t="s">
        <v>1739</v>
      </c>
      <c r="F158" s="2">
        <v>5.5</v>
      </c>
    </row>
    <row r="159" spans="5:6">
      <c r="E159" s="2" t="s">
        <v>1741</v>
      </c>
      <c r="F159" s="2">
        <v>5.5</v>
      </c>
    </row>
    <row r="160" spans="5:6">
      <c r="E160" s="2" t="s">
        <v>1740</v>
      </c>
      <c r="F160" s="2">
        <v>5.5</v>
      </c>
    </row>
    <row r="161" spans="5:6">
      <c r="E161" s="2" t="s">
        <v>1736</v>
      </c>
      <c r="F161" s="2">
        <v>5.5</v>
      </c>
    </row>
    <row r="162" spans="5:6">
      <c r="E162" s="2" t="s">
        <v>1737</v>
      </c>
      <c r="F162" s="2">
        <v>9.5</v>
      </c>
    </row>
    <row r="163" spans="5:6">
      <c r="E163" s="2" t="s">
        <v>1742</v>
      </c>
      <c r="F163" s="2">
        <v>7.5</v>
      </c>
    </row>
    <row r="164" spans="5:6">
      <c r="E164" s="2" t="s">
        <v>1747</v>
      </c>
      <c r="F164" s="2">
        <v>14.5</v>
      </c>
    </row>
    <row r="165" spans="5:6">
      <c r="E165" s="2" t="s">
        <v>1746</v>
      </c>
      <c r="F165" s="2">
        <v>14.5</v>
      </c>
    </row>
    <row r="166" spans="5:6">
      <c r="E166" s="2" t="s">
        <v>1745</v>
      </c>
      <c r="F166" s="2">
        <v>14.5</v>
      </c>
    </row>
    <row r="167" spans="5:6">
      <c r="E167" s="2" t="s">
        <v>1721</v>
      </c>
      <c r="F167" s="2">
        <v>4.5</v>
      </c>
    </row>
    <row r="168" spans="5:6">
      <c r="E168" s="2" t="s">
        <v>1722</v>
      </c>
      <c r="F168" s="2">
        <v>4.5</v>
      </c>
    </row>
    <row r="169" spans="5:6">
      <c r="E169" s="2" t="s">
        <v>1717</v>
      </c>
      <c r="F169" s="2">
        <v>20</v>
      </c>
    </row>
    <row r="170" spans="5:6">
      <c r="E170" s="91" t="s">
        <v>2387</v>
      </c>
      <c r="F170" s="90">
        <v>6.5</v>
      </c>
    </row>
    <row r="171" spans="5:6">
      <c r="E171" s="91" t="s">
        <v>2463</v>
      </c>
      <c r="F171" s="90">
        <v>6.5</v>
      </c>
    </row>
    <row r="172" spans="5:6">
      <c r="E172" s="91" t="s">
        <v>2462</v>
      </c>
      <c r="F172" s="90">
        <v>10</v>
      </c>
    </row>
    <row r="173" spans="5:6">
      <c r="E173" s="91" t="s">
        <v>2461</v>
      </c>
      <c r="F173" s="90">
        <v>8</v>
      </c>
    </row>
    <row r="174" spans="5:6">
      <c r="E174" s="91" t="s">
        <v>2460</v>
      </c>
      <c r="F174" s="90">
        <v>12</v>
      </c>
    </row>
    <row r="175" spans="5:6">
      <c r="E175" s="91" t="s">
        <v>2459</v>
      </c>
      <c r="F175" s="90">
        <v>21</v>
      </c>
    </row>
    <row r="176" spans="5:6">
      <c r="E176" s="91" t="s">
        <v>2423</v>
      </c>
      <c r="F176" s="90">
        <v>18.5</v>
      </c>
    </row>
    <row r="177" spans="5:6">
      <c r="E177" s="91" t="s">
        <v>2458</v>
      </c>
      <c r="F177" s="90">
        <v>8</v>
      </c>
    </row>
    <row r="178" spans="5:6">
      <c r="E178" s="91" t="s">
        <v>1751</v>
      </c>
      <c r="F178" s="90">
        <v>18.5</v>
      </c>
    </row>
    <row r="179" spans="5:6">
      <c r="E179" s="91" t="s">
        <v>1752</v>
      </c>
      <c r="F179" s="90">
        <v>18.5</v>
      </c>
    </row>
    <row r="180" spans="5:6">
      <c r="E180" s="91" t="s">
        <v>2457</v>
      </c>
      <c r="F180" s="90">
        <v>9</v>
      </c>
    </row>
    <row r="181" spans="5:6">
      <c r="E181" s="91" t="s">
        <v>2456</v>
      </c>
      <c r="F181" s="90">
        <v>32</v>
      </c>
    </row>
    <row r="182" spans="5:6">
      <c r="E182" s="91" t="s">
        <v>1863</v>
      </c>
      <c r="F182" s="90">
        <v>6.5</v>
      </c>
    </row>
    <row r="183" spans="5:6">
      <c r="E183" s="91" t="s">
        <v>2455</v>
      </c>
      <c r="F183" s="90">
        <v>5</v>
      </c>
    </row>
    <row r="184" spans="5:6">
      <c r="E184" s="91" t="s">
        <v>2454</v>
      </c>
      <c r="F184" s="90">
        <v>8</v>
      </c>
    </row>
    <row r="185" spans="5:6">
      <c r="E185" s="91" t="s">
        <v>2453</v>
      </c>
      <c r="F185" s="90">
        <v>22</v>
      </c>
    </row>
    <row r="186" spans="5:6">
      <c r="E186" s="91" t="s">
        <v>2452</v>
      </c>
      <c r="F186" s="90">
        <v>8</v>
      </c>
    </row>
    <row r="187" spans="5:6">
      <c r="E187" s="91" t="s">
        <v>2451</v>
      </c>
      <c r="F187" s="90">
        <v>24</v>
      </c>
    </row>
    <row r="188" spans="5:6">
      <c r="E188" s="91" t="s">
        <v>2450</v>
      </c>
      <c r="F188" s="90">
        <v>6</v>
      </c>
    </row>
    <row r="189" spans="5:6">
      <c r="E189" s="91" t="s">
        <v>2449</v>
      </c>
      <c r="F189" s="90">
        <v>21.2</v>
      </c>
    </row>
    <row r="190" spans="5:6">
      <c r="E190" s="91" t="s">
        <v>2448</v>
      </c>
      <c r="F190" s="90">
        <v>5</v>
      </c>
    </row>
    <row r="191" spans="5:6">
      <c r="E191" s="91" t="s">
        <v>2447</v>
      </c>
      <c r="F191" s="90">
        <v>21</v>
      </c>
    </row>
    <row r="192" spans="5:6">
      <c r="E192" s="91" t="s">
        <v>2446</v>
      </c>
      <c r="F192" s="90">
        <v>29.5</v>
      </c>
    </row>
    <row r="193" spans="5:6">
      <c r="E193" s="91" t="s">
        <v>2445</v>
      </c>
      <c r="F193" s="90">
        <v>5</v>
      </c>
    </row>
    <row r="194" spans="5:6">
      <c r="E194" s="91" t="s">
        <v>2444</v>
      </c>
      <c r="F194" s="90">
        <v>26</v>
      </c>
    </row>
    <row r="195" spans="5:6">
      <c r="E195" s="91" t="s">
        <v>2443</v>
      </c>
      <c r="F195" s="90">
        <v>12</v>
      </c>
    </row>
    <row r="196" spans="5:6">
      <c r="E196" s="91" t="s">
        <v>2442</v>
      </c>
      <c r="F196" s="90">
        <v>23.5</v>
      </c>
    </row>
    <row r="197" spans="5:6">
      <c r="E197" s="9" t="s">
        <v>2441</v>
      </c>
      <c r="F197" s="90">
        <v>6</v>
      </c>
    </row>
    <row r="198" spans="5:6">
      <c r="E198" s="9" t="s">
        <v>2440</v>
      </c>
      <c r="F198" s="90">
        <v>6</v>
      </c>
    </row>
    <row r="199" spans="5:6">
      <c r="E199" s="9" t="s">
        <v>2439</v>
      </c>
      <c r="F199" s="90">
        <v>36</v>
      </c>
    </row>
    <row r="200" spans="5:6">
      <c r="E200" s="9" t="s">
        <v>2438</v>
      </c>
      <c r="F200" s="90">
        <v>14</v>
      </c>
    </row>
    <row r="201" spans="5:6">
      <c r="E201" s="9" t="s">
        <v>2437</v>
      </c>
      <c r="F201" s="90">
        <v>29</v>
      </c>
    </row>
    <row r="202" spans="5:6">
      <c r="E202" s="9" t="s">
        <v>2436</v>
      </c>
      <c r="F202" s="90">
        <v>14</v>
      </c>
    </row>
    <row r="203" spans="5:6">
      <c r="E203" s="9" t="s">
        <v>2344</v>
      </c>
      <c r="F203" s="90">
        <v>20</v>
      </c>
    </row>
    <row r="204" spans="5:6">
      <c r="E204" s="9" t="s">
        <v>2435</v>
      </c>
      <c r="F204" s="90">
        <v>6</v>
      </c>
    </row>
    <row r="205" spans="5:6">
      <c r="E205" s="9" t="s">
        <v>2434</v>
      </c>
      <c r="F205" s="90">
        <v>7</v>
      </c>
    </row>
    <row r="206" spans="5:6">
      <c r="E206" s="9" t="s">
        <v>2433</v>
      </c>
      <c r="F206" s="90">
        <v>7</v>
      </c>
    </row>
    <row r="207" spans="5:6">
      <c r="E207" s="9" t="s">
        <v>2432</v>
      </c>
      <c r="F207" s="90">
        <v>9.5</v>
      </c>
    </row>
    <row r="208" spans="5:6">
      <c r="E208" s="9" t="s">
        <v>2431</v>
      </c>
      <c r="F208" s="90">
        <v>32</v>
      </c>
    </row>
    <row r="209" spans="5:6">
      <c r="E209" s="9" t="s">
        <v>2430</v>
      </c>
      <c r="F209" s="90">
        <v>25.2</v>
      </c>
    </row>
    <row r="210" spans="5:6">
      <c r="E210" s="9" t="s">
        <v>2429</v>
      </c>
      <c r="F210" s="90">
        <v>9.5</v>
      </c>
    </row>
    <row r="211" spans="5:6">
      <c r="E211" s="9" t="s">
        <v>2428</v>
      </c>
      <c r="F211" s="90">
        <v>5</v>
      </c>
    </row>
    <row r="212" spans="5:6">
      <c r="E212" s="9" t="s">
        <v>2427</v>
      </c>
      <c r="F212" s="90">
        <v>7</v>
      </c>
    </row>
    <row r="213" spans="5:6">
      <c r="E213" s="9" t="s">
        <v>2426</v>
      </c>
      <c r="F213" s="90">
        <v>20</v>
      </c>
    </row>
    <row r="214" spans="5:6">
      <c r="E214" s="9" t="s">
        <v>1779</v>
      </c>
      <c r="F214" s="90">
        <v>5.5</v>
      </c>
    </row>
    <row r="215" spans="5:6">
      <c r="E215" s="9" t="s">
        <v>2425</v>
      </c>
      <c r="F215" s="90">
        <v>14.5</v>
      </c>
    </row>
    <row r="216" spans="5:6">
      <c r="E216" s="9" t="s">
        <v>2424</v>
      </c>
      <c r="F216" s="90">
        <v>10</v>
      </c>
    </row>
    <row r="217" spans="5:6">
      <c r="E217" s="9" t="s">
        <v>2423</v>
      </c>
      <c r="F217" s="90">
        <v>14.5</v>
      </c>
    </row>
    <row r="218" spans="5:6">
      <c r="E218" s="9" t="s">
        <v>2422</v>
      </c>
      <c r="F218" s="90">
        <v>14</v>
      </c>
    </row>
    <row r="219" spans="5:6">
      <c r="E219" s="9" t="s">
        <v>2421</v>
      </c>
      <c r="F219" s="90">
        <v>14</v>
      </c>
    </row>
    <row r="220" spans="5:6">
      <c r="E220" s="9" t="s">
        <v>2420</v>
      </c>
      <c r="F220" s="90">
        <v>24.8</v>
      </c>
    </row>
    <row r="221" spans="5:6">
      <c r="E221" s="9" t="s">
        <v>2419</v>
      </c>
      <c r="F221" s="90">
        <v>30</v>
      </c>
    </row>
    <row r="222" spans="5:6">
      <c r="E222" s="9" t="s">
        <v>1831</v>
      </c>
      <c r="F222" s="90">
        <v>20.5</v>
      </c>
    </row>
    <row r="223" spans="5:6">
      <c r="E223" s="2" t="s">
        <v>2418</v>
      </c>
      <c r="F223" s="89">
        <v>20</v>
      </c>
    </row>
    <row r="224" spans="5:6">
      <c r="E224" s="2" t="s">
        <v>2417</v>
      </c>
      <c r="F224" s="89">
        <v>25</v>
      </c>
    </row>
    <row r="225" spans="5:6">
      <c r="E225" s="2" t="s">
        <v>2416</v>
      </c>
      <c r="F225" s="89">
        <v>9</v>
      </c>
    </row>
    <row r="226" spans="5:6">
      <c r="E226" s="2" t="s">
        <v>2415</v>
      </c>
      <c r="F226" s="89">
        <v>8</v>
      </c>
    </row>
    <row r="227" spans="5:6">
      <c r="E227" s="2" t="s">
        <v>2414</v>
      </c>
      <c r="F227" s="89">
        <v>25.2</v>
      </c>
    </row>
    <row r="228" spans="5:6">
      <c r="E228" s="2" t="s">
        <v>2413</v>
      </c>
      <c r="F228" s="89">
        <v>4</v>
      </c>
    </row>
    <row r="229" spans="5:6">
      <c r="E229" s="2" t="s">
        <v>2412</v>
      </c>
      <c r="F229" s="89">
        <v>8</v>
      </c>
    </row>
    <row r="230" spans="5:6">
      <c r="E230" s="2" t="s">
        <v>2411</v>
      </c>
      <c r="F230" s="89">
        <v>6</v>
      </c>
    </row>
    <row r="231" spans="5:6">
      <c r="E231" s="2" t="s">
        <v>2410</v>
      </c>
      <c r="F231" s="89">
        <v>8</v>
      </c>
    </row>
    <row r="232" spans="5:6">
      <c r="E232" s="2" t="s">
        <v>2409</v>
      </c>
      <c r="F232" s="89">
        <v>7</v>
      </c>
    </row>
    <row r="233" spans="5:6">
      <c r="E233" s="2" t="s">
        <v>1864</v>
      </c>
      <c r="F233" s="89">
        <v>8</v>
      </c>
    </row>
    <row r="234" spans="5:6">
      <c r="E234" s="2" t="s">
        <v>2408</v>
      </c>
      <c r="F234" s="89">
        <v>6</v>
      </c>
    </row>
    <row r="235" spans="5:6">
      <c r="E235" s="2" t="s">
        <v>2407</v>
      </c>
      <c r="F235" s="89">
        <v>5</v>
      </c>
    </row>
    <row r="236" spans="5:6">
      <c r="E236" s="2" t="s">
        <v>2406</v>
      </c>
      <c r="F236" s="89">
        <v>5</v>
      </c>
    </row>
    <row r="237" spans="5:6">
      <c r="E237" s="2" t="s">
        <v>2405</v>
      </c>
      <c r="F237" s="89">
        <v>5</v>
      </c>
    </row>
    <row r="238" spans="5:6">
      <c r="E238" s="2" t="s">
        <v>2404</v>
      </c>
      <c r="F238" s="89">
        <v>5</v>
      </c>
    </row>
    <row r="239" spans="5:6">
      <c r="E239" s="2" t="s">
        <v>1763</v>
      </c>
      <c r="F239" s="89">
        <v>5</v>
      </c>
    </row>
    <row r="240" spans="5:6">
      <c r="E240" s="2" t="s">
        <v>1792</v>
      </c>
      <c r="F240" s="89">
        <v>7.5</v>
      </c>
    </row>
    <row r="241" spans="5:6">
      <c r="E241" s="2" t="s">
        <v>2403</v>
      </c>
      <c r="F241" s="89">
        <v>6</v>
      </c>
    </row>
    <row r="242" spans="5:6">
      <c r="E242" s="2" t="s">
        <v>2402</v>
      </c>
      <c r="F242" s="89">
        <v>10</v>
      </c>
    </row>
    <row r="243" spans="5:6">
      <c r="E243" s="2" t="s">
        <v>2401</v>
      </c>
      <c r="F243" s="89">
        <v>9</v>
      </c>
    </row>
    <row r="244" spans="5:6">
      <c r="E244" s="2" t="s">
        <v>2400</v>
      </c>
      <c r="F244" s="89">
        <v>5</v>
      </c>
    </row>
    <row r="245" spans="5:6">
      <c r="E245" s="2" t="s">
        <v>2399</v>
      </c>
      <c r="F245" s="89">
        <v>8</v>
      </c>
    </row>
    <row r="246" spans="5:6">
      <c r="E246" s="2" t="s">
        <v>2398</v>
      </c>
      <c r="F246" s="89">
        <v>6</v>
      </c>
    </row>
    <row r="247" spans="5:6">
      <c r="E247" s="2" t="s">
        <v>2397</v>
      </c>
      <c r="F247" s="89">
        <v>6</v>
      </c>
    </row>
    <row r="248" spans="5:6">
      <c r="E248" s="2" t="s">
        <v>2396</v>
      </c>
      <c r="F248" s="89">
        <v>9</v>
      </c>
    </row>
    <row r="249" spans="5:6">
      <c r="E249" s="2" t="s">
        <v>2395</v>
      </c>
      <c r="F249" s="89">
        <v>5</v>
      </c>
    </row>
    <row r="250" spans="5:6">
      <c r="E250" s="2" t="s">
        <v>2394</v>
      </c>
      <c r="F250" s="89">
        <v>7</v>
      </c>
    </row>
    <row r="251" spans="5:6">
      <c r="E251" s="2" t="s">
        <v>2393</v>
      </c>
      <c r="F251" s="89">
        <v>9</v>
      </c>
    </row>
    <row r="252" spans="5:6">
      <c r="E252" s="2" t="s">
        <v>2392</v>
      </c>
      <c r="F252" s="89">
        <v>7</v>
      </c>
    </row>
    <row r="253" spans="5:6">
      <c r="E253" s="2" t="s">
        <v>2391</v>
      </c>
      <c r="F253" s="89">
        <v>5</v>
      </c>
    </row>
    <row r="254" spans="5:6">
      <c r="E254" s="2" t="s">
        <v>2390</v>
      </c>
      <c r="F254" s="89">
        <v>4</v>
      </c>
    </row>
    <row r="255" spans="5:6">
      <c r="E255" s="2" t="s">
        <v>2389</v>
      </c>
      <c r="F255" s="89">
        <v>4</v>
      </c>
    </row>
    <row r="256" spans="5:6">
      <c r="E256" s="2" t="s">
        <v>1741</v>
      </c>
      <c r="F256" s="89">
        <v>6.5</v>
      </c>
    </row>
    <row r="257" spans="5:6">
      <c r="E257" s="2" t="s">
        <v>2388</v>
      </c>
      <c r="F257" s="89">
        <v>5.5</v>
      </c>
    </row>
    <row r="258" spans="5:6">
      <c r="E258" s="2" t="s">
        <v>2387</v>
      </c>
      <c r="F258" s="89">
        <v>7.5</v>
      </c>
    </row>
    <row r="259" spans="5:6">
      <c r="E259" s="2" t="s">
        <v>1751</v>
      </c>
      <c r="F259" s="89">
        <v>12</v>
      </c>
    </row>
    <row r="260" spans="5:6">
      <c r="E260" s="2" t="s">
        <v>1761</v>
      </c>
      <c r="F260" s="89">
        <v>9</v>
      </c>
    </row>
    <row r="261" spans="5:6">
      <c r="E261" s="2" t="s">
        <v>2386</v>
      </c>
      <c r="F261" s="89">
        <v>12</v>
      </c>
    </row>
    <row r="262" spans="5:6">
      <c r="E262" s="2" t="s">
        <v>2386</v>
      </c>
      <c r="F262" s="89">
        <v>16</v>
      </c>
    </row>
    <row r="263" spans="5:6">
      <c r="E263" s="2" t="s">
        <v>2385</v>
      </c>
      <c r="F263" s="89">
        <v>16.5</v>
      </c>
    </row>
    <row r="264" spans="5:6">
      <c r="E264" s="2" t="s">
        <v>2384</v>
      </c>
      <c r="F264" s="89">
        <v>17.5</v>
      </c>
    </row>
    <row r="265" spans="5:6">
      <c r="E265" s="2" t="s">
        <v>2383</v>
      </c>
      <c r="F265" s="89">
        <v>12</v>
      </c>
    </row>
    <row r="266" spans="5:6">
      <c r="E266" s="2" t="s">
        <v>2382</v>
      </c>
      <c r="F266" s="89">
        <v>18</v>
      </c>
    </row>
    <row r="267" spans="5:6">
      <c r="E267" s="2" t="s">
        <v>2381</v>
      </c>
      <c r="F267" s="89">
        <v>15</v>
      </c>
    </row>
    <row r="268" spans="5:6">
      <c r="E268" s="2" t="s">
        <v>2380</v>
      </c>
      <c r="F268" s="89">
        <v>17.5</v>
      </c>
    </row>
    <row r="269" spans="5:6">
      <c r="E269" s="2" t="s">
        <v>2379</v>
      </c>
      <c r="F269" s="89">
        <v>63</v>
      </c>
    </row>
    <row r="270" spans="5:6">
      <c r="E270" s="2" t="s">
        <v>2378</v>
      </c>
      <c r="F270" s="89">
        <v>29.6</v>
      </c>
    </row>
    <row r="271" spans="5:6">
      <c r="E271" s="2" t="s">
        <v>2377</v>
      </c>
      <c r="F271" s="89">
        <v>28.2</v>
      </c>
    </row>
    <row r="272" spans="5:6">
      <c r="E272" s="2" t="s">
        <v>2376</v>
      </c>
      <c r="F272" s="89">
        <v>23.8</v>
      </c>
    </row>
    <row r="273" spans="5:6">
      <c r="E273" s="2" t="s">
        <v>2375</v>
      </c>
      <c r="F273" s="89">
        <v>21</v>
      </c>
    </row>
    <row r="274" spans="5:6">
      <c r="E274" s="2" t="s">
        <v>2374</v>
      </c>
      <c r="F274" s="89">
        <v>25.2</v>
      </c>
    </row>
    <row r="275" spans="5:6">
      <c r="E275" s="2" t="s">
        <v>2373</v>
      </c>
      <c r="F275" s="89">
        <v>28</v>
      </c>
    </row>
    <row r="276" spans="5:6">
      <c r="E276" s="2" t="s">
        <v>2372</v>
      </c>
      <c r="F276" s="89">
        <v>14</v>
      </c>
    </row>
    <row r="277" spans="5:6">
      <c r="E277" s="2" t="s">
        <v>2371</v>
      </c>
      <c r="F277" s="89">
        <v>25.2</v>
      </c>
    </row>
    <row r="278" spans="5:6">
      <c r="E278" s="2" t="s">
        <v>2370</v>
      </c>
      <c r="F278" s="89">
        <v>21</v>
      </c>
    </row>
    <row r="279" spans="5:6">
      <c r="E279" s="2" t="s">
        <v>2369</v>
      </c>
      <c r="F279" s="89">
        <v>25.2</v>
      </c>
    </row>
    <row r="280" spans="5:6">
      <c r="E280" s="2" t="s">
        <v>2368</v>
      </c>
      <c r="F280" s="89">
        <v>21</v>
      </c>
    </row>
    <row r="281" spans="5:6">
      <c r="E281" s="2" t="s">
        <v>2367</v>
      </c>
      <c r="F281" s="89">
        <v>23</v>
      </c>
    </row>
    <row r="282" spans="5:6">
      <c r="E282" s="2" t="s">
        <v>1832</v>
      </c>
      <c r="F282" s="89">
        <v>23</v>
      </c>
    </row>
    <row r="283" spans="5:6">
      <c r="E283" s="2" t="s">
        <v>2366</v>
      </c>
      <c r="F283" s="89">
        <v>18</v>
      </c>
    </row>
    <row r="284" spans="5:6">
      <c r="E284" s="2" t="s">
        <v>2365</v>
      </c>
      <c r="F284" s="89">
        <v>25</v>
      </c>
    </row>
    <row r="285" spans="5:6">
      <c r="E285" s="2" t="s">
        <v>2364</v>
      </c>
      <c r="F285" s="89">
        <v>21</v>
      </c>
    </row>
    <row r="286" spans="5:6">
      <c r="E286" s="2" t="s">
        <v>2363</v>
      </c>
      <c r="F286" s="89">
        <v>19.5</v>
      </c>
    </row>
    <row r="287" spans="5:6">
      <c r="E287" s="2" t="s">
        <v>2362</v>
      </c>
      <c r="F287" s="89">
        <v>10</v>
      </c>
    </row>
    <row r="288" spans="5:6">
      <c r="E288" s="2" t="s">
        <v>2361</v>
      </c>
      <c r="F288" s="89">
        <v>18.5</v>
      </c>
    </row>
    <row r="289" spans="5:6">
      <c r="E289" s="2" t="s">
        <v>2360</v>
      </c>
      <c r="F289" s="89">
        <v>23</v>
      </c>
    </row>
    <row r="290" spans="5:6">
      <c r="E290" s="2" t="s">
        <v>2359</v>
      </c>
      <c r="F290" s="89">
        <v>27.5</v>
      </c>
    </row>
    <row r="291" spans="5:6">
      <c r="E291" s="2" t="s">
        <v>2358</v>
      </c>
      <c r="F291" s="89">
        <v>18.5</v>
      </c>
    </row>
    <row r="292" spans="5:6">
      <c r="E292" s="2" t="s">
        <v>2357</v>
      </c>
      <c r="F292" s="89">
        <v>21</v>
      </c>
    </row>
    <row r="293" spans="5:6">
      <c r="E293" s="2" t="s">
        <v>2356</v>
      </c>
      <c r="F293" s="89">
        <v>18.5</v>
      </c>
    </row>
    <row r="294" spans="5:6">
      <c r="E294" s="2" t="s">
        <v>2355</v>
      </c>
      <c r="F294" s="89">
        <v>19</v>
      </c>
    </row>
    <row r="295" spans="5:6">
      <c r="E295" s="2" t="s">
        <v>2354</v>
      </c>
      <c r="F295" s="89">
        <v>29</v>
      </c>
    </row>
    <row r="296" spans="5:6">
      <c r="E296" s="2" t="s">
        <v>2353</v>
      </c>
      <c r="F296" s="89">
        <v>26</v>
      </c>
    </row>
    <row r="297" spans="5:6">
      <c r="E297" s="2" t="s">
        <v>2352</v>
      </c>
      <c r="F297" s="89">
        <v>25</v>
      </c>
    </row>
    <row r="298" spans="5:6">
      <c r="E298" s="2" t="s">
        <v>2351</v>
      </c>
      <c r="F298" s="89">
        <v>22</v>
      </c>
    </row>
    <row r="299" spans="5:6">
      <c r="E299" s="2" t="s">
        <v>2350</v>
      </c>
      <c r="F299" s="89">
        <v>30</v>
      </c>
    </row>
    <row r="300" spans="5:6">
      <c r="E300" s="2" t="s">
        <v>2349</v>
      </c>
      <c r="F300" s="89">
        <v>23</v>
      </c>
    </row>
    <row r="301" spans="5:6">
      <c r="E301" s="2" t="s">
        <v>2348</v>
      </c>
      <c r="F301" s="89">
        <v>39</v>
      </c>
    </row>
    <row r="302" spans="5:6">
      <c r="E302" s="2" t="s">
        <v>2347</v>
      </c>
      <c r="F302" s="89">
        <v>28</v>
      </c>
    </row>
    <row r="303" spans="5:6">
      <c r="E303" s="2" t="s">
        <v>2346</v>
      </c>
      <c r="F303" s="89">
        <v>21</v>
      </c>
    </row>
    <row r="304" spans="5:6">
      <c r="E304" s="2" t="s">
        <v>2345</v>
      </c>
      <c r="F304" s="89">
        <v>12.2</v>
      </c>
    </row>
    <row r="305" spans="5:6">
      <c r="E305" s="2" t="s">
        <v>2344</v>
      </c>
      <c r="F305" s="89">
        <v>19.5</v>
      </c>
    </row>
    <row r="306" spans="5:6">
      <c r="E306" s="2" t="s">
        <v>2343</v>
      </c>
      <c r="F306" s="89">
        <v>25</v>
      </c>
    </row>
    <row r="307" spans="5:6">
      <c r="E307" s="2" t="s">
        <v>2342</v>
      </c>
      <c r="F307" s="89">
        <v>17</v>
      </c>
    </row>
    <row r="308" spans="5:6">
      <c r="E308" s="2" t="s">
        <v>2341</v>
      </c>
      <c r="F308" s="89">
        <v>32</v>
      </c>
    </row>
    <row r="309" spans="5:6">
      <c r="E309" s="2" t="s">
        <v>2340</v>
      </c>
      <c r="F309" s="89">
        <v>27.2</v>
      </c>
    </row>
    <row r="310" spans="5:6">
      <c r="E310" s="2" t="s">
        <v>2339</v>
      </c>
      <c r="F310" s="89">
        <v>17.2</v>
      </c>
    </row>
  </sheetData>
  <mergeCells count="1">
    <mergeCell ref="E2:F4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50C2D-57A0-4096-A780-24CD386DEC86}">
  <sheetPr codeName="Sheet12">
    <tabColor rgb="FFFF0000"/>
  </sheetPr>
  <dimension ref="A1:E213"/>
  <sheetViews>
    <sheetView workbookViewId="0"/>
  </sheetViews>
  <sheetFormatPr defaultRowHeight="16.5"/>
  <cols>
    <col min="1" max="2" width="26.875" customWidth="1"/>
    <col min="4" max="4" width="20.25" bestFit="1" customWidth="1"/>
    <col min="5" max="5" width="18.875" bestFit="1" customWidth="1"/>
    <col min="6" max="6" width="20.25" bestFit="1" customWidth="1"/>
  </cols>
  <sheetData>
    <row r="1" spans="1:5">
      <c r="A1" t="s">
        <v>1884</v>
      </c>
      <c r="B1" t="s">
        <v>1883</v>
      </c>
    </row>
    <row r="2" spans="1:5">
      <c r="A2" t="s">
        <v>529</v>
      </c>
      <c r="B2" t="str">
        <f>VLOOKUP(A2, '10월마감내역서기반_제대'!$A:$A, 1, 0)</f>
        <v>20240911-1000165531</v>
      </c>
    </row>
    <row r="3" spans="1:5">
      <c r="A3" t="s">
        <v>842</v>
      </c>
      <c r="B3" t="str">
        <f>VLOOKUP(A3, '10월마감내역서기반_제대'!$A:$A, 1, 0)</f>
        <v>20240912-1000150889</v>
      </c>
    </row>
    <row r="4" spans="1:5">
      <c r="A4" t="s">
        <v>642</v>
      </c>
      <c r="B4" t="str">
        <f>VLOOKUP(A4, '10월마감내역서기반_제대'!$A:$A, 1, 0)</f>
        <v>20240912-131020</v>
      </c>
    </row>
    <row r="5" spans="1:5">
      <c r="A5" t="s">
        <v>647</v>
      </c>
      <c r="B5" t="str">
        <f>VLOOKUP(A5, '10월마감내역서기반_제대'!$A:$A, 1, 0)</f>
        <v>20240912-131021</v>
      </c>
    </row>
    <row r="6" spans="1:5">
      <c r="A6" t="s">
        <v>651</v>
      </c>
      <c r="B6" t="str">
        <f>VLOOKUP(A6, '10월마감내역서기반_제대'!$A:$A, 1, 0)</f>
        <v>20240913-1000141313</v>
      </c>
    </row>
    <row r="7" spans="1:5">
      <c r="A7" t="s">
        <v>270</v>
      </c>
      <c r="B7" t="str">
        <f>VLOOKUP(A7, '10월마감내역서기반_제대'!$A:$A, 1, 0)</f>
        <v>20240913-1000161052</v>
      </c>
    </row>
    <row r="8" spans="1:5">
      <c r="A8" t="s">
        <v>273</v>
      </c>
      <c r="B8" t="str">
        <f>VLOOKUP(A8, '10월마감내역서기반_제대'!$A:$A, 1, 0)</f>
        <v>20240913-1619P0121</v>
      </c>
    </row>
    <row r="9" spans="1:5">
      <c r="A9" t="s">
        <v>232</v>
      </c>
      <c r="B9" t="str">
        <f>VLOOKUP(A9, '10월마감내역서기반_제대'!$A:$A, 1, 0)</f>
        <v>20240913-900017</v>
      </c>
      <c r="D9" t="s">
        <v>1886</v>
      </c>
      <c r="E9" t="s">
        <v>1885</v>
      </c>
    </row>
    <row r="10" spans="1:5">
      <c r="A10" t="s">
        <v>235</v>
      </c>
      <c r="B10" t="str">
        <f>VLOOKUP(A10, '10월마감내역서기반_제대'!$A:$A, 1, 0)</f>
        <v>20240913-900018</v>
      </c>
      <c r="D10">
        <v>212</v>
      </c>
      <c r="E10">
        <v>212</v>
      </c>
    </row>
    <row r="11" spans="1:5">
      <c r="A11" t="s">
        <v>275</v>
      </c>
      <c r="B11" t="str">
        <f>VLOOKUP(A11, '10월마감내역서기반_제대'!$A:$A, 1, 0)</f>
        <v>20240913-903002</v>
      </c>
    </row>
    <row r="12" spans="1:5">
      <c r="A12" t="s">
        <v>277</v>
      </c>
      <c r="B12" t="str">
        <f>VLOOKUP(A12, '10월마감내역서기반_제대'!$A:$A, 1, 0)</f>
        <v>20240913-903003</v>
      </c>
    </row>
    <row r="13" spans="1:5">
      <c r="A13" t="s">
        <v>280</v>
      </c>
      <c r="B13" t="str">
        <f>VLOOKUP(A13, '10월마감내역서기반_제대'!$A:$A, 1, 0)</f>
        <v>20240913-903005</v>
      </c>
    </row>
    <row r="14" spans="1:5">
      <c r="A14" t="s">
        <v>530</v>
      </c>
      <c r="B14" t="str">
        <f>VLOOKUP(A14, '10월마감내역서기반_제대'!$A:$A, 1, 0)</f>
        <v>20240919-1000138905</v>
      </c>
    </row>
    <row r="15" spans="1:5">
      <c r="A15" t="s">
        <v>14</v>
      </c>
      <c r="B15" t="str">
        <f>VLOOKUP(A15, '10월마감내역서기반_제대'!$A:$A, 1, 0)</f>
        <v>20240919-1000146651</v>
      </c>
    </row>
    <row r="16" spans="1:5">
      <c r="A16" t="s">
        <v>512</v>
      </c>
      <c r="B16" t="str">
        <f>VLOOKUP(A16, '10월마감내역서기반_제대'!$A:$A, 1, 0)</f>
        <v>20240919-1000161236</v>
      </c>
    </row>
    <row r="17" spans="1:2">
      <c r="A17" t="s">
        <v>705</v>
      </c>
      <c r="B17" t="str">
        <f>VLOOKUP(A17, '10월마감내역서기반_제대'!$A:$A, 1, 0)</f>
        <v>20240919-1000168755</v>
      </c>
    </row>
    <row r="18" spans="1:2">
      <c r="A18" t="s">
        <v>707</v>
      </c>
      <c r="B18" t="str">
        <f>VLOOKUP(A18, '10월마감내역서기반_제대'!$A:$A, 1, 0)</f>
        <v>20240919-1000168759</v>
      </c>
    </row>
    <row r="19" spans="1:2">
      <c r="A19" t="s">
        <v>693</v>
      </c>
      <c r="B19" t="str">
        <f>VLOOKUP(A19, '10월마감내역서기반_제대'!$A:$A, 1, 0)</f>
        <v>20240919-1000168763</v>
      </c>
    </row>
    <row r="20" spans="1:2">
      <c r="A20" t="s">
        <v>27</v>
      </c>
      <c r="B20" t="str">
        <f>VLOOKUP(A20, '10월마감내역서기반_제대'!$A:$A, 1, 0)</f>
        <v>20240919-1000169125</v>
      </c>
    </row>
    <row r="21" spans="1:2">
      <c r="A21" t="s">
        <v>30</v>
      </c>
      <c r="B21" t="str">
        <f>VLOOKUP(A21, '10월마감내역서기반_제대'!$A:$A, 1, 0)</f>
        <v>20240919-1000169130</v>
      </c>
    </row>
    <row r="22" spans="1:2">
      <c r="A22" t="s">
        <v>282</v>
      </c>
      <c r="B22" t="str">
        <f>VLOOKUP(A22, '10월마감내역서기반_제대'!$A:$A, 1, 0)</f>
        <v>20240919-1000169131</v>
      </c>
    </row>
    <row r="23" spans="1:2">
      <c r="A23" t="s">
        <v>755</v>
      </c>
      <c r="B23" t="str">
        <f>VLOOKUP(A23, '10월마감내역서기반_제대'!$A:$A, 1, 0)</f>
        <v>20240919-1000169132</v>
      </c>
    </row>
    <row r="24" spans="1:2">
      <c r="A24" t="s">
        <v>823</v>
      </c>
      <c r="B24" t="str">
        <f>VLOOKUP(A24, '10월마감내역서기반_제대'!$A:$A, 1, 0)</f>
        <v>20240919-1218P0339</v>
      </c>
    </row>
    <row r="25" spans="1:2">
      <c r="A25" t="s">
        <v>697</v>
      </c>
      <c r="B25" t="str">
        <f>VLOOKUP(A25, '10월마감내역서기반_제대'!$A:$A, 1, 0)</f>
        <v>20240919-1219P0390</v>
      </c>
    </row>
    <row r="26" spans="1:2">
      <c r="A26" t="s">
        <v>731</v>
      </c>
      <c r="B26" t="str">
        <f>VLOOKUP(A26, '10월마감내역서기반_제대'!$A:$A, 1, 0)</f>
        <v>20240920-1000137857</v>
      </c>
    </row>
    <row r="27" spans="1:2">
      <c r="A27" t="s">
        <v>196</v>
      </c>
      <c r="B27" t="str">
        <f>VLOOKUP(A27, '10월마감내역서기반_제대'!$A:$A, 1, 0)</f>
        <v>20240920-1000139379</v>
      </c>
    </row>
    <row r="28" spans="1:2">
      <c r="A28" t="s">
        <v>835</v>
      </c>
      <c r="B28" t="str">
        <f>VLOOKUP(A28, '10월마감내역서기반_제대'!$A:$A, 1, 0)</f>
        <v>20240920-1000141556</v>
      </c>
    </row>
    <row r="29" spans="1:2">
      <c r="A29" t="s">
        <v>624</v>
      </c>
      <c r="B29" t="str">
        <f>VLOOKUP(A29, '10월마감내역서기반_제대'!$A:$A, 1, 0)</f>
        <v>20240920-1000148427</v>
      </c>
    </row>
    <row r="30" spans="1:2">
      <c r="A30" t="s">
        <v>777</v>
      </c>
      <c r="B30" t="str">
        <f>VLOOKUP(A30, '10월마감내역서기반_제대'!$A:$A, 1, 0)</f>
        <v>20240920-1000150481</v>
      </c>
    </row>
    <row r="31" spans="1:2">
      <c r="A31" t="s">
        <v>637</v>
      </c>
      <c r="B31" t="str">
        <f>VLOOKUP(A31, '10월마감내역서기반_제대'!$A:$A, 1, 0)</f>
        <v>20240920-1000154562</v>
      </c>
    </row>
    <row r="32" spans="1:2">
      <c r="A32" t="s">
        <v>771</v>
      </c>
      <c r="B32" t="str">
        <f>VLOOKUP(A32, '10월마감내역서기반_제대'!$A:$A, 1, 0)</f>
        <v>20240920-1000159302</v>
      </c>
    </row>
    <row r="33" spans="1:2">
      <c r="A33" t="s">
        <v>33</v>
      </c>
      <c r="B33" t="str">
        <f>VLOOKUP(A33, '10월마감내역서기반_제대'!$A:$A, 1, 0)</f>
        <v>20240920-1000163172</v>
      </c>
    </row>
    <row r="34" spans="1:2">
      <c r="A34" t="s">
        <v>89</v>
      </c>
      <c r="B34" t="str">
        <f>VLOOKUP(A34, '10월마감내역서기반_제대'!$A:$A, 1, 0)</f>
        <v>20240920-1000163519</v>
      </c>
    </row>
    <row r="35" spans="1:2">
      <c r="A35" t="s">
        <v>38</v>
      </c>
      <c r="B35" t="str">
        <f>VLOOKUP(A35, '10월마감내역서기반_제대'!$A:$A, 1, 0)</f>
        <v>20240920-1000168434</v>
      </c>
    </row>
    <row r="36" spans="1:2">
      <c r="A36" t="s">
        <v>237</v>
      </c>
      <c r="B36" t="str">
        <f>VLOOKUP(A36, '10월마감내역서기반_제대'!$A:$A, 1, 0)</f>
        <v>20240920-1000169135</v>
      </c>
    </row>
    <row r="37" spans="1:2">
      <c r="A37" t="s">
        <v>181</v>
      </c>
      <c r="B37" t="str">
        <f>VLOOKUP(A37, '10월마감내역서기반_제대'!$A:$A, 1, 0)</f>
        <v>20240920-1116P0004</v>
      </c>
    </row>
    <row r="38" spans="1:2">
      <c r="A38" t="s">
        <v>546</v>
      </c>
      <c r="B38" t="str">
        <f>VLOOKUP(A38, '10월마감내역서기반_제대'!$A:$A, 1, 0)</f>
        <v>20240920-1218P0326</v>
      </c>
    </row>
    <row r="39" spans="1:2">
      <c r="A39" t="s">
        <v>93</v>
      </c>
      <c r="B39" t="str">
        <f>VLOOKUP(A39, '10월마감내역서기반_제대'!$A:$A, 1, 0)</f>
        <v>20240920-140626</v>
      </c>
    </row>
    <row r="40" spans="1:2">
      <c r="A40" t="s">
        <v>485</v>
      </c>
      <c r="B40" t="str">
        <f>VLOOKUP(A40, '10월마감내역서기반_제대'!$A:$A, 1, 0)</f>
        <v>20240923-1000136494</v>
      </c>
    </row>
    <row r="41" spans="1:2">
      <c r="A41" t="s">
        <v>488</v>
      </c>
      <c r="B41" t="str">
        <f>VLOOKUP(A41, '10월마감내역서기반_제대'!$A:$A, 1, 0)</f>
        <v>20240923-1000136504</v>
      </c>
    </row>
    <row r="42" spans="1:2">
      <c r="A42" t="s">
        <v>183</v>
      </c>
      <c r="B42" t="str">
        <f>VLOOKUP(A42, '10월마감내역서기반_제대'!$A:$A, 1, 0)</f>
        <v>20240923-1000152324</v>
      </c>
    </row>
    <row r="43" spans="1:2">
      <c r="A43" t="s">
        <v>301</v>
      </c>
      <c r="B43" t="str">
        <f>VLOOKUP(A43, '10월마감내역서기반_제대'!$A:$A, 1, 0)</f>
        <v>20240923-1000154707</v>
      </c>
    </row>
    <row r="44" spans="1:2">
      <c r="A44" t="s">
        <v>844</v>
      </c>
      <c r="B44" t="str">
        <f>VLOOKUP(A44, '10월마감내역서기반_제대'!$A:$A, 1, 0)</f>
        <v>20240923-1000157709</v>
      </c>
    </row>
    <row r="45" spans="1:2">
      <c r="A45" t="s">
        <v>620</v>
      </c>
      <c r="B45" t="str">
        <f>VLOOKUP(A45, '10월마감내역서기반_제대'!$A:$A, 1, 0)</f>
        <v>20240923-1000158450</v>
      </c>
    </row>
    <row r="46" spans="1:2">
      <c r="A46" t="s">
        <v>610</v>
      </c>
      <c r="B46" t="str">
        <f>VLOOKUP(A46, '10월마감내역서기반_제대'!$A:$A, 1, 0)</f>
        <v>20240923-1000161378</v>
      </c>
    </row>
    <row r="47" spans="1:2">
      <c r="A47" t="s">
        <v>732</v>
      </c>
      <c r="B47" t="str">
        <f>VLOOKUP(A47, '10월마감내역서기반_제대'!$A:$A, 1, 0)</f>
        <v>20240923-1000162478</v>
      </c>
    </row>
    <row r="48" spans="1:2">
      <c r="A48" t="s">
        <v>531</v>
      </c>
      <c r="B48" t="str">
        <f>VLOOKUP(A48, '10월마감내역서기반_제대'!$A:$A, 1, 0)</f>
        <v>20240923-1000167708</v>
      </c>
    </row>
    <row r="49" spans="1:2">
      <c r="A49" t="s">
        <v>187</v>
      </c>
      <c r="B49" t="str">
        <f>VLOOKUP(A49, '10월마감내역서기반_제대'!$A:$A, 1, 0)</f>
        <v>20240923-11150297</v>
      </c>
    </row>
    <row r="50" spans="1:2">
      <c r="A50" t="s">
        <v>533</v>
      </c>
      <c r="B50" t="str">
        <f>VLOOKUP(A50, '10월마감내역서기반_제대'!$A:$A, 1, 0)</f>
        <v>20240923-1117P0161</v>
      </c>
    </row>
    <row r="51" spans="1:2">
      <c r="A51" t="s">
        <v>720</v>
      </c>
      <c r="B51" t="str">
        <f>VLOOKUP(A51, '10월마감내역서기반_제대'!$A:$A, 1, 0)</f>
        <v>20240923-1118P0261</v>
      </c>
    </row>
    <row r="52" spans="1:2">
      <c r="A52" t="s">
        <v>761</v>
      </c>
      <c r="B52" t="str">
        <f>VLOOKUP(A52, '10월마감내역서기반_제대'!$A:$A, 1, 0)</f>
        <v>20240924-1000136058</v>
      </c>
    </row>
    <row r="53" spans="1:2">
      <c r="A53" t="s">
        <v>190</v>
      </c>
      <c r="B53" t="str">
        <f>VLOOKUP(A53, '10월마감내역서기반_제대'!$A:$A, 1, 0)</f>
        <v>20240924-1000136714</v>
      </c>
    </row>
    <row r="54" spans="1:2">
      <c r="A54" t="s">
        <v>209</v>
      </c>
      <c r="B54" t="str">
        <f>VLOOKUP(A54, '10월마감내역서기반_제대'!$A:$A, 1, 0)</f>
        <v>20240924-1000141398</v>
      </c>
    </row>
    <row r="55" spans="1:2">
      <c r="A55" t="s">
        <v>685</v>
      </c>
      <c r="B55" t="str">
        <f>VLOOKUP(A55, '10월마감내역서기반_제대'!$A:$A, 1, 0)</f>
        <v>20240924-1000150070</v>
      </c>
    </row>
    <row r="56" spans="1:2">
      <c r="A56" t="s">
        <v>824</v>
      </c>
      <c r="B56" t="str">
        <f>VLOOKUP(A56, '10월마감내역서기반_제대'!$A:$A, 1, 0)</f>
        <v>20240924-1000154318</v>
      </c>
    </row>
    <row r="57" spans="1:2">
      <c r="A57" t="s">
        <v>745</v>
      </c>
      <c r="B57" t="str">
        <f>VLOOKUP(A57, '10월마감내역서기반_제대'!$A:$A, 1, 0)</f>
        <v>20240924-1000162997</v>
      </c>
    </row>
    <row r="58" spans="1:2">
      <c r="A58" t="s">
        <v>213</v>
      </c>
      <c r="B58" t="str">
        <f>VLOOKUP(A58, '10월마감내역서기반_제대'!$A:$A, 1, 0)</f>
        <v>20240924-1000169142</v>
      </c>
    </row>
    <row r="59" spans="1:2">
      <c r="A59" t="s">
        <v>96</v>
      </c>
      <c r="B59" t="str">
        <f>VLOOKUP(A59, '10월마감내역서기반_제대'!$A:$A, 1, 0)</f>
        <v>20240924-1000169159</v>
      </c>
    </row>
    <row r="60" spans="1:2">
      <c r="A60" t="s">
        <v>100</v>
      </c>
      <c r="B60" t="str">
        <f>VLOOKUP(A60, '10월마감내역서기반_제대'!$A:$A, 1, 0)</f>
        <v>20240924-1000169166</v>
      </c>
    </row>
    <row r="61" spans="1:2">
      <c r="A61" t="s">
        <v>788</v>
      </c>
      <c r="B61" t="str">
        <f>VLOOKUP(A61, '10월마감내역서기반_제대'!$A:$A, 1, 0)</f>
        <v>20240924-1000169175</v>
      </c>
    </row>
    <row r="62" spans="1:2">
      <c r="A62" t="s">
        <v>734</v>
      </c>
      <c r="B62" t="str">
        <f>VLOOKUP(A62, '10월마감내역서기반_제대'!$A:$A, 1, 0)</f>
        <v>20240924-1000169177</v>
      </c>
    </row>
    <row r="63" spans="1:2">
      <c r="A63" t="s">
        <v>722</v>
      </c>
      <c r="B63" t="str">
        <f>VLOOKUP(A63, '10월마감내역서기반_제대'!$A:$A, 1, 0)</f>
        <v>20240924-1000169179</v>
      </c>
    </row>
    <row r="64" spans="1:2">
      <c r="A64" t="s">
        <v>725</v>
      </c>
      <c r="B64" t="str">
        <f>VLOOKUP(A64, '10월마감내역서기반_제대'!$A:$A, 1, 0)</f>
        <v>20240924-11150360</v>
      </c>
    </row>
    <row r="65" spans="1:2">
      <c r="A65" t="s">
        <v>775</v>
      </c>
      <c r="B65" t="str">
        <f>VLOOKUP(A65, '10월마감내역서기반_제대'!$A:$A, 1, 0)</f>
        <v>20240924-1117P0162</v>
      </c>
    </row>
    <row r="66" spans="1:2">
      <c r="A66" t="s">
        <v>781</v>
      </c>
      <c r="B66" t="str">
        <f>VLOOKUP(A66, '10월마감내역서기반_제대'!$A:$A, 1, 0)</f>
        <v>20240924-1119P0054</v>
      </c>
    </row>
    <row r="67" spans="1:2">
      <c r="A67" t="s">
        <v>496</v>
      </c>
      <c r="B67" t="str">
        <f>VLOOKUP(A67, '10월마감내역서기반_제대'!$A:$A, 1, 0)</f>
        <v>20240924-130537</v>
      </c>
    </row>
    <row r="68" spans="1:2">
      <c r="A68" t="s">
        <v>663</v>
      </c>
      <c r="B68" t="str">
        <f>VLOOKUP(A68, '10월마감내역서기반_제대'!$A:$A, 1, 0)</f>
        <v>20240924-1320N0003</v>
      </c>
    </row>
    <row r="69" spans="1:2">
      <c r="A69" t="s">
        <v>194</v>
      </c>
      <c r="B69" t="str">
        <f>VLOOKUP(A69, '10월마감내역서기반_제대'!$A:$A, 1, 0)</f>
        <v>20240925-1000143215</v>
      </c>
    </row>
    <row r="70" spans="1:2">
      <c r="A70" t="s">
        <v>542</v>
      </c>
      <c r="B70" t="str">
        <f>VLOOKUP(A70, '10월마감내역서기반_제대'!$A:$A, 1, 0)</f>
        <v>20240925-1000146575</v>
      </c>
    </row>
    <row r="71" spans="1:2">
      <c r="A71" t="s">
        <v>655</v>
      </c>
      <c r="B71" t="str">
        <f>VLOOKUP(A71, '10월마감내역서기반_제대'!$A:$A, 1, 0)</f>
        <v>20240925-1000154950</v>
      </c>
    </row>
    <row r="72" spans="1:2">
      <c r="A72" t="s">
        <v>748</v>
      </c>
      <c r="B72" t="str">
        <f>VLOOKUP(A72, '10월마감내역서기반_제대'!$A:$A, 1, 0)</f>
        <v>20240925-1000169195</v>
      </c>
    </row>
    <row r="73" spans="1:2">
      <c r="A73" t="s">
        <v>200</v>
      </c>
      <c r="B73" t="str">
        <f>VLOOKUP(A73, '10월마감내역서기반_제대'!$A:$A, 1, 0)</f>
        <v>20240925-1000169208</v>
      </c>
    </row>
    <row r="74" spans="1:2">
      <c r="A74" t="s">
        <v>686</v>
      </c>
      <c r="B74" t="str">
        <f>VLOOKUP(A74, '10월마감내역서기반_제대'!$A:$A, 1, 0)</f>
        <v>20240925-11150225</v>
      </c>
    </row>
    <row r="75" spans="1:2">
      <c r="A75" t="s">
        <v>829</v>
      </c>
      <c r="B75" t="str">
        <f>VLOOKUP(A75, '10월마감내역서기반_제대'!$A:$A, 1, 0)</f>
        <v>20240925-1117N0054</v>
      </c>
    </row>
    <row r="76" spans="1:2">
      <c r="A76" t="s">
        <v>830</v>
      </c>
      <c r="B76" t="str">
        <f>VLOOKUP(A76, '10월마감내역서기반_제대'!$A:$A, 1, 0)</f>
        <v>20240925-1120P0066</v>
      </c>
    </row>
    <row r="77" spans="1:2">
      <c r="A77" t="s">
        <v>101</v>
      </c>
      <c r="B77" t="str">
        <f>VLOOKUP(A77, '10월마감내역서기반_제대'!$A:$A, 1, 0)</f>
        <v>20240925-12150484</v>
      </c>
    </row>
    <row r="78" spans="1:2">
      <c r="A78" t="s">
        <v>166</v>
      </c>
      <c r="B78" t="str">
        <f>VLOOKUP(A78, '10월마감내역서기반_제대'!$A:$A, 1, 0)</f>
        <v>20240925-1219P0311</v>
      </c>
    </row>
    <row r="79" spans="1:2">
      <c r="A79" t="s">
        <v>508</v>
      </c>
      <c r="B79" t="str">
        <f>VLOOKUP(A79, '10월마감내역서기반_제대'!$A:$A, 1, 0)</f>
        <v>20240925-13160151</v>
      </c>
    </row>
    <row r="80" spans="1:2">
      <c r="A80" t="s">
        <v>535</v>
      </c>
      <c r="B80" t="str">
        <f>VLOOKUP(A80, '10월마감내역서기반_제대'!$A:$A, 1, 0)</f>
        <v>20240925-1316N0011</v>
      </c>
    </row>
    <row r="81" spans="1:2">
      <c r="A81" t="s">
        <v>764</v>
      </c>
      <c r="B81" t="str">
        <f>VLOOKUP(A81, '10월마감내역서기반_제대'!$A:$A, 1, 0)</f>
        <v>20240925-1316P0076</v>
      </c>
    </row>
    <row r="82" spans="1:2">
      <c r="A82" t="s">
        <v>809</v>
      </c>
      <c r="B82" t="str">
        <f>VLOOKUP(A82, '10월마감내역서기반_제대'!$A:$A, 1, 0)</f>
        <v>20240926-1000138836</v>
      </c>
    </row>
    <row r="83" spans="1:2">
      <c r="A83" t="s">
        <v>105</v>
      </c>
      <c r="B83" t="str">
        <f>VLOOKUP(A83, '10월마감내역서기반_제대'!$A:$A, 1, 0)</f>
        <v>20240926-1000146475</v>
      </c>
    </row>
    <row r="84" spans="1:2">
      <c r="A84" t="s">
        <v>167</v>
      </c>
      <c r="B84" t="str">
        <f>VLOOKUP(A84, '10월마감내역서기반_제대'!$A:$A, 1, 0)</f>
        <v>20240926-1000148670</v>
      </c>
    </row>
    <row r="85" spans="1:2">
      <c r="A85" t="s">
        <v>633</v>
      </c>
      <c r="B85" t="str">
        <f>VLOOKUP(A85, '10월마감내역서기반_제대'!$A:$A, 1, 0)</f>
        <v>20240926-1000148794</v>
      </c>
    </row>
    <row r="86" spans="1:2">
      <c r="A86" t="s">
        <v>762</v>
      </c>
      <c r="B86" t="str">
        <f>VLOOKUP(A86, '10월마감내역서기반_제대'!$A:$A, 1, 0)</f>
        <v>20240926-1000155576</v>
      </c>
    </row>
    <row r="87" spans="1:2">
      <c r="A87" t="s">
        <v>121</v>
      </c>
      <c r="B87" t="str">
        <f>VLOOKUP(A87, '10월마감내역서기반_제대'!$A:$A, 1, 0)</f>
        <v>20240926-1000155583</v>
      </c>
    </row>
    <row r="88" spans="1:2">
      <c r="A88" t="s">
        <v>715</v>
      </c>
      <c r="B88" t="str">
        <f>VLOOKUP(A88, '10월마감내역서기반_제대'!$A:$A, 1, 0)</f>
        <v>20240926-1000160893</v>
      </c>
    </row>
    <row r="89" spans="1:2">
      <c r="A89" t="s">
        <v>170</v>
      </c>
      <c r="B89" t="str">
        <f>VLOOKUP(A89, '10월마감내역서기반_제대'!$A:$A, 1, 0)</f>
        <v>20240926-1000161209</v>
      </c>
    </row>
    <row r="90" spans="1:2">
      <c r="A90" t="s">
        <v>806</v>
      </c>
      <c r="B90" t="str">
        <f>VLOOKUP(A90, '10월마감내역서기반_제대'!$A:$A, 1, 0)</f>
        <v>20240926-1000169201</v>
      </c>
    </row>
    <row r="91" spans="1:2">
      <c r="A91" t="s">
        <v>173</v>
      </c>
      <c r="B91" t="str">
        <f>VLOOKUP(A91, '10월마감내역서기반_제대'!$A:$A, 1, 0)</f>
        <v>20240926-1216P0146</v>
      </c>
    </row>
    <row r="92" spans="1:2">
      <c r="A92" t="s">
        <v>511</v>
      </c>
      <c r="B92" t="str">
        <f>VLOOKUP(A92, '10월마감내역서기반_제대'!$A:$A, 1, 0)</f>
        <v>20240926-13160151</v>
      </c>
    </row>
    <row r="93" spans="1:2">
      <c r="A93" t="s">
        <v>175</v>
      </c>
      <c r="B93" t="str">
        <f>VLOOKUP(A93, '10월마감내역서기반_제대'!$A:$A, 1, 0)</f>
        <v>20240927-1000150490</v>
      </c>
    </row>
    <row r="94" spans="1:2">
      <c r="A94" t="s">
        <v>834</v>
      </c>
      <c r="B94" t="str">
        <f>VLOOKUP(A94, '10월마감내역서기반_제대'!$A:$A, 1, 0)</f>
        <v>20240927-1000160680</v>
      </c>
    </row>
    <row r="95" spans="1:2">
      <c r="A95" t="s">
        <v>767</v>
      </c>
      <c r="B95" t="str">
        <f>VLOOKUP(A95, '10월마감내역서기반_제대'!$A:$A, 1, 0)</f>
        <v>20240927-1000162013</v>
      </c>
    </row>
    <row r="96" spans="1:2">
      <c r="A96" t="s">
        <v>621</v>
      </c>
      <c r="B96" t="str">
        <f>VLOOKUP(A96, '10월마감내역서기반_제대'!$A:$A, 1, 0)</f>
        <v>20240927-1000169198</v>
      </c>
    </row>
    <row r="97" spans="1:2">
      <c r="A97" t="s">
        <v>820</v>
      </c>
      <c r="B97" t="str">
        <f>VLOOKUP(A97, '10월마감내역서기반_제대'!$A:$A, 1, 0)</f>
        <v>20240927-1117N0055</v>
      </c>
    </row>
    <row r="98" spans="1:2">
      <c r="A98" t="s">
        <v>551</v>
      </c>
      <c r="B98" t="str">
        <f>VLOOKUP(A98, '10월마감내역서기반_제대'!$A:$A, 1, 0)</f>
        <v>20240927-1217P0106</v>
      </c>
    </row>
    <row r="99" spans="1:2">
      <c r="A99" t="s">
        <v>718</v>
      </c>
      <c r="B99" t="str">
        <f>VLOOKUP(A99, '10월마감내역서기반_제대'!$A:$A, 1, 0)</f>
        <v>20240927-1220P0186</v>
      </c>
    </row>
    <row r="100" spans="1:2">
      <c r="A100" t="s">
        <v>679</v>
      </c>
      <c r="B100" t="str">
        <f>VLOOKUP(A100, '10월마감내역서기반_제대'!$A:$A, 1, 0)</f>
        <v>20240927-900022</v>
      </c>
    </row>
    <row r="101" spans="1:2">
      <c r="A101" t="s">
        <v>563</v>
      </c>
      <c r="B101" t="str">
        <f>VLOOKUP(A101, '10월마감내역서기반_제대'!$A:$A, 1, 0)</f>
        <v>20240927-900023</v>
      </c>
    </row>
    <row r="102" spans="1:2">
      <c r="A102" t="s">
        <v>563</v>
      </c>
      <c r="B102" t="str">
        <f>VLOOKUP(A102, '10월마감내역서기반_제대'!$A:$A, 1, 0)</f>
        <v>20240927-900023</v>
      </c>
    </row>
    <row r="103" spans="1:2">
      <c r="A103" t="s">
        <v>179</v>
      </c>
      <c r="B103" t="str">
        <f>VLOOKUP(A103, '10월마감내역서기반_제대'!$A:$A, 1, 0)</f>
        <v>20240930-1000141201</v>
      </c>
    </row>
    <row r="104" spans="1:2">
      <c r="A104" t="s">
        <v>776</v>
      </c>
      <c r="B104" t="str">
        <f>VLOOKUP(A104, '10월마감내역서기반_제대'!$A:$A, 1, 0)</f>
        <v>20240930-1000144319</v>
      </c>
    </row>
    <row r="105" spans="1:2">
      <c r="A105" t="s">
        <v>123</v>
      </c>
      <c r="B105" t="str">
        <f>VLOOKUP(A105, '10월마감내역서기반_제대'!$A:$A, 1, 0)</f>
        <v>20240930-1000149756</v>
      </c>
    </row>
    <row r="106" spans="1:2">
      <c r="A106" t="s">
        <v>156</v>
      </c>
      <c r="B106" t="str">
        <f>VLOOKUP(A106, '10월마감내역서기반_제대'!$A:$A, 1, 0)</f>
        <v>20240930-1000154020</v>
      </c>
    </row>
    <row r="107" spans="1:2">
      <c r="A107" t="s">
        <v>261</v>
      </c>
      <c r="B107" t="str">
        <f>VLOOKUP(A107, '10월마감내역서기반_제대'!$A:$A, 1, 0)</f>
        <v>20240930-1000163203</v>
      </c>
    </row>
    <row r="108" spans="1:2">
      <c r="A108" t="s">
        <v>262</v>
      </c>
      <c r="B108" t="str">
        <f>VLOOKUP(A108, '10월마감내역서기반_제대'!$A:$A, 1, 0)</f>
        <v>20240930-1000163638</v>
      </c>
    </row>
    <row r="109" spans="1:2">
      <c r="A109" t="s">
        <v>618</v>
      </c>
      <c r="B109" t="str">
        <f>VLOOKUP(A109, '10월마감내역서기반_제대'!$A:$A, 1, 0)</f>
        <v>20240930-1000165711</v>
      </c>
    </row>
    <row r="110" spans="1:2">
      <c r="A110" t="s">
        <v>264</v>
      </c>
      <c r="B110" t="str">
        <f>VLOOKUP(A110, '10월마감내역서기반_제대'!$A:$A, 1, 0)</f>
        <v>20240930-1000166093</v>
      </c>
    </row>
    <row r="111" spans="1:2">
      <c r="A111" t="s">
        <v>158</v>
      </c>
      <c r="B111" t="str">
        <f>VLOOKUP(A111, '10월마감내역서기반_제대'!$A:$A, 1, 0)</f>
        <v>20240930-1000169223</v>
      </c>
    </row>
    <row r="112" spans="1:2">
      <c r="A112" t="s">
        <v>672</v>
      </c>
      <c r="B112" t="str">
        <f>VLOOKUP(A112, '10월마감내역서기반_제대'!$A:$A, 1, 0)</f>
        <v>20240930-1000169224</v>
      </c>
    </row>
    <row r="113" spans="1:2">
      <c r="A113" t="s">
        <v>778</v>
      </c>
      <c r="B113" t="str">
        <f>VLOOKUP(A113, '10월마감내역서기반_제대'!$A:$A, 1, 0)</f>
        <v>20240930-1118N0021</v>
      </c>
    </row>
    <row r="114" spans="1:2">
      <c r="A114" t="s">
        <v>127</v>
      </c>
      <c r="B114" t="str">
        <f>VLOOKUP(A114, '10월마감내역서기반_제대'!$A:$A, 1, 0)</f>
        <v>20240930-1316P0072</v>
      </c>
    </row>
    <row r="115" spans="1:2">
      <c r="A115" t="s">
        <v>622</v>
      </c>
      <c r="B115" t="str">
        <f>VLOOKUP(A115, '10월마감내역서기반_제대'!$A:$A, 1, 0)</f>
        <v>20240930-900001</v>
      </c>
    </row>
    <row r="116" spans="1:2">
      <c r="A116" t="s">
        <v>268</v>
      </c>
      <c r="B116" t="str">
        <f>VLOOKUP(A116, '10월마감내역서기반_제대'!$A:$A, 1, 0)</f>
        <v>20240930-900009</v>
      </c>
    </row>
    <row r="117" spans="1:2">
      <c r="A117" t="s">
        <v>248</v>
      </c>
      <c r="B117" t="str">
        <f>VLOOKUP(A117, '10월마감내역서기반_제대'!$A:$A, 1, 0)</f>
        <v>20240930-900010</v>
      </c>
    </row>
    <row r="118" spans="1:2">
      <c r="A118" t="s">
        <v>251</v>
      </c>
      <c r="B118" t="str">
        <f>VLOOKUP(A118, '10월마감내역서기반_제대'!$A:$A, 1, 0)</f>
        <v>20240930-900021</v>
      </c>
    </row>
    <row r="119" spans="1:2">
      <c r="A119" t="s">
        <v>804</v>
      </c>
      <c r="B119" t="str">
        <f>VLOOKUP(A119, '10월마감내역서기반_제대'!$A:$A, 1, 0)</f>
        <v>20240930-900022</v>
      </c>
    </row>
    <row r="120" spans="1:2">
      <c r="A120" t="s">
        <v>253</v>
      </c>
      <c r="B120" t="str">
        <f>VLOOKUP(A120, '10월마감내역서기반_제대'!$A:$A, 1, 0)</f>
        <v>20240930-901001</v>
      </c>
    </row>
    <row r="121" spans="1:2">
      <c r="A121" t="s">
        <v>849</v>
      </c>
      <c r="B121" t="str">
        <f>VLOOKUP(A121, '10월마감내역서기반_제대'!$A:$A, 1, 0)</f>
        <v>20240930-901008</v>
      </c>
    </row>
    <row r="122" spans="1:2">
      <c r="A122" t="s">
        <v>773</v>
      </c>
      <c r="B122" t="str">
        <f>VLOOKUP(A122, '10월마감내역서기반_제대'!$A:$A, 1, 0)</f>
        <v>20241002-1000136587</v>
      </c>
    </row>
    <row r="123" spans="1:2">
      <c r="A123" t="s">
        <v>728</v>
      </c>
      <c r="B123" t="str">
        <f>VLOOKUP(A123, '10월마감내역서기반_제대'!$A:$A, 1, 0)</f>
        <v>20241002-1000137857</v>
      </c>
    </row>
    <row r="124" spans="1:2">
      <c r="A124" t="s">
        <v>701</v>
      </c>
      <c r="B124" t="str">
        <f>VLOOKUP(A124, '10월마감내역서기반_제대'!$A:$A, 1, 0)</f>
        <v>20241002-1000143265</v>
      </c>
    </row>
    <row r="125" spans="1:2">
      <c r="A125" t="s">
        <v>555</v>
      </c>
      <c r="B125" t="str">
        <f>VLOOKUP(A125, '10월마감내역서기반_제대'!$A:$A, 1, 0)</f>
        <v>20241002-1000143944</v>
      </c>
    </row>
    <row r="126" spans="1:2">
      <c r="A126" t="s">
        <v>129</v>
      </c>
      <c r="B126" t="str">
        <f>VLOOKUP(A126, '10월마감내역서기반_제대'!$A:$A, 1, 0)</f>
        <v>20241002-1000152197</v>
      </c>
    </row>
    <row r="127" spans="1:2">
      <c r="A127" t="s">
        <v>635</v>
      </c>
      <c r="B127" t="str">
        <f>VLOOKUP(A127, '10월마감내역서기반_제대'!$A:$A, 1, 0)</f>
        <v>20241002-1000154859</v>
      </c>
    </row>
    <row r="128" spans="1:2">
      <c r="A128" t="s">
        <v>666</v>
      </c>
      <c r="B128" t="str">
        <f>VLOOKUP(A128, '10월마감내역서기반_제대'!$A:$A, 1, 0)</f>
        <v>20241002-1000156505</v>
      </c>
    </row>
    <row r="129" spans="1:2">
      <c r="A129" t="s">
        <v>160</v>
      </c>
      <c r="B129" t="str">
        <f>VLOOKUP(A129, '10월마감내역서기반_제대'!$A:$A, 1, 0)</f>
        <v>20241002-1000156900</v>
      </c>
    </row>
    <row r="130" spans="1:2">
      <c r="A130" t="s">
        <v>242</v>
      </c>
      <c r="B130" t="str">
        <f>VLOOKUP(A130, '10월마감내역서기반_제대'!$A:$A, 1, 0)</f>
        <v>20241002-1000157411</v>
      </c>
    </row>
    <row r="131" spans="1:2">
      <c r="A131" t="s">
        <v>699</v>
      </c>
      <c r="B131" t="str">
        <f>VLOOKUP(A131, '10월마감내역서기반_제대'!$A:$A, 1, 0)</f>
        <v>20241002-1000159704</v>
      </c>
    </row>
    <row r="132" spans="1:2">
      <c r="A132" t="s">
        <v>557</v>
      </c>
      <c r="B132" t="str">
        <f>VLOOKUP(A132, '10월마감내역서기반_제대'!$A:$A, 1, 0)</f>
        <v>20241002-1000166861</v>
      </c>
    </row>
    <row r="133" spans="1:2">
      <c r="A133" t="s">
        <v>783</v>
      </c>
      <c r="B133" t="str">
        <f>VLOOKUP(A133, '10월마감내역서기반_제대'!$A:$A, 1, 0)</f>
        <v>20241002-1000167365</v>
      </c>
    </row>
    <row r="134" spans="1:2">
      <c r="A134" t="s">
        <v>660</v>
      </c>
      <c r="B134" t="str">
        <f>VLOOKUP(A134, '10월마감내역서기반_제대'!$A:$A, 1, 0)</f>
        <v>20241002-1000167373</v>
      </c>
    </row>
    <row r="135" spans="1:2">
      <c r="A135" t="s">
        <v>847</v>
      </c>
      <c r="B135" t="str">
        <f>VLOOKUP(A135, '10월마감내역서기반_제대'!$A:$A, 1, 0)</f>
        <v>20241002-1000167792</v>
      </c>
    </row>
    <row r="136" spans="1:2">
      <c r="A136" t="s">
        <v>742</v>
      </c>
      <c r="B136" t="str">
        <f>VLOOKUP(A136, '10월마감내역서기반_제대'!$A:$A, 1, 0)</f>
        <v>20241002-1000168423</v>
      </c>
    </row>
    <row r="137" spans="1:2">
      <c r="A137" t="s">
        <v>514</v>
      </c>
      <c r="B137" t="str">
        <f>VLOOKUP(A137, '10월마감내역서기반_제대'!$A:$A, 1, 0)</f>
        <v>20241002-1000168606</v>
      </c>
    </row>
    <row r="138" spans="1:2">
      <c r="A138" t="s">
        <v>750</v>
      </c>
      <c r="B138" t="str">
        <f>VLOOKUP(A138, '10월마감내역서기반_제대'!$A:$A, 1, 0)</f>
        <v>20241002-1000169234</v>
      </c>
    </row>
    <row r="139" spans="1:2">
      <c r="A139" t="s">
        <v>713</v>
      </c>
      <c r="B139" t="str">
        <f>VLOOKUP(A139, '10월마감내역서기반_제대'!$A:$A, 1, 0)</f>
        <v>20241002-1000169238</v>
      </c>
    </row>
    <row r="140" spans="1:2">
      <c r="A140" t="s">
        <v>688</v>
      </c>
      <c r="B140" t="str">
        <f>VLOOKUP(A140, '10월마감내역서기반_제대'!$A:$A, 1, 0)</f>
        <v>20241002-1119N0012</v>
      </c>
    </row>
    <row r="141" spans="1:2">
      <c r="A141" t="s">
        <v>544</v>
      </c>
      <c r="B141" t="str">
        <f>VLOOKUP(A141, '10월마감내역서기반_제대'!$A:$A, 1, 0)</f>
        <v>20241002-1218P0338</v>
      </c>
    </row>
    <row r="142" spans="1:2">
      <c r="A142" t="s">
        <v>505</v>
      </c>
      <c r="B142" t="str">
        <f>VLOOKUP(A142, '10월마감내역서기반_제대'!$A:$A, 1, 0)</f>
        <v>20241002-13160150</v>
      </c>
    </row>
    <row r="143" spans="1:2">
      <c r="A143" t="s">
        <v>162</v>
      </c>
      <c r="B143" t="str">
        <f>VLOOKUP(A143, '10월마감내역서기반_제대'!$A:$A, 1, 0)</f>
        <v>20241002-902001</v>
      </c>
    </row>
    <row r="144" spans="1:2">
      <c r="A144" t="s">
        <v>163</v>
      </c>
      <c r="B144" t="str">
        <f>VLOOKUP(A144, '10월마감내역서기반_제대'!$A:$A, 1, 0)</f>
        <v>20241002-902002</v>
      </c>
    </row>
    <row r="145" spans="1:2">
      <c r="A145" t="s">
        <v>165</v>
      </c>
      <c r="B145" t="str">
        <f>VLOOKUP(A145, '10월마감내역서기반_제대'!$A:$A, 1, 0)</f>
        <v>20241002-902003</v>
      </c>
    </row>
    <row r="146" spans="1:2">
      <c r="A146" t="s">
        <v>143</v>
      </c>
      <c r="B146" t="str">
        <f>VLOOKUP(A146, '10월마감내역서기반_제대'!$A:$A, 1, 0)</f>
        <v>20241002-902004</v>
      </c>
    </row>
    <row r="147" spans="1:2">
      <c r="A147" t="s">
        <v>304</v>
      </c>
      <c r="B147" t="str">
        <f>VLOOKUP(A147, '10월마감내역서기반_제대'!$A:$A, 1, 0)</f>
        <v>20241002-903002</v>
      </c>
    </row>
    <row r="148" spans="1:2">
      <c r="A148" t="s">
        <v>305</v>
      </c>
      <c r="B148" t="str">
        <f>VLOOKUP(A148, '10월마감내역서기반_제대'!$A:$A, 1, 0)</f>
        <v>20241002-903003</v>
      </c>
    </row>
    <row r="149" spans="1:2">
      <c r="A149" t="s">
        <v>306</v>
      </c>
      <c r="B149" t="str">
        <f>VLOOKUP(A149, '10월마감내역서기반_제대'!$A:$A, 1, 0)</f>
        <v>20241002-903004</v>
      </c>
    </row>
    <row r="150" spans="1:2">
      <c r="A150" t="s">
        <v>498</v>
      </c>
      <c r="B150" t="str">
        <f>VLOOKUP(A150, '10월마감내역서기반_제대'!$A:$A, 1, 0)</f>
        <v>20241004-1000155625</v>
      </c>
    </row>
    <row r="151" spans="1:2">
      <c r="A151" t="s">
        <v>796</v>
      </c>
      <c r="B151" t="str">
        <f>VLOOKUP(A151, '10월마감내역서기반_제대'!$A:$A, 1, 0)</f>
        <v>20241004-1000169250</v>
      </c>
    </row>
    <row r="152" spans="1:2">
      <c r="A152" t="s">
        <v>132</v>
      </c>
      <c r="B152" t="str">
        <f>VLOOKUP(A152, '10월마감내역서기반_제대'!$A:$A, 1, 0)</f>
        <v>20241004-910001</v>
      </c>
    </row>
    <row r="153" spans="1:2">
      <c r="A153" t="s">
        <v>134</v>
      </c>
      <c r="B153" t="str">
        <f>VLOOKUP(A153, '10월마감내역서기반_제대'!$A:$A, 1, 0)</f>
        <v>20241004-910002</v>
      </c>
    </row>
    <row r="154" spans="1:2">
      <c r="A154" t="s">
        <v>110</v>
      </c>
      <c r="B154" t="str">
        <f>VLOOKUP(A154, '10월마감내역서기반_제대'!$A:$A, 1, 0)</f>
        <v>20241004-910003</v>
      </c>
    </row>
    <row r="155" spans="1:2">
      <c r="A155" t="s">
        <v>115</v>
      </c>
      <c r="B155" t="str">
        <f>VLOOKUP(A155, '10월마감내역서기반_제대'!$A:$A, 1, 0)</f>
        <v>20241004-910004</v>
      </c>
    </row>
    <row r="156" spans="1:2">
      <c r="A156" t="s">
        <v>640</v>
      </c>
      <c r="B156" t="str">
        <f>VLOOKUP(A156, '10월마감내역서기반_제대'!$A:$A, 1, 0)</f>
        <v>20241004-910005</v>
      </c>
    </row>
    <row r="157" spans="1:2">
      <c r="A157" t="s">
        <v>500</v>
      </c>
      <c r="B157" t="str">
        <f>VLOOKUP(A157, '10월마감내역서기반_제대'!$A:$A, 1, 0)</f>
        <v>20241007-1000136128</v>
      </c>
    </row>
    <row r="158" spans="1:2">
      <c r="A158" t="s">
        <v>308</v>
      </c>
      <c r="B158" t="str">
        <f>VLOOKUP(A158, '10월마감내역서기반_제대'!$A:$A, 1, 0)</f>
        <v>20241007-1000136979</v>
      </c>
    </row>
    <row r="159" spans="1:2">
      <c r="A159" t="s">
        <v>657</v>
      </c>
      <c r="B159" t="str">
        <f>VLOOKUP(A159, '10월마감내역서기반_제대'!$A:$A, 1, 0)</f>
        <v>20241007-1000143472</v>
      </c>
    </row>
    <row r="160" spans="1:2">
      <c r="A160" t="s">
        <v>631</v>
      </c>
      <c r="B160" t="str">
        <f>VLOOKUP(A160, '10월마감내역서기반_제대'!$A:$A, 1, 0)</f>
        <v>20241007-1000150481</v>
      </c>
    </row>
    <row r="161" spans="1:2">
      <c r="A161" t="s">
        <v>244</v>
      </c>
      <c r="B161" t="str">
        <f>VLOOKUP(A161, '10월마감내역서기반_제대'!$A:$A, 1, 0)</f>
        <v>20241007-1000150745</v>
      </c>
    </row>
    <row r="162" spans="1:2">
      <c r="A162" t="s">
        <v>524</v>
      </c>
      <c r="B162" t="str">
        <f>VLOOKUP(A162, '10월마감내역서기반_제대'!$A:$A, 1, 0)</f>
        <v>20241007-1000164958</v>
      </c>
    </row>
    <row r="163" spans="1:2">
      <c r="A163" t="s">
        <v>146</v>
      </c>
      <c r="B163" t="str">
        <f>VLOOKUP(A163, '10월마감내역서기반_제대'!$A:$A, 1, 0)</f>
        <v>20241007-1000169251</v>
      </c>
    </row>
    <row r="164" spans="1:2">
      <c r="A164" t="s">
        <v>690</v>
      </c>
      <c r="B164" t="str">
        <f>VLOOKUP(A164, '10월마감내역서기반_제대'!$A:$A, 1, 0)</f>
        <v>20241007-1219N0043</v>
      </c>
    </row>
    <row r="165" spans="1:2">
      <c r="A165" t="s">
        <v>709</v>
      </c>
      <c r="B165" t="str">
        <f>VLOOKUP(A165, '10월마감내역서기반_제대'!$A:$A, 1, 0)</f>
        <v>20241007-1219P0218</v>
      </c>
    </row>
    <row r="166" spans="1:2">
      <c r="A166" t="s">
        <v>626</v>
      </c>
      <c r="B166" t="str">
        <f>VLOOKUP(A166, '10월마감내역서기반_제대'!$A:$A, 1, 0)</f>
        <v>20241007-1219P0219</v>
      </c>
    </row>
    <row r="167" spans="1:2">
      <c r="A167" t="s">
        <v>203</v>
      </c>
      <c r="B167" t="str">
        <f>VLOOKUP(A167, '10월마감내역서기반_제대'!$A:$A, 1, 0)</f>
        <v>20241007-1219P0228</v>
      </c>
    </row>
    <row r="168" spans="1:2">
      <c r="A168" t="s">
        <v>205</v>
      </c>
      <c r="B168" t="str">
        <f>VLOOKUP(A168, '10월마감내역서기반_제대'!$A:$A, 1, 0)</f>
        <v>20241007-1219P0330</v>
      </c>
    </row>
    <row r="169" spans="1:2">
      <c r="A169" t="s">
        <v>519</v>
      </c>
      <c r="B169" t="str">
        <f>VLOOKUP(A169, '10월마감내역서기반_제대'!$A:$A, 1, 0)</f>
        <v>20241007-13150099</v>
      </c>
    </row>
    <row r="170" spans="1:2">
      <c r="A170" t="s">
        <v>553</v>
      </c>
      <c r="B170" t="str">
        <f>VLOOKUP(A170, '10월마감내역서기반_제대'!$A:$A, 1, 0)</f>
        <v>20241007-13150140</v>
      </c>
    </row>
    <row r="171" spans="1:2">
      <c r="A171" t="s">
        <v>839</v>
      </c>
      <c r="B171" t="str">
        <f>VLOOKUP(A171, '10월마감내역서기반_제대'!$A:$A, 1, 0)</f>
        <v>20241007-910007</v>
      </c>
    </row>
    <row r="172" spans="1:2">
      <c r="A172" t="s">
        <v>691</v>
      </c>
      <c r="B172" t="str">
        <f>VLOOKUP(A172, '10월마감내역서기반_제대'!$A:$A, 1, 0)</f>
        <v>20241007-910008</v>
      </c>
    </row>
    <row r="173" spans="1:2">
      <c r="A173" t="s">
        <v>155</v>
      </c>
      <c r="B173" t="str">
        <f>VLOOKUP(A173, '10월마감내역서기반_제대'!$A:$A, 1, 0)</f>
        <v>20241007-910513</v>
      </c>
    </row>
    <row r="174" spans="1:2">
      <c r="A174" t="s">
        <v>83</v>
      </c>
      <c r="B174" t="str">
        <f>VLOOKUP(A174, '10월마감내역서기반_제대'!$A:$A, 1, 0)</f>
        <v>20241007-910514</v>
      </c>
    </row>
    <row r="175" spans="1:2">
      <c r="A175" t="s">
        <v>86</v>
      </c>
      <c r="B175" t="str">
        <f>VLOOKUP(A175, '10월마감내역서기반_제대'!$A:$A, 1, 0)</f>
        <v>20241007-910515</v>
      </c>
    </row>
    <row r="176" spans="1:2">
      <c r="A176" t="s">
        <v>520</v>
      </c>
      <c r="B176" t="str">
        <f>VLOOKUP(A176, '10월마감내역서기반_제대'!$A:$A, 1, 0)</f>
        <v>20241008-1000138905</v>
      </c>
    </row>
    <row r="177" spans="1:2">
      <c r="A177" t="s">
        <v>613</v>
      </c>
      <c r="B177" t="str">
        <f>VLOOKUP(A177, '10월마감내역서기반_제대'!$A:$A, 1, 0)</f>
        <v>20241008-1000154025</v>
      </c>
    </row>
    <row r="178" spans="1:2">
      <c r="A178" t="s">
        <v>710</v>
      </c>
      <c r="B178" t="str">
        <f>VLOOKUP(A178, '10월마감내역서기반_제대'!$A:$A, 1, 0)</f>
        <v>20241008-1000165766</v>
      </c>
    </row>
    <row r="179" spans="1:2">
      <c r="A179" t="s">
        <v>549</v>
      </c>
      <c r="B179" t="str">
        <f>VLOOKUP(A179, '10월마감내역서기반_제대'!$A:$A, 1, 0)</f>
        <v>20241008-1218N0070</v>
      </c>
    </row>
    <row r="180" spans="1:2">
      <c r="A180" t="s">
        <v>137</v>
      </c>
      <c r="B180" t="str">
        <f>VLOOKUP(A180, '10월마감내역서기반_제대'!$A:$A, 1, 0)</f>
        <v>20241008-1218P0211</v>
      </c>
    </row>
    <row r="181" spans="1:2">
      <c r="A181" t="s">
        <v>616</v>
      </c>
      <c r="B181" t="str">
        <f>VLOOKUP(A181, '10월마감내역서기반_제대'!$A:$A, 1, 0)</f>
        <v>20241008-900002</v>
      </c>
    </row>
    <row r="182" spans="1:2">
      <c r="A182" t="s">
        <v>141</v>
      </c>
      <c r="B182" t="str">
        <f>VLOOKUP(A182, '10월마감내역서기반_제대'!$A:$A, 1, 0)</f>
        <v>20241008-910513</v>
      </c>
    </row>
    <row r="183" spans="1:2">
      <c r="A183" t="s">
        <v>142</v>
      </c>
      <c r="B183" t="str">
        <f>VLOOKUP(A183, '10월마감내역서기반_제대'!$A:$A, 1, 0)</f>
        <v>20241008-910514</v>
      </c>
    </row>
    <row r="184" spans="1:2">
      <c r="A184" t="s">
        <v>811</v>
      </c>
      <c r="B184" t="str">
        <f>VLOOKUP(A184, '10월마감내역서기반_제대'!$A:$A, 1, 0)</f>
        <v>20241010-1000137856</v>
      </c>
    </row>
    <row r="185" spans="1:2">
      <c r="A185" t="s">
        <v>246</v>
      </c>
      <c r="B185" t="str">
        <f>VLOOKUP(A185, '10월마감내역서기반_제대'!$A:$A, 1, 0)</f>
        <v>20241010-1000138362</v>
      </c>
    </row>
    <row r="186" spans="1:2">
      <c r="A186" t="s">
        <v>846</v>
      </c>
      <c r="B186" t="str">
        <f>VLOOKUP(A186, '10월마감내역서기반_제대'!$A:$A, 1, 0)</f>
        <v>20241010-1000150743</v>
      </c>
    </row>
    <row r="187" spans="1:2">
      <c r="A187" t="s">
        <v>724</v>
      </c>
      <c r="B187" t="str">
        <f>VLOOKUP(A187, '10월마감내역서기반_제대'!$A:$A, 1, 0)</f>
        <v>20241010-1000153557</v>
      </c>
    </row>
    <row r="188" spans="1:2">
      <c r="A188" t="s">
        <v>72</v>
      </c>
      <c r="B188" t="str">
        <f>VLOOKUP(A188, '10월마감내역서기반_제대'!$A:$A, 1, 0)</f>
        <v>20241010-1000153900</v>
      </c>
    </row>
    <row r="189" spans="1:2">
      <c r="A189" t="s">
        <v>74</v>
      </c>
      <c r="B189" t="str">
        <f>VLOOKUP(A189, '10월마감내역서기반_제대'!$A:$A, 1, 0)</f>
        <v>20241010-1000153902</v>
      </c>
    </row>
    <row r="190" spans="1:2">
      <c r="A190" t="s">
        <v>75</v>
      </c>
      <c r="B190" t="str">
        <f>VLOOKUP(A190, '10월마감내역서기반_제대'!$A:$A, 1, 0)</f>
        <v>20241010-1000153904</v>
      </c>
    </row>
    <row r="191" spans="1:2">
      <c r="A191" t="s">
        <v>559</v>
      </c>
      <c r="B191" t="str">
        <f>VLOOKUP(A191, '10월마감내역서기반_제대'!$A:$A, 1, 0)</f>
        <v>20241010-1000157188</v>
      </c>
    </row>
    <row r="192" spans="1:2">
      <c r="A192" t="s">
        <v>490</v>
      </c>
      <c r="B192" t="str">
        <f>VLOOKUP(A192, '10월마감내역서기반_제대'!$A:$A, 1, 0)</f>
        <v>20241010-1000157466</v>
      </c>
    </row>
    <row r="193" spans="1:2">
      <c r="A193" t="s">
        <v>659</v>
      </c>
      <c r="B193" t="str">
        <f>VLOOKUP(A193, '10월마감내역서기반_제대'!$A:$A, 1, 0)</f>
        <v>20241010-1000160038</v>
      </c>
    </row>
    <row r="194" spans="1:2">
      <c r="A194" t="s">
        <v>629</v>
      </c>
      <c r="B194" t="str">
        <f>VLOOKUP(A194, '10월마감내역서기반_제대'!$A:$A, 1, 0)</f>
        <v>20241010-1000163997</v>
      </c>
    </row>
    <row r="195" spans="1:2">
      <c r="A195" t="s">
        <v>816</v>
      </c>
      <c r="B195" t="str">
        <f>VLOOKUP(A195, '10월마감내역서기반_제대'!$A:$A, 1, 0)</f>
        <v>20241010-1000165711</v>
      </c>
    </row>
    <row r="196" spans="1:2">
      <c r="A196" t="s">
        <v>669</v>
      </c>
      <c r="B196" t="str">
        <f>VLOOKUP(A196, '10월마감내역서기반_제대'!$A:$A, 1, 0)</f>
        <v>20241010-1000167792</v>
      </c>
    </row>
    <row r="197" spans="1:2">
      <c r="A197" t="s">
        <v>817</v>
      </c>
      <c r="B197" t="str">
        <f>VLOOKUP(A197, '10월마감내역서기반_제대'!$A:$A, 1, 0)</f>
        <v>20241010-1000168606</v>
      </c>
    </row>
    <row r="198" spans="1:2">
      <c r="A198" t="s">
        <v>76</v>
      </c>
      <c r="B198" t="str">
        <f>VLOOKUP(A198, '10월마감내역서기반_제대'!$A:$A, 1, 0)</f>
        <v>20241010-1119P0153</v>
      </c>
    </row>
    <row r="199" spans="1:2">
      <c r="A199" t="s">
        <v>80</v>
      </c>
      <c r="B199" t="str">
        <f>VLOOKUP(A199, '10월마감내역서기반_제대'!$A:$A, 1, 0)</f>
        <v>20241010-1219P0060</v>
      </c>
    </row>
    <row r="200" spans="1:2">
      <c r="A200" t="s">
        <v>831</v>
      </c>
      <c r="B200" t="str">
        <f>VLOOKUP(A200, '10월마감내역서기반_제대'!$A:$A, 1, 0)</f>
        <v>20241011-1000137720</v>
      </c>
    </row>
    <row r="201" spans="1:2">
      <c r="A201" t="s">
        <v>785</v>
      </c>
      <c r="B201" t="str">
        <f>VLOOKUP(A201, '10월마감내역서기반_제대'!$A:$A, 1, 0)</f>
        <v>20241011-1000151457</v>
      </c>
    </row>
    <row r="202" spans="1:2">
      <c r="A202" t="s">
        <v>65</v>
      </c>
      <c r="B202" t="str">
        <f>VLOOKUP(A202, '10월마감내역서기반_제대'!$A:$A, 1, 0)</f>
        <v>20241011-1000159593</v>
      </c>
    </row>
    <row r="203" spans="1:2">
      <c r="A203" t="s">
        <v>68</v>
      </c>
      <c r="B203" t="str">
        <f>VLOOKUP(A203, '10월마감내역서기반_제대'!$A:$A, 1, 0)</f>
        <v>20241011-1000165460</v>
      </c>
    </row>
    <row r="204" spans="1:2">
      <c r="A204" t="s">
        <v>41</v>
      </c>
      <c r="B204" t="str">
        <f>VLOOKUP(A204, '10월마감내역서기반_제대'!$A:$A, 1, 0)</f>
        <v>20241011-1000169293</v>
      </c>
    </row>
    <row r="205" spans="1:2">
      <c r="A205" t="s">
        <v>703</v>
      </c>
      <c r="B205" t="str">
        <f>VLOOKUP(A205, '10월마감내역서기반_제대'!$A:$A, 1, 0)</f>
        <v>20241011-131021</v>
      </c>
    </row>
    <row r="206" spans="1:2">
      <c r="A206" t="s">
        <v>704</v>
      </c>
      <c r="B206" t="str">
        <f>VLOOKUP(A206, '10월마감내역서기반_제대'!$A:$A, 1, 0)</f>
        <v>20241011-131022</v>
      </c>
    </row>
    <row r="207" spans="1:2">
      <c r="A207" t="s">
        <v>749</v>
      </c>
      <c r="B207" t="str">
        <f>VLOOKUP(A207, '10월마감내역서기반_제대'!$A:$A, 1, 0)</f>
        <v>20241011-1619N0040</v>
      </c>
    </row>
    <row r="208" spans="1:2">
      <c r="A208" t="s">
        <v>522</v>
      </c>
      <c r="B208" t="str">
        <f>VLOOKUP(A208, '10월마감내역서기반_제대'!$A:$A, 1, 0)</f>
        <v>20241014-1000165165</v>
      </c>
    </row>
    <row r="209" spans="1:2">
      <c r="A209" t="s">
        <v>848</v>
      </c>
      <c r="B209" t="str">
        <f>VLOOKUP(A209, '10월마감내역서기반_제대'!$A:$A, 1, 0)</f>
        <v>20241014-1000169319</v>
      </c>
    </row>
    <row r="210" spans="1:2">
      <c r="A210" t="s">
        <v>814</v>
      </c>
      <c r="B210" t="str">
        <f>VLOOKUP(A210, '10월마감내역서기반_제대'!$A:$A, 1, 0)</f>
        <v>20241014-1000169335</v>
      </c>
    </row>
    <row r="211" spans="1:2">
      <c r="A211" t="s">
        <v>786</v>
      </c>
      <c r="B211" t="str">
        <f>VLOOKUP(A211, '10월마감내역서기반_제대'!$A:$A, 1, 0)</f>
        <v>20241014-1619N0021</v>
      </c>
    </row>
    <row r="212" spans="1:2">
      <c r="A212" t="s">
        <v>792</v>
      </c>
      <c r="B212" t="str">
        <f>VLOOKUP(A212, '10월마감내역서기반_제대'!$A:$A, 1, 0)</f>
        <v>20241015-1316N1128</v>
      </c>
    </row>
    <row r="213" spans="1:2">
      <c r="A213" t="s">
        <v>51</v>
      </c>
      <c r="B213" t="str">
        <f>VLOOKUP(A213, '10월마감내역서기반_제대'!$A:$A, 1, 0)</f>
        <v>20241016-1217N0087</v>
      </c>
    </row>
  </sheetData>
  <autoFilter ref="A1:B213" xr:uid="{56150C2D-57A0-4096-A780-24CD386DEC86}">
    <sortState xmlns:xlrd2="http://schemas.microsoft.com/office/spreadsheetml/2017/richdata2" ref="A2:B213">
      <sortCondition ref="A1:A213"/>
    </sortState>
  </autoFilter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C3092-892C-4508-95B2-69FE956C0A46}">
  <sheetPr codeName="Sheet14">
    <tabColor rgb="FF00B050"/>
  </sheetPr>
  <dimension ref="C6:J10"/>
  <sheetViews>
    <sheetView workbookViewId="0"/>
  </sheetViews>
  <sheetFormatPr defaultRowHeight="16.5"/>
  <cols>
    <col min="3" max="3" width="11.875" bestFit="1" customWidth="1"/>
    <col min="4" max="4" width="27.875" bestFit="1" customWidth="1"/>
    <col min="5" max="5" width="31.125" bestFit="1" customWidth="1"/>
    <col min="6" max="6" width="19" customWidth="1"/>
  </cols>
  <sheetData>
    <row r="6" spans="3:10">
      <c r="C6" s="44" t="s">
        <v>1716</v>
      </c>
      <c r="D6" t="s">
        <v>1889</v>
      </c>
    </row>
    <row r="7" spans="3:10">
      <c r="C7" s="37" t="s">
        <v>16</v>
      </c>
      <c r="D7" s="40">
        <v>22225604.100000001</v>
      </c>
    </row>
    <row r="8" spans="3:10">
      <c r="C8" s="37" t="s">
        <v>43</v>
      </c>
      <c r="D8" s="40">
        <v>33158734.800000001</v>
      </c>
      <c r="E8" t="s">
        <v>1902</v>
      </c>
      <c r="F8">
        <f>33158735+15000</f>
        <v>33173735</v>
      </c>
      <c r="H8" t="s">
        <v>1899</v>
      </c>
      <c r="J8" t="s">
        <v>1900</v>
      </c>
    </row>
    <row r="9" spans="3:10">
      <c r="C9" s="37" t="s">
        <v>23</v>
      </c>
      <c r="D9" s="40">
        <v>64325852.900000006</v>
      </c>
    </row>
    <row r="10" spans="3:10">
      <c r="C10" s="37" t="s">
        <v>473</v>
      </c>
      <c r="D10" s="40">
        <v>119710191.80000001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FFFF00"/>
  </sheetPr>
  <dimension ref="C3:D21"/>
  <sheetViews>
    <sheetView workbookViewId="0"/>
  </sheetViews>
  <sheetFormatPr defaultRowHeight="16.5"/>
  <cols>
    <col min="2" max="2" width="5.125" customWidth="1"/>
    <col min="3" max="3" width="11.125" customWidth="1"/>
    <col min="4" max="4" width="22" customWidth="1"/>
    <col min="5" max="40" width="5.125" customWidth="1"/>
    <col min="41" max="41" width="7.375" customWidth="1"/>
    <col min="42" max="43" width="5.125" customWidth="1"/>
    <col min="44" max="44" width="9.5" bestFit="1" customWidth="1"/>
    <col min="45" max="45" width="7.25" customWidth="1"/>
    <col min="46" max="46" width="9.5" bestFit="1" customWidth="1"/>
    <col min="47" max="47" width="7.25" customWidth="1"/>
    <col min="48" max="51" width="5.125" customWidth="1"/>
    <col min="52" max="52" width="9.5" bestFit="1" customWidth="1"/>
    <col min="53" max="53" width="7.25" customWidth="1"/>
    <col min="54" max="54" width="5.125" customWidth="1"/>
    <col min="55" max="55" width="9.5" bestFit="1" customWidth="1"/>
    <col min="56" max="56" width="7.25" customWidth="1"/>
    <col min="57" max="58" width="5.125" customWidth="1"/>
    <col min="59" max="59" width="9.5" bestFit="1" customWidth="1"/>
    <col min="60" max="60" width="7.25" customWidth="1"/>
    <col min="61" max="61" width="9.5" bestFit="1" customWidth="1"/>
    <col min="62" max="62" width="7.25" customWidth="1"/>
    <col min="63" max="65" width="5.125" customWidth="1"/>
    <col min="66" max="66" width="9.5" bestFit="1" customWidth="1"/>
    <col min="67" max="67" width="7.25" customWidth="1"/>
    <col min="68" max="69" width="5.125" customWidth="1"/>
    <col min="70" max="70" width="9.5" bestFit="1" customWidth="1"/>
    <col min="71" max="71" width="7.25" customWidth="1"/>
    <col min="72" max="79" width="5.125" customWidth="1"/>
    <col min="80" max="80" width="9.5" bestFit="1" customWidth="1"/>
    <col min="81" max="81" width="7.25" customWidth="1"/>
    <col min="82" max="82" width="5.125" customWidth="1"/>
    <col min="83" max="83" width="9.5" bestFit="1" customWidth="1"/>
    <col min="84" max="84" width="7.25" customWidth="1"/>
    <col min="85" max="85" width="9.5" bestFit="1" customWidth="1"/>
    <col min="86" max="86" width="7.25" customWidth="1"/>
    <col min="87" max="87" width="5.125" customWidth="1"/>
    <col min="88" max="88" width="9.5" bestFit="1" customWidth="1"/>
    <col min="89" max="89" width="7.25" customWidth="1"/>
    <col min="90" max="92" width="5.125" customWidth="1"/>
    <col min="93" max="93" width="9.5" bestFit="1" customWidth="1"/>
    <col min="94" max="94" width="7.25" customWidth="1"/>
    <col min="95" max="95" width="5.125" customWidth="1"/>
    <col min="96" max="96" width="9.5" bestFit="1" customWidth="1"/>
    <col min="97" max="97" width="7.25" customWidth="1"/>
    <col min="98" max="102" width="5.125" customWidth="1"/>
    <col min="103" max="103" width="9.5" bestFit="1" customWidth="1"/>
    <col min="104" max="104" width="7.25" customWidth="1"/>
    <col min="105" max="105" width="9.5" bestFit="1" customWidth="1"/>
    <col min="106" max="106" width="7.25" customWidth="1"/>
    <col min="107" max="108" width="5.125" customWidth="1"/>
    <col min="109" max="109" width="9.5" bestFit="1" customWidth="1"/>
    <col min="110" max="110" width="7.25" customWidth="1"/>
    <col min="111" max="112" width="5.125" customWidth="1"/>
    <col min="113" max="113" width="9.5" bestFit="1" customWidth="1"/>
    <col min="114" max="114" width="7.25" customWidth="1"/>
    <col min="115" max="118" width="5.125" customWidth="1"/>
    <col min="119" max="119" width="9.5" bestFit="1" customWidth="1"/>
    <col min="120" max="120" width="7.25" customWidth="1"/>
    <col min="121" max="121" width="9.5" bestFit="1" customWidth="1"/>
    <col min="122" max="122" width="7.25" customWidth="1"/>
    <col min="123" max="123" width="9.5" bestFit="1" customWidth="1"/>
    <col min="124" max="124" width="7.25" customWidth="1"/>
    <col min="125" max="125" width="9.5" bestFit="1" customWidth="1"/>
    <col min="126" max="126" width="7.25" customWidth="1"/>
    <col min="127" max="127" width="9.5" bestFit="1" customWidth="1"/>
    <col min="128" max="128" width="7.25" customWidth="1"/>
    <col min="129" max="131" width="5.125" customWidth="1"/>
    <col min="132" max="132" width="9.5" bestFit="1" customWidth="1"/>
    <col min="133" max="133" width="7.25" customWidth="1"/>
    <col min="134" max="134" width="9.5" bestFit="1" customWidth="1"/>
    <col min="135" max="135" width="7.25" customWidth="1"/>
    <col min="136" max="136" width="9.5" bestFit="1" customWidth="1"/>
    <col min="137" max="137" width="7.25" customWidth="1"/>
    <col min="138" max="139" width="5.125" customWidth="1"/>
    <col min="140" max="140" width="9.5" bestFit="1" customWidth="1"/>
    <col min="141" max="141" width="7.25" customWidth="1"/>
    <col min="142" max="142" width="9.5" bestFit="1" customWidth="1"/>
    <col min="143" max="143" width="7.25" customWidth="1"/>
    <col min="144" max="144" width="9.5" bestFit="1" customWidth="1"/>
    <col min="145" max="145" width="7.375" customWidth="1"/>
  </cols>
  <sheetData>
    <row r="3" spans="3:4">
      <c r="C3" s="226" t="s">
        <v>1701</v>
      </c>
      <c r="D3" s="227"/>
    </row>
    <row r="4" spans="3:4">
      <c r="C4" s="227"/>
      <c r="D4" s="227"/>
    </row>
    <row r="5" spans="3:4">
      <c r="C5" s="227"/>
      <c r="D5" s="227"/>
    </row>
    <row r="8" spans="3:4">
      <c r="C8" s="38" t="s">
        <v>1700</v>
      </c>
      <c r="D8" s="38" t="s">
        <v>1701</v>
      </c>
    </row>
    <row r="9" spans="3:4">
      <c r="C9" s="2">
        <v>18</v>
      </c>
      <c r="D9" s="2" t="s">
        <v>1702</v>
      </c>
    </row>
    <row r="10" spans="3:4">
      <c r="C10" s="2">
        <v>19</v>
      </c>
      <c r="D10" s="2" t="s">
        <v>1703</v>
      </c>
    </row>
    <row r="11" spans="3:4">
      <c r="C11" s="2">
        <v>22</v>
      </c>
      <c r="D11" s="2" t="s">
        <v>1704</v>
      </c>
    </row>
    <row r="12" spans="3:4">
      <c r="C12" s="2">
        <v>26</v>
      </c>
      <c r="D12" s="2" t="s">
        <v>1705</v>
      </c>
    </row>
    <row r="13" spans="3:4">
      <c r="C13" s="2">
        <v>46</v>
      </c>
      <c r="D13" s="2" t="s">
        <v>1706</v>
      </c>
    </row>
    <row r="14" spans="3:4">
      <c r="C14" s="2">
        <v>48</v>
      </c>
      <c r="D14" s="2" t="s">
        <v>1707</v>
      </c>
    </row>
    <row r="15" spans="3:4">
      <c r="C15" s="2">
        <v>52</v>
      </c>
      <c r="D15" s="2" t="s">
        <v>1708</v>
      </c>
    </row>
    <row r="16" spans="3:4">
      <c r="C16" s="2">
        <v>53</v>
      </c>
      <c r="D16" s="2" t="s">
        <v>1709</v>
      </c>
    </row>
    <row r="17" spans="3:4">
      <c r="C17" s="2">
        <v>54</v>
      </c>
      <c r="D17" s="2" t="s">
        <v>1710</v>
      </c>
    </row>
    <row r="18" spans="3:4">
      <c r="C18" s="2">
        <v>89</v>
      </c>
      <c r="D18" s="2" t="s">
        <v>1711</v>
      </c>
    </row>
    <row r="19" spans="3:4">
      <c r="C19" s="2">
        <v>90</v>
      </c>
      <c r="D19" s="2" t="s">
        <v>1712</v>
      </c>
    </row>
    <row r="20" spans="3:4">
      <c r="C20" s="2">
        <v>91</v>
      </c>
      <c r="D20" s="2" t="s">
        <v>1713</v>
      </c>
    </row>
    <row r="21" spans="3:4">
      <c r="C21" s="2">
        <v>92</v>
      </c>
      <c r="D21" s="2" t="s">
        <v>1714</v>
      </c>
    </row>
  </sheetData>
  <mergeCells count="1">
    <mergeCell ref="C3:D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rgb="FFFF0000"/>
  </sheetPr>
  <dimension ref="A1:O213"/>
  <sheetViews>
    <sheetView workbookViewId="0"/>
  </sheetViews>
  <sheetFormatPr defaultRowHeight="16.5"/>
  <cols>
    <col min="1" max="1" width="21.375" bestFit="1" customWidth="1"/>
    <col min="2" max="2" width="21.375" customWidth="1"/>
    <col min="3" max="3" width="9.625" bestFit="1" customWidth="1"/>
    <col min="4" max="4" width="24.5" customWidth="1"/>
    <col min="5" max="5" width="29.625" customWidth="1"/>
    <col min="6" max="6" width="39.125" customWidth="1"/>
    <col min="7" max="8" width="9" bestFit="1" customWidth="1"/>
    <col min="9" max="9" width="9.75" bestFit="1" customWidth="1"/>
    <col min="10" max="10" width="11" bestFit="1" customWidth="1"/>
    <col min="11" max="11" width="19.25" customWidth="1"/>
    <col min="13" max="13" width="19.625" customWidth="1"/>
    <col min="14" max="14" width="12.875" customWidth="1"/>
    <col min="15" max="15" width="26" customWidth="1"/>
  </cols>
  <sheetData>
    <row r="1" spans="1:15">
      <c r="A1" s="42" t="s">
        <v>0</v>
      </c>
      <c r="B1" s="42" t="s">
        <v>1695</v>
      </c>
      <c r="C1" s="42" t="s">
        <v>1692</v>
      </c>
      <c r="D1" s="42" t="s">
        <v>1698</v>
      </c>
      <c r="E1" s="43" t="s">
        <v>1699</v>
      </c>
      <c r="F1" s="43" t="s">
        <v>1715</v>
      </c>
      <c r="G1" s="43" t="s">
        <v>1693</v>
      </c>
      <c r="H1" s="43" t="s">
        <v>1655</v>
      </c>
      <c r="I1" s="43" t="s">
        <v>1691</v>
      </c>
      <c r="J1" s="42" t="s">
        <v>6</v>
      </c>
      <c r="K1" s="42" t="s">
        <v>1694</v>
      </c>
      <c r="L1" s="42" t="s">
        <v>1904</v>
      </c>
      <c r="M1" s="42" t="s">
        <v>1696</v>
      </c>
      <c r="N1" s="57" t="s">
        <v>1697</v>
      </c>
      <c r="O1" s="58" t="s">
        <v>1910</v>
      </c>
    </row>
    <row r="2" spans="1:15">
      <c r="A2" t="s">
        <v>529</v>
      </c>
      <c r="B2" t="s">
        <v>16</v>
      </c>
      <c r="C2" s="41">
        <v>18</v>
      </c>
      <c r="D2" s="41" t="s">
        <v>591</v>
      </c>
      <c r="E2" t="s">
        <v>526</v>
      </c>
      <c r="F2" t="s">
        <v>1868</v>
      </c>
      <c r="G2" s="40">
        <v>300</v>
      </c>
      <c r="H2" s="40">
        <v>550</v>
      </c>
      <c r="I2" s="45">
        <v>10</v>
      </c>
      <c r="J2" s="40">
        <v>60000</v>
      </c>
      <c r="K2" s="40">
        <v>600000</v>
      </c>
      <c r="L2" s="40">
        <v>7</v>
      </c>
      <c r="M2" s="40">
        <v>420000</v>
      </c>
      <c r="N2" t="e">
        <f>VLOOKUP(F2,#REF!, 2, 0)</f>
        <v>#REF!</v>
      </c>
      <c r="O2" t="e">
        <f>IF(I2=N2, "O", "X")</f>
        <v>#REF!</v>
      </c>
    </row>
    <row r="3" spans="1:15">
      <c r="A3" t="s">
        <v>842</v>
      </c>
      <c r="B3" t="s">
        <v>43</v>
      </c>
      <c r="C3" s="41">
        <v>18</v>
      </c>
      <c r="D3" s="41" t="s">
        <v>591</v>
      </c>
      <c r="E3" t="s">
        <v>90</v>
      </c>
      <c r="F3" s="23" t="s">
        <v>1788</v>
      </c>
      <c r="G3" s="48">
        <v>200</v>
      </c>
      <c r="H3" s="48">
        <v>300</v>
      </c>
      <c r="I3" s="49">
        <v>5.5</v>
      </c>
      <c r="J3" s="40">
        <v>30000</v>
      </c>
      <c r="K3" s="40">
        <v>165000</v>
      </c>
      <c r="L3" s="40">
        <v>5</v>
      </c>
      <c r="M3" s="40">
        <v>150000</v>
      </c>
      <c r="N3" t="e">
        <f>VLOOKUP(F3,#REF!, 2, 0)</f>
        <v>#REF!</v>
      </c>
      <c r="O3" t="e">
        <f t="shared" ref="O3:O66" si="0">IF(I3=N3, "O", "X")</f>
        <v>#REF!</v>
      </c>
    </row>
    <row r="4" spans="1:15">
      <c r="A4" t="s">
        <v>642</v>
      </c>
      <c r="B4" t="s">
        <v>43</v>
      </c>
      <c r="C4" s="41">
        <v>22</v>
      </c>
      <c r="D4" s="41" t="s">
        <v>588</v>
      </c>
      <c r="E4" t="s">
        <v>240</v>
      </c>
      <c r="F4" t="s">
        <v>1754</v>
      </c>
      <c r="G4" s="40">
        <v>360</v>
      </c>
      <c r="H4" s="40">
        <v>650</v>
      </c>
      <c r="I4" s="45">
        <v>14.5</v>
      </c>
      <c r="J4" s="40">
        <v>36923</v>
      </c>
      <c r="K4" s="40">
        <v>535383.5</v>
      </c>
      <c r="L4" s="40">
        <v>12</v>
      </c>
      <c r="M4" s="40">
        <v>443076</v>
      </c>
      <c r="N4" t="e">
        <f>VLOOKUP(F4,#REF!, 2, 0)</f>
        <v>#REF!</v>
      </c>
      <c r="O4" t="e">
        <f t="shared" si="0"/>
        <v>#REF!</v>
      </c>
    </row>
    <row r="5" spans="1:15">
      <c r="A5" t="s">
        <v>647</v>
      </c>
      <c r="B5" t="s">
        <v>23</v>
      </c>
      <c r="C5" s="41">
        <v>18</v>
      </c>
      <c r="D5" s="41" t="s">
        <v>591</v>
      </c>
      <c r="E5" t="s">
        <v>240</v>
      </c>
      <c r="F5" t="s">
        <v>1782</v>
      </c>
      <c r="G5" s="40">
        <v>350</v>
      </c>
      <c r="H5" s="40">
        <v>450</v>
      </c>
      <c r="I5" s="45">
        <v>9.5</v>
      </c>
      <c r="J5" s="40">
        <v>102857</v>
      </c>
      <c r="K5" s="40">
        <v>977141.5</v>
      </c>
      <c r="L5" s="40">
        <v>6</v>
      </c>
      <c r="M5" s="40">
        <v>617142</v>
      </c>
      <c r="N5" t="e">
        <f>VLOOKUP(F5,#REF!, 2, 0)</f>
        <v>#REF!</v>
      </c>
      <c r="O5" t="e">
        <f t="shared" si="0"/>
        <v>#REF!</v>
      </c>
    </row>
    <row r="6" spans="1:15">
      <c r="A6" t="s">
        <v>651</v>
      </c>
      <c r="B6" t="s">
        <v>43</v>
      </c>
      <c r="C6" s="41">
        <v>53</v>
      </c>
      <c r="D6" s="41" t="s">
        <v>1586</v>
      </c>
      <c r="E6" t="s">
        <v>652</v>
      </c>
      <c r="F6" t="s">
        <v>1824</v>
      </c>
      <c r="G6" s="40">
        <v>115</v>
      </c>
      <c r="H6" s="40">
        <v>165</v>
      </c>
      <c r="I6" s="45">
        <v>11.5</v>
      </c>
      <c r="J6" s="40">
        <v>104347</v>
      </c>
      <c r="K6" s="40">
        <v>1199990.5</v>
      </c>
      <c r="L6" s="40">
        <v>11.5</v>
      </c>
      <c r="M6" s="40">
        <v>1199990.5</v>
      </c>
      <c r="N6" t="e">
        <f>VLOOKUP(F6,#REF!, 2, 0)</f>
        <v>#REF!</v>
      </c>
      <c r="O6" t="e">
        <f t="shared" si="0"/>
        <v>#REF!</v>
      </c>
    </row>
    <row r="7" spans="1:15">
      <c r="A7" t="s">
        <v>270</v>
      </c>
      <c r="B7" t="s">
        <v>43</v>
      </c>
      <c r="C7" s="41">
        <v>48</v>
      </c>
      <c r="D7" s="41" t="s">
        <v>1238</v>
      </c>
      <c r="E7" t="s">
        <v>125</v>
      </c>
      <c r="F7" t="s">
        <v>1809</v>
      </c>
      <c r="G7" s="40">
        <v>180</v>
      </c>
      <c r="H7" s="40">
        <v>260</v>
      </c>
      <c r="I7" s="45">
        <v>25.2</v>
      </c>
      <c r="J7" s="40">
        <v>33333</v>
      </c>
      <c r="K7" s="40">
        <v>839991.6</v>
      </c>
      <c r="L7" s="40">
        <v>18</v>
      </c>
      <c r="M7" s="40">
        <v>599994</v>
      </c>
      <c r="N7" t="e">
        <f>VLOOKUP(F7,#REF!, 2, 0)</f>
        <v>#REF!</v>
      </c>
      <c r="O7" t="e">
        <f t="shared" si="0"/>
        <v>#REF!</v>
      </c>
    </row>
    <row r="8" spans="1:15">
      <c r="A8" t="s">
        <v>273</v>
      </c>
      <c r="B8" t="s">
        <v>23</v>
      </c>
      <c r="C8" s="41">
        <v>48</v>
      </c>
      <c r="D8" s="41" t="s">
        <v>1238</v>
      </c>
      <c r="E8" t="s">
        <v>81</v>
      </c>
      <c r="F8" t="s">
        <v>1811</v>
      </c>
      <c r="G8" s="40">
        <v>150</v>
      </c>
      <c r="H8" s="40">
        <v>220</v>
      </c>
      <c r="I8" s="45">
        <v>21</v>
      </c>
      <c r="J8" s="40">
        <v>80000</v>
      </c>
      <c r="K8" s="40">
        <v>1680000</v>
      </c>
      <c r="L8" s="40">
        <v>15</v>
      </c>
      <c r="M8" s="40">
        <v>1200000</v>
      </c>
      <c r="N8" t="e">
        <f>VLOOKUP(F8,#REF!, 2, 0)</f>
        <v>#REF!</v>
      </c>
      <c r="O8" t="e">
        <f t="shared" si="0"/>
        <v>#REF!</v>
      </c>
    </row>
    <row r="9" spans="1:15">
      <c r="A9" t="s">
        <v>232</v>
      </c>
      <c r="B9" t="s">
        <v>23</v>
      </c>
      <c r="C9" s="41">
        <v>89</v>
      </c>
      <c r="D9" s="41" t="s">
        <v>583</v>
      </c>
      <c r="E9" t="s">
        <v>90</v>
      </c>
      <c r="F9" t="s">
        <v>1743</v>
      </c>
      <c r="G9" s="40">
        <v>400</v>
      </c>
      <c r="H9" s="40">
        <v>500</v>
      </c>
      <c r="I9" s="45">
        <v>10.5</v>
      </c>
      <c r="J9" s="40">
        <v>300000</v>
      </c>
      <c r="K9" s="40">
        <v>3150000</v>
      </c>
      <c r="L9" s="40">
        <v>10.5</v>
      </c>
      <c r="M9" s="40">
        <v>3150000</v>
      </c>
      <c r="N9" t="e">
        <f>VLOOKUP(F9,#REF!, 2, 0)</f>
        <v>#REF!</v>
      </c>
      <c r="O9" t="e">
        <f t="shared" si="0"/>
        <v>#REF!</v>
      </c>
    </row>
    <row r="10" spans="1:15">
      <c r="A10" t="s">
        <v>235</v>
      </c>
      <c r="B10" t="s">
        <v>16</v>
      </c>
      <c r="C10" s="41">
        <v>89</v>
      </c>
      <c r="D10" s="41" t="s">
        <v>583</v>
      </c>
      <c r="E10" t="s">
        <v>227</v>
      </c>
      <c r="F10" t="s">
        <v>1738</v>
      </c>
      <c r="G10" s="40">
        <v>400</v>
      </c>
      <c r="H10" s="40">
        <v>600</v>
      </c>
      <c r="I10" s="45">
        <v>13</v>
      </c>
      <c r="J10" s="40">
        <v>150000</v>
      </c>
      <c r="K10" s="40">
        <v>1950000</v>
      </c>
      <c r="L10" s="40">
        <v>10.5</v>
      </c>
      <c r="M10" s="40">
        <v>1575000</v>
      </c>
      <c r="N10" t="e">
        <f>VLOOKUP(F10,#REF!, 2, 0)</f>
        <v>#REF!</v>
      </c>
      <c r="O10" t="e">
        <f t="shared" si="0"/>
        <v>#REF!</v>
      </c>
    </row>
    <row r="11" spans="1:15">
      <c r="A11" t="s">
        <v>275</v>
      </c>
      <c r="B11" t="s">
        <v>23</v>
      </c>
      <c r="C11" s="41">
        <v>48</v>
      </c>
      <c r="D11" s="41" t="s">
        <v>1238</v>
      </c>
      <c r="E11" t="s">
        <v>276</v>
      </c>
      <c r="F11" t="s">
        <v>1807</v>
      </c>
      <c r="G11" s="40">
        <v>150</v>
      </c>
      <c r="H11" s="40">
        <v>220</v>
      </c>
      <c r="I11" s="45">
        <v>21</v>
      </c>
      <c r="J11" s="40">
        <v>160000</v>
      </c>
      <c r="K11" s="40">
        <v>3360000</v>
      </c>
      <c r="L11" s="40">
        <v>15</v>
      </c>
      <c r="M11" s="40">
        <v>2400000</v>
      </c>
      <c r="N11" t="e">
        <f>VLOOKUP(F11,#REF!, 2, 0)</f>
        <v>#REF!</v>
      </c>
      <c r="O11" t="e">
        <f t="shared" si="0"/>
        <v>#REF!</v>
      </c>
    </row>
    <row r="12" spans="1:15">
      <c r="A12" t="s">
        <v>277</v>
      </c>
      <c r="B12" t="s">
        <v>43</v>
      </c>
      <c r="C12" s="41">
        <v>48</v>
      </c>
      <c r="D12" s="41" t="s">
        <v>1238</v>
      </c>
      <c r="E12" t="s">
        <v>278</v>
      </c>
      <c r="F12" t="s">
        <v>1805</v>
      </c>
      <c r="G12" s="40">
        <v>180</v>
      </c>
      <c r="H12" s="40">
        <v>260</v>
      </c>
      <c r="I12" s="45">
        <v>25.2</v>
      </c>
      <c r="J12" s="40">
        <v>66666</v>
      </c>
      <c r="K12" s="40">
        <v>1679983.2</v>
      </c>
      <c r="L12" s="40">
        <v>18</v>
      </c>
      <c r="M12" s="40">
        <v>1199988</v>
      </c>
      <c r="N12" t="e">
        <f>VLOOKUP(F12,#REF!, 2, 0)</f>
        <v>#REF!</v>
      </c>
      <c r="O12" t="e">
        <f t="shared" si="0"/>
        <v>#REF!</v>
      </c>
    </row>
    <row r="13" spans="1:15">
      <c r="A13" t="s">
        <v>280</v>
      </c>
      <c r="B13" t="s">
        <v>23</v>
      </c>
      <c r="C13" s="41">
        <v>48</v>
      </c>
      <c r="D13" s="41" t="s">
        <v>1238</v>
      </c>
      <c r="E13" t="s">
        <v>276</v>
      </c>
      <c r="F13" t="s">
        <v>1808</v>
      </c>
      <c r="G13" s="40">
        <v>200</v>
      </c>
      <c r="H13" s="40">
        <v>300</v>
      </c>
      <c r="I13" s="45">
        <v>28</v>
      </c>
      <c r="J13" s="40">
        <v>90000</v>
      </c>
      <c r="K13" s="40">
        <v>2520000</v>
      </c>
      <c r="L13" s="40">
        <v>20</v>
      </c>
      <c r="M13" s="40">
        <v>1800000</v>
      </c>
      <c r="N13" t="e">
        <f>VLOOKUP(F13,#REF!, 2, 0)</f>
        <v>#REF!</v>
      </c>
      <c r="O13" t="e">
        <f t="shared" si="0"/>
        <v>#REF!</v>
      </c>
    </row>
    <row r="14" spans="1:15">
      <c r="A14" t="s">
        <v>530</v>
      </c>
      <c r="B14" t="s">
        <v>16</v>
      </c>
      <c r="C14" s="41">
        <v>18</v>
      </c>
      <c r="D14" s="41" t="s">
        <v>591</v>
      </c>
      <c r="E14" t="s">
        <v>491</v>
      </c>
      <c r="F14" t="s">
        <v>1864</v>
      </c>
      <c r="G14" s="40">
        <v>300</v>
      </c>
      <c r="H14" s="40">
        <v>410</v>
      </c>
      <c r="I14" s="45">
        <v>8.5</v>
      </c>
      <c r="J14" s="40">
        <v>20000</v>
      </c>
      <c r="K14" s="40">
        <v>170000</v>
      </c>
      <c r="L14" s="40">
        <v>7</v>
      </c>
      <c r="M14" s="40">
        <v>140000</v>
      </c>
      <c r="N14" t="e">
        <f>VLOOKUP(F14,#REF!, 2, 0)</f>
        <v>#REF!</v>
      </c>
      <c r="O14" t="e">
        <f t="shared" si="0"/>
        <v>#REF!</v>
      </c>
    </row>
    <row r="15" spans="1:15">
      <c r="A15" t="s">
        <v>14</v>
      </c>
      <c r="B15" t="s">
        <v>16</v>
      </c>
      <c r="C15" s="41">
        <v>52</v>
      </c>
      <c r="D15" s="41" t="s">
        <v>586</v>
      </c>
      <c r="E15" t="s">
        <v>19</v>
      </c>
      <c r="F15" t="s">
        <v>1846</v>
      </c>
      <c r="G15" s="40">
        <v>230</v>
      </c>
      <c r="H15" s="40">
        <v>300</v>
      </c>
      <c r="I15" s="45">
        <v>23.5</v>
      </c>
      <c r="J15" s="40">
        <v>13043</v>
      </c>
      <c r="K15" s="40">
        <v>306510.5</v>
      </c>
      <c r="L15" s="40">
        <v>23</v>
      </c>
      <c r="M15" s="40">
        <v>299989</v>
      </c>
      <c r="N15" t="e">
        <f>VLOOKUP(F15,#REF!, 2, 0)</f>
        <v>#REF!</v>
      </c>
      <c r="O15" t="e">
        <f t="shared" si="0"/>
        <v>#REF!</v>
      </c>
    </row>
    <row r="16" spans="1:15">
      <c r="A16" t="s">
        <v>512</v>
      </c>
      <c r="B16" t="s">
        <v>16</v>
      </c>
      <c r="C16" s="41">
        <v>18</v>
      </c>
      <c r="D16" s="41" t="s">
        <v>591</v>
      </c>
      <c r="E16" t="s">
        <v>90</v>
      </c>
      <c r="F16" t="s">
        <v>1792</v>
      </c>
      <c r="G16" s="40">
        <v>250</v>
      </c>
      <c r="H16" s="40">
        <v>350</v>
      </c>
      <c r="I16" s="45">
        <v>7</v>
      </c>
      <c r="J16" s="40">
        <v>24000</v>
      </c>
      <c r="K16" s="40">
        <v>168000</v>
      </c>
      <c r="L16" s="40">
        <v>6</v>
      </c>
      <c r="M16" s="40">
        <v>144000</v>
      </c>
      <c r="N16" t="e">
        <f>VLOOKUP(F16,#REF!, 2, 0)</f>
        <v>#REF!</v>
      </c>
      <c r="O16" t="e">
        <f t="shared" si="0"/>
        <v>#REF!</v>
      </c>
    </row>
    <row r="17" spans="1:15">
      <c r="A17" t="s">
        <v>705</v>
      </c>
      <c r="B17" t="s">
        <v>23</v>
      </c>
      <c r="C17" s="41">
        <v>22</v>
      </c>
      <c r="D17" s="41" t="s">
        <v>588</v>
      </c>
      <c r="E17" t="s">
        <v>240</v>
      </c>
      <c r="F17" t="s">
        <v>1752</v>
      </c>
      <c r="G17" s="40">
        <v>280</v>
      </c>
      <c r="H17" s="40">
        <v>800</v>
      </c>
      <c r="I17" s="45">
        <v>18</v>
      </c>
      <c r="J17" s="40">
        <v>90000</v>
      </c>
      <c r="K17" s="40">
        <v>1620000</v>
      </c>
      <c r="L17" s="40">
        <v>12</v>
      </c>
      <c r="M17" s="40">
        <v>1080000</v>
      </c>
      <c r="N17" t="e">
        <f>VLOOKUP(F17,#REF!, 2, 0)</f>
        <v>#REF!</v>
      </c>
      <c r="O17" t="e">
        <f t="shared" si="0"/>
        <v>#REF!</v>
      </c>
    </row>
    <row r="18" spans="1:15">
      <c r="A18" t="s">
        <v>707</v>
      </c>
      <c r="B18" t="s">
        <v>23</v>
      </c>
      <c r="C18" s="41">
        <v>22</v>
      </c>
      <c r="D18" s="41" t="s">
        <v>588</v>
      </c>
      <c r="E18" t="s">
        <v>240</v>
      </c>
      <c r="F18" t="s">
        <v>1752</v>
      </c>
      <c r="G18" s="40">
        <v>280</v>
      </c>
      <c r="H18" s="40">
        <v>700</v>
      </c>
      <c r="I18" s="45">
        <v>18</v>
      </c>
      <c r="J18" s="40">
        <v>25714</v>
      </c>
      <c r="K18" s="40">
        <v>462852</v>
      </c>
      <c r="L18" s="40">
        <v>12</v>
      </c>
      <c r="M18" s="40">
        <v>308568</v>
      </c>
      <c r="N18" t="e">
        <f>VLOOKUP(F18,#REF!, 2, 0)</f>
        <v>#REF!</v>
      </c>
      <c r="O18" t="e">
        <f t="shared" si="0"/>
        <v>#REF!</v>
      </c>
    </row>
    <row r="19" spans="1:15">
      <c r="A19" t="s">
        <v>693</v>
      </c>
      <c r="B19" t="s">
        <v>43</v>
      </c>
      <c r="C19" s="41">
        <v>22</v>
      </c>
      <c r="D19" s="41" t="s">
        <v>588</v>
      </c>
      <c r="E19" t="s">
        <v>240</v>
      </c>
      <c r="F19" t="s">
        <v>1751</v>
      </c>
      <c r="G19" s="40">
        <v>250</v>
      </c>
      <c r="H19" s="40">
        <v>700</v>
      </c>
      <c r="I19" s="45">
        <v>14.5</v>
      </c>
      <c r="J19" s="40">
        <v>25714</v>
      </c>
      <c r="K19" s="40">
        <v>372853</v>
      </c>
      <c r="L19" s="40">
        <v>12</v>
      </c>
      <c r="M19" s="40">
        <v>308568</v>
      </c>
      <c r="N19" t="e">
        <f>VLOOKUP(F19,#REF!, 2, 0)</f>
        <v>#REF!</v>
      </c>
      <c r="O19" t="e">
        <f t="shared" si="0"/>
        <v>#REF!</v>
      </c>
    </row>
    <row r="20" spans="1:15">
      <c r="A20" t="s">
        <v>27</v>
      </c>
      <c r="B20" t="s">
        <v>23</v>
      </c>
      <c r="C20" s="41">
        <v>52</v>
      </c>
      <c r="D20" s="41" t="s">
        <v>586</v>
      </c>
      <c r="E20" t="s">
        <v>28</v>
      </c>
      <c r="F20" t="s">
        <v>1834</v>
      </c>
      <c r="G20" s="40">
        <v>170</v>
      </c>
      <c r="H20" s="40">
        <v>230</v>
      </c>
      <c r="I20" s="45">
        <v>17.2</v>
      </c>
      <c r="J20" s="40">
        <v>23529</v>
      </c>
      <c r="K20" s="40">
        <v>404698.8</v>
      </c>
      <c r="L20" s="40">
        <v>17</v>
      </c>
      <c r="M20" s="40">
        <v>399993</v>
      </c>
      <c r="N20" t="e">
        <f>VLOOKUP(F20,#REF!, 2, 0)</f>
        <v>#REF!</v>
      </c>
      <c r="O20" t="e">
        <f t="shared" si="0"/>
        <v>#REF!</v>
      </c>
    </row>
    <row r="21" spans="1:15">
      <c r="A21" t="s">
        <v>30</v>
      </c>
      <c r="B21" t="s">
        <v>23</v>
      </c>
      <c r="C21" s="41">
        <v>52</v>
      </c>
      <c r="D21" s="41" t="s">
        <v>586</v>
      </c>
      <c r="E21" t="s">
        <v>31</v>
      </c>
      <c r="F21" t="s">
        <v>1854</v>
      </c>
      <c r="G21" s="40">
        <v>200</v>
      </c>
      <c r="H21" s="40">
        <v>300</v>
      </c>
      <c r="I21" s="45">
        <v>20</v>
      </c>
      <c r="J21" s="40">
        <v>30000</v>
      </c>
      <c r="K21" s="40">
        <v>600000</v>
      </c>
      <c r="L21" s="40">
        <v>20</v>
      </c>
      <c r="M21" s="40">
        <v>600000</v>
      </c>
      <c r="N21" t="e">
        <f>VLOOKUP(F21,#REF!, 2, 0)</f>
        <v>#REF!</v>
      </c>
      <c r="O21" t="e">
        <f t="shared" si="0"/>
        <v>#REF!</v>
      </c>
    </row>
    <row r="22" spans="1:15">
      <c r="A22" t="s">
        <v>282</v>
      </c>
      <c r="B22" t="s">
        <v>43</v>
      </c>
      <c r="C22" s="41">
        <v>48</v>
      </c>
      <c r="D22" s="41" t="s">
        <v>1238</v>
      </c>
      <c r="E22" t="s">
        <v>217</v>
      </c>
      <c r="F22" t="s">
        <v>1813</v>
      </c>
      <c r="G22" s="40">
        <v>200</v>
      </c>
      <c r="H22" s="40">
        <v>300</v>
      </c>
      <c r="I22" s="45">
        <v>28</v>
      </c>
      <c r="J22" s="40">
        <v>30000</v>
      </c>
      <c r="K22" s="40">
        <v>840000</v>
      </c>
      <c r="L22" s="40">
        <v>20</v>
      </c>
      <c r="M22" s="40">
        <v>600000</v>
      </c>
      <c r="N22" t="e">
        <f>VLOOKUP(F22,#REF!, 2, 0)</f>
        <v>#REF!</v>
      </c>
      <c r="O22" t="e">
        <f t="shared" si="0"/>
        <v>#REF!</v>
      </c>
    </row>
    <row r="23" spans="1:15">
      <c r="A23" t="s">
        <v>755</v>
      </c>
      <c r="B23" t="s">
        <v>23</v>
      </c>
      <c r="C23" s="41">
        <v>18</v>
      </c>
      <c r="D23" s="41" t="s">
        <v>591</v>
      </c>
      <c r="E23" t="s">
        <v>517</v>
      </c>
      <c r="F23" t="s">
        <v>1773</v>
      </c>
      <c r="G23" s="40">
        <v>102</v>
      </c>
      <c r="H23" s="40">
        <v>193</v>
      </c>
      <c r="I23" s="45">
        <v>5</v>
      </c>
      <c r="J23" s="40">
        <v>29411</v>
      </c>
      <c r="K23" s="40">
        <v>147055</v>
      </c>
      <c r="L23" s="40">
        <v>5</v>
      </c>
      <c r="M23" s="40">
        <v>147055</v>
      </c>
      <c r="N23" t="e">
        <f>VLOOKUP(F23,#REF!, 2, 0)</f>
        <v>#REF!</v>
      </c>
      <c r="O23" t="e">
        <f t="shared" si="0"/>
        <v>#REF!</v>
      </c>
    </row>
    <row r="24" spans="1:15">
      <c r="A24" t="s">
        <v>823</v>
      </c>
      <c r="B24" t="s">
        <v>23</v>
      </c>
      <c r="C24" s="41">
        <v>18</v>
      </c>
      <c r="D24" s="41" t="s">
        <v>591</v>
      </c>
      <c r="E24" t="s">
        <v>108</v>
      </c>
      <c r="F24" t="s">
        <v>1776</v>
      </c>
      <c r="G24" s="40">
        <v>180</v>
      </c>
      <c r="H24" s="40">
        <v>280</v>
      </c>
      <c r="I24" s="45">
        <v>5</v>
      </c>
      <c r="J24" s="40">
        <v>33333</v>
      </c>
      <c r="K24" s="40">
        <v>166665</v>
      </c>
      <c r="L24" s="40">
        <v>5</v>
      </c>
      <c r="M24" s="40">
        <v>166665</v>
      </c>
      <c r="N24" t="e">
        <f>VLOOKUP(F24,#REF!, 2, 0)</f>
        <v>#REF!</v>
      </c>
      <c r="O24" t="e">
        <f t="shared" si="0"/>
        <v>#REF!</v>
      </c>
    </row>
    <row r="25" spans="1:15">
      <c r="A25" t="s">
        <v>697</v>
      </c>
      <c r="B25" t="s">
        <v>23</v>
      </c>
      <c r="C25" s="41">
        <v>18</v>
      </c>
      <c r="D25" s="41" t="s">
        <v>591</v>
      </c>
      <c r="E25" t="s">
        <v>103</v>
      </c>
      <c r="F25" t="s">
        <v>1796</v>
      </c>
      <c r="G25" s="40">
        <v>250</v>
      </c>
      <c r="H25" s="40">
        <v>340</v>
      </c>
      <c r="I25" s="45">
        <v>7</v>
      </c>
      <c r="J25" s="40">
        <v>24000</v>
      </c>
      <c r="K25" s="40">
        <v>168000</v>
      </c>
      <c r="L25" s="40">
        <v>6</v>
      </c>
      <c r="M25" s="40">
        <v>144000</v>
      </c>
      <c r="N25" t="e">
        <f>VLOOKUP(F25,#REF!, 2, 0)</f>
        <v>#REF!</v>
      </c>
      <c r="O25" t="e">
        <f t="shared" si="0"/>
        <v>#REF!</v>
      </c>
    </row>
    <row r="26" spans="1:15">
      <c r="A26" t="s">
        <v>731</v>
      </c>
      <c r="B26" t="s">
        <v>23</v>
      </c>
      <c r="C26" s="41">
        <v>18</v>
      </c>
      <c r="D26" s="41" t="s">
        <v>591</v>
      </c>
      <c r="E26" t="s">
        <v>240</v>
      </c>
      <c r="F26" t="s">
        <v>1780</v>
      </c>
      <c r="G26" s="40">
        <v>250</v>
      </c>
      <c r="H26" s="40">
        <v>450</v>
      </c>
      <c r="I26" s="45">
        <v>7.5</v>
      </c>
      <c r="J26" s="40">
        <v>48000</v>
      </c>
      <c r="K26" s="40">
        <v>360000</v>
      </c>
      <c r="L26" s="40">
        <v>6</v>
      </c>
      <c r="M26" s="40">
        <v>288000</v>
      </c>
      <c r="N26" t="e">
        <f>VLOOKUP(F26,#REF!, 2, 0)</f>
        <v>#REF!</v>
      </c>
      <c r="O26" t="e">
        <f t="shared" si="0"/>
        <v>#REF!</v>
      </c>
    </row>
    <row r="27" spans="1:15">
      <c r="A27" t="s">
        <v>196</v>
      </c>
      <c r="B27" t="s">
        <v>23</v>
      </c>
      <c r="C27" s="41">
        <v>46</v>
      </c>
      <c r="D27" s="41" t="s">
        <v>1409</v>
      </c>
      <c r="E27" t="s">
        <v>197</v>
      </c>
      <c r="F27" t="s">
        <v>1815</v>
      </c>
      <c r="G27" s="40">
        <v>140</v>
      </c>
      <c r="H27" s="40">
        <v>220</v>
      </c>
      <c r="I27" s="45">
        <v>14</v>
      </c>
      <c r="J27" s="40">
        <v>42857</v>
      </c>
      <c r="K27" s="40">
        <v>599998</v>
      </c>
      <c r="L27" s="40">
        <v>14</v>
      </c>
      <c r="M27" s="40">
        <v>599998</v>
      </c>
      <c r="N27" t="e">
        <f>VLOOKUP(F27,#REF!, 2, 0)</f>
        <v>#REF!</v>
      </c>
      <c r="O27" t="e">
        <f t="shared" si="0"/>
        <v>#REF!</v>
      </c>
    </row>
    <row r="28" spans="1:15">
      <c r="A28" t="s">
        <v>835</v>
      </c>
      <c r="B28" t="s">
        <v>23</v>
      </c>
      <c r="C28" s="41">
        <v>92</v>
      </c>
      <c r="D28" s="41" t="s">
        <v>1582</v>
      </c>
      <c r="E28" t="s">
        <v>836</v>
      </c>
      <c r="F28" t="s">
        <v>1717</v>
      </c>
      <c r="G28" s="40">
        <v>225</v>
      </c>
      <c r="H28" s="40">
        <v>290</v>
      </c>
      <c r="I28" s="45">
        <v>20</v>
      </c>
      <c r="J28" s="40">
        <v>53333</v>
      </c>
      <c r="K28" s="40">
        <v>1066660</v>
      </c>
      <c r="L28" s="40">
        <v>8</v>
      </c>
      <c r="M28" s="40">
        <v>426664</v>
      </c>
      <c r="N28" t="e">
        <f>VLOOKUP(F28,#REF!, 2, 0)</f>
        <v>#REF!</v>
      </c>
      <c r="O28" t="e">
        <f t="shared" si="0"/>
        <v>#REF!</v>
      </c>
    </row>
    <row r="29" spans="1:15">
      <c r="A29" t="s">
        <v>624</v>
      </c>
      <c r="B29" t="s">
        <v>23</v>
      </c>
      <c r="C29" s="41">
        <v>18</v>
      </c>
      <c r="D29" s="41" t="s">
        <v>591</v>
      </c>
      <c r="E29" t="s">
        <v>103</v>
      </c>
      <c r="F29" t="s">
        <v>1795</v>
      </c>
      <c r="G29" s="40">
        <v>210</v>
      </c>
      <c r="H29" s="40">
        <v>290</v>
      </c>
      <c r="I29" s="45">
        <v>6</v>
      </c>
      <c r="J29" s="40">
        <v>28571</v>
      </c>
      <c r="K29" s="40">
        <v>171426</v>
      </c>
      <c r="L29" s="40">
        <v>5</v>
      </c>
      <c r="M29" s="40">
        <v>142855</v>
      </c>
      <c r="N29" t="e">
        <f>VLOOKUP(F29,#REF!, 2, 0)</f>
        <v>#REF!</v>
      </c>
      <c r="O29" t="e">
        <f t="shared" si="0"/>
        <v>#REF!</v>
      </c>
    </row>
    <row r="30" spans="1:15">
      <c r="A30" t="s">
        <v>777</v>
      </c>
      <c r="B30" t="s">
        <v>23</v>
      </c>
      <c r="C30" s="41">
        <v>18</v>
      </c>
      <c r="D30" s="41" t="s">
        <v>591</v>
      </c>
      <c r="E30" t="s">
        <v>90</v>
      </c>
      <c r="F30" t="s">
        <v>1793</v>
      </c>
      <c r="G30" s="40">
        <v>350</v>
      </c>
      <c r="H30" s="40">
        <v>430</v>
      </c>
      <c r="I30" s="45">
        <v>9</v>
      </c>
      <c r="J30" s="40">
        <v>17142</v>
      </c>
      <c r="K30" s="40">
        <v>154278</v>
      </c>
      <c r="L30" s="40">
        <v>6</v>
      </c>
      <c r="M30" s="40">
        <v>102852</v>
      </c>
      <c r="N30" t="e">
        <f>VLOOKUP(F30,#REF!, 2, 0)</f>
        <v>#REF!</v>
      </c>
      <c r="O30" t="e">
        <f t="shared" si="0"/>
        <v>#REF!</v>
      </c>
    </row>
    <row r="31" spans="1:15">
      <c r="A31" t="s">
        <v>637</v>
      </c>
      <c r="B31" t="s">
        <v>43</v>
      </c>
      <c r="C31" s="41">
        <v>18</v>
      </c>
      <c r="D31" s="41" t="s">
        <v>591</v>
      </c>
      <c r="E31" t="s">
        <v>638</v>
      </c>
      <c r="F31" t="s">
        <v>1861</v>
      </c>
      <c r="G31" s="40">
        <v>285</v>
      </c>
      <c r="H31" s="40">
        <v>420</v>
      </c>
      <c r="I31" s="45">
        <v>8</v>
      </c>
      <c r="J31" s="40">
        <v>21052</v>
      </c>
      <c r="K31" s="40">
        <v>168416</v>
      </c>
      <c r="L31" s="40">
        <v>7</v>
      </c>
      <c r="M31" s="40">
        <v>147364</v>
      </c>
      <c r="N31" t="e">
        <f>VLOOKUP(F31,#REF!, 2, 0)</f>
        <v>#REF!</v>
      </c>
      <c r="O31" t="e">
        <f t="shared" si="0"/>
        <v>#REF!</v>
      </c>
    </row>
    <row r="32" spans="1:15">
      <c r="A32" t="s">
        <v>771</v>
      </c>
      <c r="B32" t="s">
        <v>23</v>
      </c>
      <c r="C32" s="41">
        <v>18</v>
      </c>
      <c r="D32" s="41" t="s">
        <v>591</v>
      </c>
      <c r="E32" t="s">
        <v>39</v>
      </c>
      <c r="F32" t="s">
        <v>1770</v>
      </c>
      <c r="G32" s="40">
        <v>200</v>
      </c>
      <c r="H32" s="40">
        <v>270</v>
      </c>
      <c r="I32" s="45">
        <v>5</v>
      </c>
      <c r="J32" s="40">
        <v>30000</v>
      </c>
      <c r="K32" s="40">
        <v>150000</v>
      </c>
      <c r="L32" s="40">
        <v>5</v>
      </c>
      <c r="M32" s="40">
        <v>150000</v>
      </c>
      <c r="N32" t="e">
        <f>VLOOKUP(F32,#REF!, 2, 0)</f>
        <v>#REF!</v>
      </c>
      <c r="O32" t="e">
        <f t="shared" si="0"/>
        <v>#REF!</v>
      </c>
    </row>
    <row r="33" spans="1:15">
      <c r="A33" t="s">
        <v>33</v>
      </c>
      <c r="B33" t="s">
        <v>23</v>
      </c>
      <c r="C33" s="41">
        <v>52</v>
      </c>
      <c r="D33" s="41" t="s">
        <v>586</v>
      </c>
      <c r="E33" t="s">
        <v>36</v>
      </c>
      <c r="F33" t="s">
        <v>1830</v>
      </c>
      <c r="G33" s="40">
        <v>300</v>
      </c>
      <c r="H33" s="40">
        <v>440</v>
      </c>
      <c r="I33" s="45">
        <v>30</v>
      </c>
      <c r="J33" s="40">
        <v>20000</v>
      </c>
      <c r="K33" s="40">
        <v>600000</v>
      </c>
      <c r="L33" s="40">
        <v>30</v>
      </c>
      <c r="M33" s="40">
        <v>600000</v>
      </c>
      <c r="N33" t="e">
        <f>VLOOKUP(F33,#REF!, 2, 0)</f>
        <v>#REF!</v>
      </c>
      <c r="O33" t="e">
        <f t="shared" si="0"/>
        <v>#REF!</v>
      </c>
    </row>
    <row r="34" spans="1:15">
      <c r="A34" t="s">
        <v>89</v>
      </c>
      <c r="B34" t="s">
        <v>16</v>
      </c>
      <c r="C34" s="41">
        <v>19</v>
      </c>
      <c r="D34" s="41" t="s">
        <v>590</v>
      </c>
      <c r="E34" t="s">
        <v>90</v>
      </c>
      <c r="F34" t="s">
        <v>1726</v>
      </c>
      <c r="G34" s="40">
        <v>150</v>
      </c>
      <c r="H34" s="40">
        <v>150</v>
      </c>
      <c r="I34" s="45">
        <v>4</v>
      </c>
      <c r="J34" s="40">
        <v>80000</v>
      </c>
      <c r="K34" s="40">
        <v>320000</v>
      </c>
      <c r="L34" s="40">
        <v>4</v>
      </c>
      <c r="M34" s="40">
        <v>320000</v>
      </c>
      <c r="N34" t="e">
        <f>VLOOKUP(F34,#REF!, 2, 0)</f>
        <v>#REF!</v>
      </c>
      <c r="O34" t="e">
        <f t="shared" si="0"/>
        <v>#REF!</v>
      </c>
    </row>
    <row r="35" spans="1:15">
      <c r="A35" t="s">
        <v>38</v>
      </c>
      <c r="B35" t="s">
        <v>23</v>
      </c>
      <c r="C35" s="41">
        <v>52</v>
      </c>
      <c r="D35" s="41" t="s">
        <v>586</v>
      </c>
      <c r="E35" t="s">
        <v>39</v>
      </c>
      <c r="F35" t="s">
        <v>1828</v>
      </c>
      <c r="G35" s="40">
        <v>320</v>
      </c>
      <c r="H35" s="40">
        <v>400</v>
      </c>
      <c r="I35" s="45">
        <v>32</v>
      </c>
      <c r="J35" s="40">
        <v>37500</v>
      </c>
      <c r="K35" s="40">
        <v>1200000</v>
      </c>
      <c r="L35" s="40">
        <v>32</v>
      </c>
      <c r="M35" s="40">
        <v>1200000</v>
      </c>
      <c r="N35" t="e">
        <f>VLOOKUP(F35,#REF!, 2, 0)</f>
        <v>#REF!</v>
      </c>
      <c r="O35" t="e">
        <f t="shared" si="0"/>
        <v>#REF!</v>
      </c>
    </row>
    <row r="36" spans="1:15">
      <c r="A36" t="s">
        <v>237</v>
      </c>
      <c r="B36" t="s">
        <v>43</v>
      </c>
      <c r="C36" s="41">
        <v>89</v>
      </c>
      <c r="D36" s="41" t="s">
        <v>583</v>
      </c>
      <c r="E36" t="s">
        <v>90</v>
      </c>
      <c r="F36" t="s">
        <v>1739</v>
      </c>
      <c r="G36" s="40">
        <v>180</v>
      </c>
      <c r="H36" s="40">
        <v>280</v>
      </c>
      <c r="I36" s="45">
        <v>5.5</v>
      </c>
      <c r="J36" s="40">
        <v>33333</v>
      </c>
      <c r="K36" s="40">
        <v>183331.5</v>
      </c>
      <c r="L36" s="40">
        <v>5.5</v>
      </c>
      <c r="M36" s="40">
        <v>183331.5</v>
      </c>
      <c r="N36" t="e">
        <f>VLOOKUP(F36,#REF!, 2, 0)</f>
        <v>#REF!</v>
      </c>
      <c r="O36" t="e">
        <f t="shared" si="0"/>
        <v>#REF!</v>
      </c>
    </row>
    <row r="37" spans="1:15">
      <c r="A37" t="s">
        <v>181</v>
      </c>
      <c r="B37" t="s">
        <v>16</v>
      </c>
      <c r="C37" s="41">
        <v>52</v>
      </c>
      <c r="D37" s="41" t="s">
        <v>586</v>
      </c>
      <c r="E37" t="s">
        <v>182</v>
      </c>
      <c r="F37" t="s">
        <v>1836</v>
      </c>
      <c r="G37" s="40">
        <v>130</v>
      </c>
      <c r="H37" s="40">
        <v>200</v>
      </c>
      <c r="I37" s="45">
        <v>13.2</v>
      </c>
      <c r="J37" s="40">
        <v>46153</v>
      </c>
      <c r="K37" s="40">
        <v>609219.6</v>
      </c>
      <c r="L37" s="40">
        <v>13</v>
      </c>
      <c r="M37" s="40">
        <v>599989</v>
      </c>
      <c r="N37" t="e">
        <f>VLOOKUP(F37,#REF!, 2, 0)</f>
        <v>#REF!</v>
      </c>
      <c r="O37" t="e">
        <f t="shared" si="0"/>
        <v>#REF!</v>
      </c>
    </row>
    <row r="38" spans="1:15">
      <c r="A38" t="s">
        <v>546</v>
      </c>
      <c r="B38" t="s">
        <v>16</v>
      </c>
      <c r="C38" s="41">
        <v>18</v>
      </c>
      <c r="D38" s="41" t="s">
        <v>591</v>
      </c>
      <c r="E38" t="s">
        <v>547</v>
      </c>
      <c r="F38" t="s">
        <v>1870</v>
      </c>
      <c r="G38" s="40">
        <v>420</v>
      </c>
      <c r="H38" s="40">
        <v>500</v>
      </c>
      <c r="I38" s="45">
        <v>11</v>
      </c>
      <c r="J38" s="40">
        <v>14285</v>
      </c>
      <c r="K38" s="40">
        <v>157135</v>
      </c>
      <c r="L38" s="40">
        <v>10</v>
      </c>
      <c r="M38" s="40">
        <v>142850</v>
      </c>
      <c r="N38" t="e">
        <f>VLOOKUP(F38,#REF!, 2, 0)</f>
        <v>#REF!</v>
      </c>
      <c r="O38" t="e">
        <f t="shared" si="0"/>
        <v>#REF!</v>
      </c>
    </row>
    <row r="39" spans="1:15">
      <c r="A39" t="s">
        <v>93</v>
      </c>
      <c r="B39" t="s">
        <v>16</v>
      </c>
      <c r="C39" s="41">
        <v>19</v>
      </c>
      <c r="D39" s="41" t="s">
        <v>590</v>
      </c>
      <c r="E39" t="s">
        <v>94</v>
      </c>
      <c r="F39" t="s">
        <v>1730</v>
      </c>
      <c r="G39" s="40">
        <v>90</v>
      </c>
      <c r="H39" s="40">
        <v>115</v>
      </c>
      <c r="I39" s="45">
        <v>4</v>
      </c>
      <c r="J39" s="40">
        <v>66666</v>
      </c>
      <c r="K39" s="40">
        <v>266664</v>
      </c>
      <c r="L39" s="40">
        <v>35</v>
      </c>
      <c r="M39" s="40">
        <v>2333310</v>
      </c>
      <c r="N39" t="e">
        <f>VLOOKUP(F39,#REF!, 2, 0)</f>
        <v>#REF!</v>
      </c>
      <c r="O39" t="e">
        <f t="shared" si="0"/>
        <v>#REF!</v>
      </c>
    </row>
    <row r="40" spans="1:15">
      <c r="A40" t="s">
        <v>485</v>
      </c>
      <c r="B40" t="s">
        <v>23</v>
      </c>
      <c r="C40" s="41">
        <v>54</v>
      </c>
      <c r="D40" s="41" t="s">
        <v>1585</v>
      </c>
      <c r="E40" t="s">
        <v>81</v>
      </c>
      <c r="F40" t="s">
        <v>1876</v>
      </c>
      <c r="G40" s="40">
        <v>210</v>
      </c>
      <c r="H40" s="40">
        <v>190</v>
      </c>
      <c r="I40" s="45">
        <v>25.2</v>
      </c>
      <c r="J40" s="40">
        <v>28571</v>
      </c>
      <c r="K40" s="40">
        <v>719989.2</v>
      </c>
      <c r="L40" s="40">
        <v>21</v>
      </c>
      <c r="M40" s="40">
        <v>599991</v>
      </c>
      <c r="N40" t="e">
        <f>VLOOKUP(F40,#REF!, 2, 0)</f>
        <v>#REF!</v>
      </c>
      <c r="O40" t="e">
        <f t="shared" si="0"/>
        <v>#REF!</v>
      </c>
    </row>
    <row r="41" spans="1:15">
      <c r="A41" t="s">
        <v>488</v>
      </c>
      <c r="B41" t="s">
        <v>23</v>
      </c>
      <c r="C41" s="41">
        <v>54</v>
      </c>
      <c r="D41" s="41" t="s">
        <v>1585</v>
      </c>
      <c r="E41" t="s">
        <v>81</v>
      </c>
      <c r="F41" t="s">
        <v>1877</v>
      </c>
      <c r="G41" s="40">
        <v>240</v>
      </c>
      <c r="H41" s="40">
        <v>230</v>
      </c>
      <c r="I41" s="45">
        <v>28.799999999999997</v>
      </c>
      <c r="J41" s="40">
        <v>25000</v>
      </c>
      <c r="K41" s="40">
        <v>719999.99999999988</v>
      </c>
      <c r="L41" s="40">
        <v>24</v>
      </c>
      <c r="M41" s="40">
        <v>600000</v>
      </c>
      <c r="N41" t="e">
        <f>VLOOKUP(F41,#REF!, 2, 0)</f>
        <v>#REF!</v>
      </c>
      <c r="O41" t="e">
        <f t="shared" si="0"/>
        <v>#REF!</v>
      </c>
    </row>
    <row r="42" spans="1:15">
      <c r="A42" t="s">
        <v>183</v>
      </c>
      <c r="B42" t="s">
        <v>23</v>
      </c>
      <c r="C42" s="41">
        <v>52</v>
      </c>
      <c r="D42" s="41" t="s">
        <v>586</v>
      </c>
      <c r="E42" t="s">
        <v>185</v>
      </c>
      <c r="F42" t="s">
        <v>1825</v>
      </c>
      <c r="G42" s="40">
        <v>260</v>
      </c>
      <c r="H42" s="40">
        <v>350</v>
      </c>
      <c r="I42" s="45">
        <v>26</v>
      </c>
      <c r="J42" s="40">
        <v>23076</v>
      </c>
      <c r="K42" s="40">
        <v>599976</v>
      </c>
      <c r="L42" s="40">
        <v>26</v>
      </c>
      <c r="M42" s="40">
        <v>599976</v>
      </c>
      <c r="N42" t="e">
        <f>VLOOKUP(F42,#REF!, 2, 0)</f>
        <v>#REF!</v>
      </c>
      <c r="O42" t="e">
        <f t="shared" si="0"/>
        <v>#REF!</v>
      </c>
    </row>
    <row r="43" spans="1:15">
      <c r="A43" t="s">
        <v>301</v>
      </c>
      <c r="B43" t="s">
        <v>23</v>
      </c>
      <c r="C43" s="41">
        <v>48</v>
      </c>
      <c r="D43" s="41" t="s">
        <v>1238</v>
      </c>
      <c r="E43" t="s">
        <v>125</v>
      </c>
      <c r="F43" t="s">
        <v>1810</v>
      </c>
      <c r="G43" s="40">
        <v>200</v>
      </c>
      <c r="H43" s="40">
        <v>300</v>
      </c>
      <c r="I43" s="45">
        <v>28</v>
      </c>
      <c r="J43" s="40">
        <v>30000</v>
      </c>
      <c r="K43" s="40">
        <v>840000</v>
      </c>
      <c r="L43" s="40">
        <v>20</v>
      </c>
      <c r="M43" s="40">
        <v>600000</v>
      </c>
      <c r="N43" t="e">
        <f>VLOOKUP(F43,#REF!, 2, 0)</f>
        <v>#REF!</v>
      </c>
      <c r="O43" t="e">
        <f t="shared" si="0"/>
        <v>#REF!</v>
      </c>
    </row>
    <row r="44" spans="1:15">
      <c r="A44" t="s">
        <v>844</v>
      </c>
      <c r="B44" t="s">
        <v>23</v>
      </c>
      <c r="C44" s="41">
        <v>18</v>
      </c>
      <c r="D44" s="41" t="s">
        <v>591</v>
      </c>
      <c r="E44" t="s">
        <v>240</v>
      </c>
      <c r="F44" t="s">
        <v>1779</v>
      </c>
      <c r="G44" s="40">
        <v>200</v>
      </c>
      <c r="H44" s="40">
        <v>300</v>
      </c>
      <c r="I44" s="45">
        <v>5</v>
      </c>
      <c r="J44" s="40">
        <v>30000</v>
      </c>
      <c r="K44" s="40">
        <v>150000</v>
      </c>
      <c r="L44" s="40">
        <v>5</v>
      </c>
      <c r="M44" s="40">
        <v>150000</v>
      </c>
      <c r="N44" t="e">
        <f>VLOOKUP(F44,#REF!, 2, 0)</f>
        <v>#REF!</v>
      </c>
      <c r="O44" t="e">
        <f t="shared" si="0"/>
        <v>#REF!</v>
      </c>
    </row>
    <row r="45" spans="1:15">
      <c r="A45" t="s">
        <v>620</v>
      </c>
      <c r="B45" t="s">
        <v>43</v>
      </c>
      <c r="C45" s="41">
        <v>22</v>
      </c>
      <c r="D45" s="41" t="s">
        <v>588</v>
      </c>
      <c r="E45" t="s">
        <v>240</v>
      </c>
      <c r="F45" t="s">
        <v>1753</v>
      </c>
      <c r="G45" s="40">
        <v>350</v>
      </c>
      <c r="H45" s="40">
        <v>650</v>
      </c>
      <c r="I45" s="45">
        <v>14.5</v>
      </c>
      <c r="J45" s="40">
        <v>9230</v>
      </c>
      <c r="K45" s="40">
        <v>133835</v>
      </c>
      <c r="L45" s="40">
        <v>12</v>
      </c>
      <c r="M45" s="40">
        <v>110760</v>
      </c>
      <c r="N45" t="e">
        <f>VLOOKUP(F45,#REF!, 2, 0)</f>
        <v>#REF!</v>
      </c>
      <c r="O45" t="e">
        <f t="shared" si="0"/>
        <v>#REF!</v>
      </c>
    </row>
    <row r="46" spans="1:15">
      <c r="A46" t="s">
        <v>610</v>
      </c>
      <c r="B46" t="s">
        <v>23</v>
      </c>
      <c r="C46" s="41">
        <v>18</v>
      </c>
      <c r="D46" s="41" t="s">
        <v>591</v>
      </c>
      <c r="E46" t="s">
        <v>611</v>
      </c>
      <c r="F46" t="s">
        <v>1783</v>
      </c>
      <c r="G46" s="40">
        <v>220</v>
      </c>
      <c r="H46" s="40">
        <v>220</v>
      </c>
      <c r="I46" s="45">
        <v>6</v>
      </c>
      <c r="J46" s="40">
        <v>26086</v>
      </c>
      <c r="K46" s="40">
        <v>156516</v>
      </c>
      <c r="L46" s="40">
        <v>5</v>
      </c>
      <c r="M46" s="40">
        <v>130430</v>
      </c>
      <c r="N46" t="e">
        <f>VLOOKUP(F46,#REF!, 2, 0)</f>
        <v>#REF!</v>
      </c>
      <c r="O46" t="e">
        <f t="shared" si="0"/>
        <v>#REF!</v>
      </c>
    </row>
    <row r="47" spans="1:15">
      <c r="A47" t="s">
        <v>732</v>
      </c>
      <c r="B47" t="s">
        <v>23</v>
      </c>
      <c r="C47" s="41">
        <v>18</v>
      </c>
      <c r="D47" s="41" t="s">
        <v>591</v>
      </c>
      <c r="E47" t="s">
        <v>45</v>
      </c>
      <c r="F47" t="s">
        <v>1871</v>
      </c>
      <c r="G47" s="40">
        <v>190</v>
      </c>
      <c r="H47" s="40">
        <v>260</v>
      </c>
      <c r="I47" s="45">
        <v>5</v>
      </c>
      <c r="J47" s="40">
        <v>94736</v>
      </c>
      <c r="K47" s="40">
        <v>473680</v>
      </c>
      <c r="L47" s="40">
        <v>5</v>
      </c>
      <c r="M47" s="40">
        <v>473680</v>
      </c>
      <c r="N47" t="e">
        <f>VLOOKUP(F47,#REF!, 2, 0)</f>
        <v>#REF!</v>
      </c>
      <c r="O47" t="e">
        <f t="shared" si="0"/>
        <v>#REF!</v>
      </c>
    </row>
    <row r="48" spans="1:15">
      <c r="A48" t="s">
        <v>531</v>
      </c>
      <c r="B48" t="s">
        <v>16</v>
      </c>
      <c r="C48" s="41">
        <v>18</v>
      </c>
      <c r="D48" s="41" t="s">
        <v>591</v>
      </c>
      <c r="E48" t="s">
        <v>532</v>
      </c>
      <c r="F48" t="s">
        <v>1784</v>
      </c>
      <c r="G48" s="40">
        <v>320</v>
      </c>
      <c r="H48" s="40">
        <v>400</v>
      </c>
      <c r="I48" s="45">
        <v>8</v>
      </c>
      <c r="J48" s="40">
        <v>18750</v>
      </c>
      <c r="K48" s="40">
        <v>150000</v>
      </c>
      <c r="L48" s="40">
        <v>8</v>
      </c>
      <c r="M48" s="40">
        <v>150000</v>
      </c>
      <c r="N48" t="e">
        <f>VLOOKUP(F48,#REF!, 2, 0)</f>
        <v>#REF!</v>
      </c>
      <c r="O48" t="e">
        <f t="shared" si="0"/>
        <v>#REF!</v>
      </c>
    </row>
    <row r="49" spans="1:15">
      <c r="A49" t="s">
        <v>187</v>
      </c>
      <c r="B49" t="s">
        <v>16</v>
      </c>
      <c r="C49" s="41">
        <v>52</v>
      </c>
      <c r="D49" s="41" t="s">
        <v>586</v>
      </c>
      <c r="E49" t="s">
        <v>188</v>
      </c>
      <c r="F49" t="s">
        <v>1827</v>
      </c>
      <c r="G49" s="40">
        <v>250</v>
      </c>
      <c r="H49" s="40">
        <v>280</v>
      </c>
      <c r="I49" s="45">
        <v>25.5</v>
      </c>
      <c r="J49" s="40">
        <v>48000</v>
      </c>
      <c r="K49" s="40">
        <v>1224000</v>
      </c>
      <c r="L49" s="40">
        <v>25</v>
      </c>
      <c r="M49" s="40">
        <v>1200000</v>
      </c>
      <c r="N49" t="e">
        <f>VLOOKUP(F49,#REF!, 2, 0)</f>
        <v>#REF!</v>
      </c>
      <c r="O49" t="e">
        <f t="shared" si="0"/>
        <v>#REF!</v>
      </c>
    </row>
    <row r="50" spans="1:15">
      <c r="A50" t="s">
        <v>533</v>
      </c>
      <c r="B50" t="s">
        <v>16</v>
      </c>
      <c r="C50" s="41">
        <v>18</v>
      </c>
      <c r="D50" s="41" t="s">
        <v>591</v>
      </c>
      <c r="E50" t="s">
        <v>103</v>
      </c>
      <c r="F50" t="s">
        <v>1798</v>
      </c>
      <c r="G50" s="40">
        <v>350</v>
      </c>
      <c r="H50" s="40">
        <v>370</v>
      </c>
      <c r="I50" s="45">
        <v>9</v>
      </c>
      <c r="J50" s="40">
        <v>17142</v>
      </c>
      <c r="K50" s="40">
        <v>154278</v>
      </c>
      <c r="L50" s="40">
        <v>6</v>
      </c>
      <c r="M50" s="40">
        <v>102852</v>
      </c>
      <c r="N50" t="e">
        <f>VLOOKUP(F50,#REF!, 2, 0)</f>
        <v>#REF!</v>
      </c>
      <c r="O50" t="e">
        <f t="shared" si="0"/>
        <v>#REF!</v>
      </c>
    </row>
    <row r="51" spans="1:15">
      <c r="A51" t="s">
        <v>720</v>
      </c>
      <c r="B51" t="s">
        <v>43</v>
      </c>
      <c r="C51" s="41">
        <v>18</v>
      </c>
      <c r="D51" s="41" t="s">
        <v>591</v>
      </c>
      <c r="E51" t="s">
        <v>90</v>
      </c>
      <c r="F51" t="s">
        <v>1790</v>
      </c>
      <c r="G51" s="40">
        <v>220</v>
      </c>
      <c r="H51" s="40">
        <v>315</v>
      </c>
      <c r="I51" s="45">
        <v>6</v>
      </c>
      <c r="J51" s="40">
        <v>27272</v>
      </c>
      <c r="K51" s="40">
        <v>163632</v>
      </c>
      <c r="L51" s="40">
        <v>5</v>
      </c>
      <c r="M51" s="40">
        <v>136360</v>
      </c>
      <c r="N51" t="e">
        <f>VLOOKUP(F51,#REF!, 2, 0)</f>
        <v>#REF!</v>
      </c>
      <c r="O51" t="e">
        <f t="shared" si="0"/>
        <v>#REF!</v>
      </c>
    </row>
    <row r="52" spans="1:15">
      <c r="A52" t="s">
        <v>761</v>
      </c>
      <c r="B52" t="s">
        <v>23</v>
      </c>
      <c r="C52" s="41">
        <v>18</v>
      </c>
      <c r="D52" s="41" t="s">
        <v>591</v>
      </c>
      <c r="E52" t="s">
        <v>240</v>
      </c>
      <c r="F52" t="s">
        <v>1782</v>
      </c>
      <c r="G52" s="40">
        <v>350</v>
      </c>
      <c r="H52" s="40">
        <v>450</v>
      </c>
      <c r="I52" s="45">
        <v>9.5</v>
      </c>
      <c r="J52" s="40">
        <v>17142</v>
      </c>
      <c r="K52" s="40">
        <v>162849</v>
      </c>
      <c r="L52" s="40">
        <v>6</v>
      </c>
      <c r="M52" s="40">
        <v>102852</v>
      </c>
      <c r="N52" t="e">
        <f>VLOOKUP(F52,#REF!, 2, 0)</f>
        <v>#REF!</v>
      </c>
      <c r="O52" t="e">
        <f t="shared" si="0"/>
        <v>#REF!</v>
      </c>
    </row>
    <row r="53" spans="1:15">
      <c r="A53" t="s">
        <v>190</v>
      </c>
      <c r="B53" t="s">
        <v>16</v>
      </c>
      <c r="C53" s="41">
        <v>52</v>
      </c>
      <c r="D53" s="41" t="s">
        <v>586</v>
      </c>
      <c r="E53" t="s">
        <v>19</v>
      </c>
      <c r="F53" t="s">
        <v>1847</v>
      </c>
      <c r="G53" s="40">
        <v>250</v>
      </c>
      <c r="H53" s="40">
        <v>340</v>
      </c>
      <c r="I53" s="45">
        <v>25</v>
      </c>
      <c r="J53" s="40">
        <v>24000</v>
      </c>
      <c r="K53" s="40">
        <v>600000</v>
      </c>
      <c r="L53" s="40">
        <v>25</v>
      </c>
      <c r="M53" s="40">
        <v>600000</v>
      </c>
      <c r="N53" t="e">
        <f>VLOOKUP(F53,#REF!, 2, 0)</f>
        <v>#REF!</v>
      </c>
      <c r="O53" t="e">
        <f t="shared" si="0"/>
        <v>#REF!</v>
      </c>
    </row>
    <row r="54" spans="1:15">
      <c r="A54" t="s">
        <v>209</v>
      </c>
      <c r="B54" t="s">
        <v>23</v>
      </c>
      <c r="C54" s="41">
        <v>26</v>
      </c>
      <c r="D54" s="41" t="s">
        <v>587</v>
      </c>
      <c r="E54" t="s">
        <v>210</v>
      </c>
      <c r="F54" t="s">
        <v>1878</v>
      </c>
      <c r="G54" s="40">
        <v>390</v>
      </c>
      <c r="H54" s="40">
        <v>480</v>
      </c>
      <c r="I54" s="45">
        <v>31.200000000000003</v>
      </c>
      <c r="J54" s="40">
        <v>30769</v>
      </c>
      <c r="K54" s="40">
        <v>959992.8</v>
      </c>
      <c r="L54" s="40">
        <v>39</v>
      </c>
      <c r="M54" s="40">
        <v>1199991</v>
      </c>
      <c r="N54" t="e">
        <f>VLOOKUP(F54,#REF!, 2, 0)</f>
        <v>#REF!</v>
      </c>
      <c r="O54" t="e">
        <f t="shared" si="0"/>
        <v>#REF!</v>
      </c>
    </row>
    <row r="55" spans="1:15">
      <c r="A55" t="s">
        <v>685</v>
      </c>
      <c r="B55" t="s">
        <v>23</v>
      </c>
      <c r="C55" s="41">
        <v>18</v>
      </c>
      <c r="D55" s="41" t="s">
        <v>591</v>
      </c>
      <c r="E55" t="s">
        <v>240</v>
      </c>
      <c r="F55" t="s">
        <v>1780</v>
      </c>
      <c r="G55" s="40">
        <v>250</v>
      </c>
      <c r="H55" s="40">
        <v>450</v>
      </c>
      <c r="I55" s="45">
        <v>7.5</v>
      </c>
      <c r="J55" s="40">
        <v>24000</v>
      </c>
      <c r="K55" s="40">
        <v>180000</v>
      </c>
      <c r="L55" s="40">
        <v>6</v>
      </c>
      <c r="M55" s="40">
        <v>144000</v>
      </c>
      <c r="N55" t="e">
        <f>VLOOKUP(F55,#REF!, 2, 0)</f>
        <v>#REF!</v>
      </c>
      <c r="O55" t="e">
        <f t="shared" si="0"/>
        <v>#REF!</v>
      </c>
    </row>
    <row r="56" spans="1:15">
      <c r="A56" t="s">
        <v>824</v>
      </c>
      <c r="B56" t="s">
        <v>23</v>
      </c>
      <c r="C56" s="41">
        <v>18</v>
      </c>
      <c r="D56" s="41" t="s">
        <v>591</v>
      </c>
      <c r="E56" t="s">
        <v>673</v>
      </c>
      <c r="F56" t="s">
        <v>1802</v>
      </c>
      <c r="G56" s="40">
        <v>400</v>
      </c>
      <c r="H56" s="40">
        <v>310</v>
      </c>
      <c r="I56" s="45">
        <v>10</v>
      </c>
      <c r="J56" s="40">
        <v>15000</v>
      </c>
      <c r="K56" s="40">
        <v>150000</v>
      </c>
      <c r="L56" s="40">
        <v>10</v>
      </c>
      <c r="M56" s="40">
        <v>150000</v>
      </c>
      <c r="N56" t="e">
        <f>VLOOKUP(F56,#REF!, 2, 0)</f>
        <v>#REF!</v>
      </c>
      <c r="O56" t="e">
        <f t="shared" si="0"/>
        <v>#REF!</v>
      </c>
    </row>
    <row r="57" spans="1:15">
      <c r="A57" t="s">
        <v>745</v>
      </c>
      <c r="B57" t="s">
        <v>23</v>
      </c>
      <c r="C57" s="41">
        <v>18</v>
      </c>
      <c r="D57" s="41" t="s">
        <v>591</v>
      </c>
      <c r="E57" t="s">
        <v>746</v>
      </c>
      <c r="F57" t="s">
        <v>1859</v>
      </c>
      <c r="G57" s="40">
        <v>150</v>
      </c>
      <c r="H57" s="40">
        <v>200</v>
      </c>
      <c r="I57" s="45">
        <v>4</v>
      </c>
      <c r="J57" s="40">
        <v>80000</v>
      </c>
      <c r="K57" s="40">
        <v>320000</v>
      </c>
      <c r="L57" s="40">
        <v>5</v>
      </c>
      <c r="M57" s="40">
        <v>400000</v>
      </c>
      <c r="N57" t="e">
        <f>VLOOKUP(F57,#REF!, 2, 0)</f>
        <v>#REF!</v>
      </c>
      <c r="O57" t="e">
        <f t="shared" si="0"/>
        <v>#REF!</v>
      </c>
    </row>
    <row r="58" spans="1:15">
      <c r="A58" t="s">
        <v>213</v>
      </c>
      <c r="B58" t="s">
        <v>23</v>
      </c>
      <c r="C58" s="41">
        <v>26</v>
      </c>
      <c r="D58" s="41" t="s">
        <v>587</v>
      </c>
      <c r="E58" t="s">
        <v>214</v>
      </c>
      <c r="F58" t="s">
        <v>1879</v>
      </c>
      <c r="G58" s="40">
        <v>320</v>
      </c>
      <c r="H58" s="40">
        <v>400</v>
      </c>
      <c r="I58" s="45">
        <v>25.6</v>
      </c>
      <c r="J58" s="40">
        <v>18750</v>
      </c>
      <c r="K58" s="40">
        <v>480000</v>
      </c>
      <c r="L58" s="40">
        <v>32</v>
      </c>
      <c r="M58" s="40">
        <v>600000</v>
      </c>
      <c r="N58" t="e">
        <f>VLOOKUP(F58,#REF!, 2, 0)</f>
        <v>#REF!</v>
      </c>
      <c r="O58" t="e">
        <f t="shared" si="0"/>
        <v>#REF!</v>
      </c>
    </row>
    <row r="59" spans="1:15">
      <c r="A59" t="s">
        <v>96</v>
      </c>
      <c r="B59" t="s">
        <v>16</v>
      </c>
      <c r="C59" s="41">
        <v>19</v>
      </c>
      <c r="D59" s="41" t="s">
        <v>590</v>
      </c>
      <c r="E59" t="s">
        <v>98</v>
      </c>
      <c r="F59" t="s">
        <v>1723</v>
      </c>
      <c r="G59" s="40">
        <v>240</v>
      </c>
      <c r="H59" s="40">
        <v>340</v>
      </c>
      <c r="I59" s="45">
        <v>6</v>
      </c>
      <c r="J59" s="40">
        <v>25000</v>
      </c>
      <c r="K59" s="40">
        <v>150000</v>
      </c>
      <c r="L59" s="40">
        <v>5</v>
      </c>
      <c r="M59" s="40">
        <v>125000</v>
      </c>
      <c r="N59" t="e">
        <f>VLOOKUP(F59,#REF!, 2, 0)</f>
        <v>#REF!</v>
      </c>
      <c r="O59" t="e">
        <f t="shared" si="0"/>
        <v>#REF!</v>
      </c>
    </row>
    <row r="60" spans="1:15">
      <c r="A60" t="s">
        <v>100</v>
      </c>
      <c r="B60" t="s">
        <v>23</v>
      </c>
      <c r="C60" s="41">
        <v>19</v>
      </c>
      <c r="D60" s="41" t="s">
        <v>590</v>
      </c>
      <c r="E60" t="s">
        <v>98</v>
      </c>
      <c r="F60" t="s">
        <v>1723</v>
      </c>
      <c r="G60" s="40">
        <v>240</v>
      </c>
      <c r="H60" s="40">
        <v>340</v>
      </c>
      <c r="I60" s="45">
        <v>6</v>
      </c>
      <c r="J60" s="40">
        <v>25000</v>
      </c>
      <c r="K60" s="40">
        <v>150000</v>
      </c>
      <c r="L60" s="40">
        <v>5</v>
      </c>
      <c r="M60" s="40">
        <v>125000</v>
      </c>
      <c r="N60" t="e">
        <f>VLOOKUP(F60,#REF!, 2, 0)</f>
        <v>#REF!</v>
      </c>
      <c r="O60" t="e">
        <f t="shared" si="0"/>
        <v>#REF!</v>
      </c>
    </row>
    <row r="61" spans="1:15">
      <c r="A61" t="s">
        <v>788</v>
      </c>
      <c r="B61" t="s">
        <v>23</v>
      </c>
      <c r="C61" s="41">
        <v>18</v>
      </c>
      <c r="D61" s="41" t="s">
        <v>591</v>
      </c>
      <c r="E61" t="s">
        <v>547</v>
      </c>
      <c r="F61" t="s">
        <v>1869</v>
      </c>
      <c r="G61" s="40">
        <v>160</v>
      </c>
      <c r="H61" s="40">
        <v>200</v>
      </c>
      <c r="I61" s="45">
        <v>5</v>
      </c>
      <c r="J61" s="40">
        <v>43200</v>
      </c>
      <c r="K61" s="40">
        <v>216000</v>
      </c>
      <c r="L61" s="40">
        <v>5</v>
      </c>
      <c r="M61" s="40">
        <v>216000</v>
      </c>
      <c r="N61" t="e">
        <f>VLOOKUP(F61,#REF!, 2, 0)</f>
        <v>#REF!</v>
      </c>
      <c r="O61" t="e">
        <f t="shared" si="0"/>
        <v>#REF!</v>
      </c>
    </row>
    <row r="62" spans="1:15">
      <c r="A62" t="s">
        <v>734</v>
      </c>
      <c r="B62" t="s">
        <v>23</v>
      </c>
      <c r="C62" s="41">
        <v>18</v>
      </c>
      <c r="D62" s="41" t="s">
        <v>591</v>
      </c>
      <c r="E62" t="s">
        <v>547</v>
      </c>
      <c r="F62" t="s">
        <v>1869</v>
      </c>
      <c r="G62" s="40">
        <v>160</v>
      </c>
      <c r="H62" s="40">
        <v>200</v>
      </c>
      <c r="I62" s="45">
        <v>5</v>
      </c>
      <c r="J62" s="40">
        <v>4800</v>
      </c>
      <c r="K62" s="40">
        <v>24000</v>
      </c>
      <c r="L62" s="40">
        <v>5</v>
      </c>
      <c r="M62" s="40">
        <v>24000</v>
      </c>
      <c r="N62" t="e">
        <f>VLOOKUP(F62,#REF!, 2, 0)</f>
        <v>#REF!</v>
      </c>
      <c r="O62" t="e">
        <f t="shared" si="0"/>
        <v>#REF!</v>
      </c>
    </row>
    <row r="63" spans="1:15">
      <c r="A63" t="s">
        <v>722</v>
      </c>
      <c r="B63" t="s">
        <v>43</v>
      </c>
      <c r="C63" s="41">
        <v>18</v>
      </c>
      <c r="D63" s="41" t="s">
        <v>591</v>
      </c>
      <c r="E63" t="s">
        <v>517</v>
      </c>
      <c r="F63" t="s">
        <v>1774</v>
      </c>
      <c r="G63" s="40">
        <v>205</v>
      </c>
      <c r="H63" s="40">
        <v>290</v>
      </c>
      <c r="I63" s="45">
        <v>5</v>
      </c>
      <c r="J63" s="40">
        <v>24390</v>
      </c>
      <c r="K63" s="40">
        <v>121950</v>
      </c>
      <c r="L63" s="40">
        <v>5</v>
      </c>
      <c r="M63" s="40">
        <v>121950</v>
      </c>
      <c r="N63" t="e">
        <f>VLOOKUP(F63,#REF!, 2, 0)</f>
        <v>#REF!</v>
      </c>
      <c r="O63" t="e">
        <f t="shared" si="0"/>
        <v>#REF!</v>
      </c>
    </row>
    <row r="64" spans="1:15">
      <c r="A64" t="s">
        <v>725</v>
      </c>
      <c r="B64" t="s">
        <v>43</v>
      </c>
      <c r="C64" s="41">
        <v>22</v>
      </c>
      <c r="D64" s="41" t="s">
        <v>588</v>
      </c>
      <c r="E64" t="s">
        <v>726</v>
      </c>
      <c r="F64" t="s">
        <v>1750</v>
      </c>
      <c r="G64" s="40">
        <v>250</v>
      </c>
      <c r="H64" s="40">
        <v>450</v>
      </c>
      <c r="I64" s="45">
        <v>14</v>
      </c>
      <c r="J64" s="40">
        <v>13333</v>
      </c>
      <c r="K64" s="40">
        <v>186662</v>
      </c>
      <c r="L64" s="40">
        <v>12</v>
      </c>
      <c r="M64" s="40">
        <v>159996</v>
      </c>
      <c r="N64" t="e">
        <f>VLOOKUP(F64,#REF!, 2, 0)</f>
        <v>#REF!</v>
      </c>
      <c r="O64" t="e">
        <f t="shared" si="0"/>
        <v>#REF!</v>
      </c>
    </row>
    <row r="65" spans="1:15">
      <c r="A65" t="s">
        <v>775</v>
      </c>
      <c r="B65" t="s">
        <v>43</v>
      </c>
      <c r="C65" s="41">
        <v>18</v>
      </c>
      <c r="D65" s="41" t="s">
        <v>591</v>
      </c>
      <c r="E65" t="s">
        <v>103</v>
      </c>
      <c r="F65" t="s">
        <v>1798</v>
      </c>
      <c r="G65" s="40">
        <v>350</v>
      </c>
      <c r="H65" s="40">
        <v>370</v>
      </c>
      <c r="I65" s="45">
        <v>9</v>
      </c>
      <c r="J65" s="40">
        <v>34285</v>
      </c>
      <c r="K65" s="40">
        <v>308565</v>
      </c>
      <c r="L65" s="40">
        <v>6</v>
      </c>
      <c r="M65" s="40">
        <v>205710</v>
      </c>
      <c r="N65" t="e">
        <f>VLOOKUP(F65,#REF!, 2, 0)</f>
        <v>#REF!</v>
      </c>
      <c r="O65" t="e">
        <f t="shared" si="0"/>
        <v>#REF!</v>
      </c>
    </row>
    <row r="66" spans="1:15">
      <c r="A66" t="s">
        <v>781</v>
      </c>
      <c r="B66" t="s">
        <v>43</v>
      </c>
      <c r="C66" s="41">
        <v>18</v>
      </c>
      <c r="D66" s="41" t="s">
        <v>591</v>
      </c>
      <c r="E66" t="s">
        <v>491</v>
      </c>
      <c r="F66" t="s">
        <v>1863</v>
      </c>
      <c r="G66" s="40">
        <v>220</v>
      </c>
      <c r="H66" s="40">
        <v>280</v>
      </c>
      <c r="I66" s="45">
        <v>6</v>
      </c>
      <c r="J66" s="40">
        <v>54545</v>
      </c>
      <c r="K66" s="40">
        <v>327270</v>
      </c>
      <c r="L66" s="40">
        <v>5</v>
      </c>
      <c r="M66" s="40">
        <v>272725</v>
      </c>
      <c r="N66" t="e">
        <f>VLOOKUP(F66,#REF!, 2, 0)</f>
        <v>#REF!</v>
      </c>
      <c r="O66" t="e">
        <f t="shared" si="0"/>
        <v>#REF!</v>
      </c>
    </row>
    <row r="67" spans="1:15">
      <c r="A67" t="s">
        <v>496</v>
      </c>
      <c r="B67" t="s">
        <v>16</v>
      </c>
      <c r="C67" s="41">
        <v>18</v>
      </c>
      <c r="D67" s="41" t="s">
        <v>591</v>
      </c>
      <c r="E67" t="s">
        <v>31</v>
      </c>
      <c r="F67" t="s">
        <v>1872</v>
      </c>
      <c r="G67" s="40">
        <v>190</v>
      </c>
      <c r="H67" s="40">
        <v>270</v>
      </c>
      <c r="I67" s="45">
        <v>4</v>
      </c>
      <c r="J67" s="40">
        <v>94736</v>
      </c>
      <c r="K67" s="40">
        <v>378944</v>
      </c>
      <c r="L67" s="40">
        <v>5</v>
      </c>
      <c r="M67" s="40">
        <v>473680</v>
      </c>
      <c r="N67" t="e">
        <f>VLOOKUP(F67,#REF!, 2, 0)</f>
        <v>#REF!</v>
      </c>
      <c r="O67" t="e">
        <f t="shared" ref="O67:O130" si="1">IF(I67=N67, "O", "X")</f>
        <v>#REF!</v>
      </c>
    </row>
    <row r="68" spans="1:15">
      <c r="A68" t="s">
        <v>663</v>
      </c>
      <c r="B68" t="s">
        <v>43</v>
      </c>
      <c r="C68" s="41">
        <v>22</v>
      </c>
      <c r="D68" s="41" t="s">
        <v>588</v>
      </c>
      <c r="E68" t="s">
        <v>664</v>
      </c>
      <c r="F68" t="s">
        <v>1749</v>
      </c>
      <c r="G68" s="40">
        <v>480</v>
      </c>
      <c r="H68" s="40">
        <v>640</v>
      </c>
      <c r="I68" s="45">
        <v>14</v>
      </c>
      <c r="J68" s="40">
        <v>9375</v>
      </c>
      <c r="K68" s="40">
        <v>131250</v>
      </c>
      <c r="L68" s="40">
        <v>12</v>
      </c>
      <c r="M68" s="40">
        <v>112500</v>
      </c>
      <c r="N68" t="e">
        <f>VLOOKUP(F68,#REF!, 2, 0)</f>
        <v>#REF!</v>
      </c>
      <c r="O68" t="e">
        <f t="shared" si="1"/>
        <v>#REF!</v>
      </c>
    </row>
    <row r="69" spans="1:15">
      <c r="A69" t="s">
        <v>194</v>
      </c>
      <c r="B69" t="s">
        <v>23</v>
      </c>
      <c r="C69" s="41">
        <v>52</v>
      </c>
      <c r="D69" s="41" t="s">
        <v>586</v>
      </c>
      <c r="E69" t="s">
        <v>177</v>
      </c>
      <c r="F69" t="s">
        <v>1831</v>
      </c>
      <c r="G69" s="40">
        <v>200</v>
      </c>
      <c r="H69" s="40">
        <v>270</v>
      </c>
      <c r="I69" s="45">
        <v>20</v>
      </c>
      <c r="J69" s="40">
        <v>30000</v>
      </c>
      <c r="K69" s="40">
        <v>600000</v>
      </c>
      <c r="L69" s="40">
        <v>20</v>
      </c>
      <c r="M69" s="40">
        <v>600000</v>
      </c>
      <c r="N69" t="e">
        <f>VLOOKUP(F69,#REF!, 2, 0)</f>
        <v>#REF!</v>
      </c>
      <c r="O69" t="e">
        <f t="shared" si="1"/>
        <v>#REF!</v>
      </c>
    </row>
    <row r="70" spans="1:15">
      <c r="A70" t="s">
        <v>542</v>
      </c>
      <c r="B70" t="s">
        <v>16</v>
      </c>
      <c r="C70" s="41">
        <v>18</v>
      </c>
      <c r="D70" s="41" t="s">
        <v>591</v>
      </c>
      <c r="E70" t="s">
        <v>103</v>
      </c>
      <c r="F70" t="s">
        <v>1799</v>
      </c>
      <c r="G70" s="40">
        <v>370</v>
      </c>
      <c r="H70" s="40">
        <v>290</v>
      </c>
      <c r="I70" s="45">
        <v>10</v>
      </c>
      <c r="J70" s="40">
        <v>16216</v>
      </c>
      <c r="K70" s="40">
        <v>162160</v>
      </c>
      <c r="L70" s="40">
        <v>9</v>
      </c>
      <c r="M70" s="40">
        <v>145944</v>
      </c>
      <c r="N70" t="e">
        <f>VLOOKUP(F70,#REF!, 2, 0)</f>
        <v>#REF!</v>
      </c>
      <c r="O70" t="e">
        <f t="shared" si="1"/>
        <v>#REF!</v>
      </c>
    </row>
    <row r="71" spans="1:15">
      <c r="A71" t="s">
        <v>655</v>
      </c>
      <c r="B71" t="s">
        <v>43</v>
      </c>
      <c r="C71" s="41">
        <v>18</v>
      </c>
      <c r="D71" s="41" t="s">
        <v>591</v>
      </c>
      <c r="E71" t="s">
        <v>90</v>
      </c>
      <c r="F71" t="s">
        <v>1786</v>
      </c>
      <c r="G71" s="40">
        <v>160</v>
      </c>
      <c r="H71" s="40">
        <v>250</v>
      </c>
      <c r="I71" s="45">
        <v>5</v>
      </c>
      <c r="J71" s="40">
        <v>75000</v>
      </c>
      <c r="K71" s="40">
        <v>375000</v>
      </c>
      <c r="L71" s="40">
        <v>5</v>
      </c>
      <c r="M71" s="40">
        <v>375000</v>
      </c>
      <c r="N71" t="e">
        <f>VLOOKUP(F71,#REF!, 2, 0)</f>
        <v>#REF!</v>
      </c>
      <c r="O71" t="e">
        <f t="shared" si="1"/>
        <v>#REF!</v>
      </c>
    </row>
    <row r="72" spans="1:15">
      <c r="A72" t="s">
        <v>748</v>
      </c>
      <c r="B72" t="s">
        <v>23</v>
      </c>
      <c r="C72" s="41">
        <v>18</v>
      </c>
      <c r="D72" s="41" t="s">
        <v>591</v>
      </c>
      <c r="E72" t="s">
        <v>90</v>
      </c>
      <c r="F72" t="s">
        <v>1788</v>
      </c>
      <c r="G72" s="40">
        <v>200</v>
      </c>
      <c r="H72" s="40">
        <v>300</v>
      </c>
      <c r="I72" s="45">
        <v>5</v>
      </c>
      <c r="J72" s="40">
        <v>30000</v>
      </c>
      <c r="K72" s="40">
        <v>150000</v>
      </c>
      <c r="L72" s="40">
        <v>5</v>
      </c>
      <c r="M72" s="40">
        <v>150000</v>
      </c>
      <c r="N72" t="e">
        <f>VLOOKUP(F72,#REF!, 2, 0)</f>
        <v>#REF!</v>
      </c>
      <c r="O72" t="e">
        <f t="shared" si="1"/>
        <v>#REF!</v>
      </c>
    </row>
    <row r="73" spans="1:15">
      <c r="A73" t="s">
        <v>200</v>
      </c>
      <c r="B73" t="s">
        <v>43</v>
      </c>
      <c r="C73" s="41">
        <v>46</v>
      </c>
      <c r="D73" s="41" t="s">
        <v>1409</v>
      </c>
      <c r="E73" t="s">
        <v>201</v>
      </c>
      <c r="F73" t="s">
        <v>1804</v>
      </c>
      <c r="G73" s="40">
        <v>150</v>
      </c>
      <c r="H73" s="40">
        <v>220</v>
      </c>
      <c r="I73" s="45">
        <v>15</v>
      </c>
      <c r="J73" s="40">
        <v>40000</v>
      </c>
      <c r="K73" s="40">
        <v>600000</v>
      </c>
      <c r="L73" s="40">
        <v>15</v>
      </c>
      <c r="M73" s="40">
        <v>600000</v>
      </c>
      <c r="N73" t="e">
        <f>VLOOKUP(F73,#REF!, 2, 0)</f>
        <v>#REF!</v>
      </c>
      <c r="O73" t="e">
        <f t="shared" si="1"/>
        <v>#REF!</v>
      </c>
    </row>
    <row r="74" spans="1:15">
      <c r="A74" t="s">
        <v>686</v>
      </c>
      <c r="B74" t="s">
        <v>23</v>
      </c>
      <c r="C74" s="41">
        <v>18</v>
      </c>
      <c r="D74" s="41" t="s">
        <v>591</v>
      </c>
      <c r="E74" t="s">
        <v>81</v>
      </c>
      <c r="F74" t="s">
        <v>1866</v>
      </c>
      <c r="G74" s="40">
        <v>320</v>
      </c>
      <c r="H74" s="40">
        <v>480</v>
      </c>
      <c r="I74" s="45">
        <v>8</v>
      </c>
      <c r="J74" s="40">
        <v>18750</v>
      </c>
      <c r="K74" s="40">
        <v>150000</v>
      </c>
      <c r="L74" s="40">
        <v>8</v>
      </c>
      <c r="M74" s="40">
        <v>150000</v>
      </c>
      <c r="N74" t="e">
        <f>VLOOKUP(F74,#REF!, 2, 0)</f>
        <v>#REF!</v>
      </c>
      <c r="O74" t="e">
        <f t="shared" si="1"/>
        <v>#REF!</v>
      </c>
    </row>
    <row r="75" spans="1:15">
      <c r="A75" t="s">
        <v>829</v>
      </c>
      <c r="B75" t="s">
        <v>23</v>
      </c>
      <c r="C75" s="41">
        <v>18</v>
      </c>
      <c r="D75" s="41" t="s">
        <v>591</v>
      </c>
      <c r="E75" t="s">
        <v>790</v>
      </c>
      <c r="F75" t="s">
        <v>1764</v>
      </c>
      <c r="G75" s="40">
        <v>250</v>
      </c>
      <c r="H75" s="40">
        <v>305</v>
      </c>
      <c r="I75" s="45">
        <v>7</v>
      </c>
      <c r="J75" s="40">
        <v>24000</v>
      </c>
      <c r="K75" s="40">
        <v>168000</v>
      </c>
      <c r="L75" s="40">
        <v>6</v>
      </c>
      <c r="M75" s="40">
        <v>144000</v>
      </c>
      <c r="N75" t="e">
        <f>VLOOKUP(F75,#REF!, 2, 0)</f>
        <v>#REF!</v>
      </c>
      <c r="O75" t="e">
        <f t="shared" si="1"/>
        <v>#REF!</v>
      </c>
    </row>
    <row r="76" spans="1:15">
      <c r="A76" t="s">
        <v>830</v>
      </c>
      <c r="B76" t="s">
        <v>23</v>
      </c>
      <c r="C76" s="41">
        <v>18</v>
      </c>
      <c r="D76" s="41" t="s">
        <v>591</v>
      </c>
      <c r="E76" t="s">
        <v>90</v>
      </c>
      <c r="F76" t="s">
        <v>1793</v>
      </c>
      <c r="G76" s="40">
        <v>350</v>
      </c>
      <c r="H76" s="40">
        <v>430</v>
      </c>
      <c r="I76" s="45">
        <v>9</v>
      </c>
      <c r="J76" s="40">
        <v>17142</v>
      </c>
      <c r="K76" s="40">
        <v>154278</v>
      </c>
      <c r="L76" s="40">
        <v>6</v>
      </c>
      <c r="M76" s="40">
        <v>102852</v>
      </c>
      <c r="N76" t="e">
        <f>VLOOKUP(F76,#REF!, 2, 0)</f>
        <v>#REF!</v>
      </c>
      <c r="O76" t="e">
        <f t="shared" si="1"/>
        <v>#REF!</v>
      </c>
    </row>
    <row r="77" spans="1:15">
      <c r="A77" t="s">
        <v>101</v>
      </c>
      <c r="B77" t="s">
        <v>43</v>
      </c>
      <c r="C77" s="41">
        <v>19</v>
      </c>
      <c r="D77" s="41" t="s">
        <v>590</v>
      </c>
      <c r="E77" t="s">
        <v>103</v>
      </c>
      <c r="F77" t="s">
        <v>1729</v>
      </c>
      <c r="G77" s="40">
        <v>75</v>
      </c>
      <c r="H77" s="40">
        <v>110</v>
      </c>
      <c r="I77" s="45">
        <v>5</v>
      </c>
      <c r="J77" s="40">
        <v>160000</v>
      </c>
      <c r="K77" s="40">
        <v>800000</v>
      </c>
      <c r="L77" s="40">
        <v>35</v>
      </c>
      <c r="M77" s="40">
        <v>5600000</v>
      </c>
      <c r="N77" t="e">
        <f>VLOOKUP(F77,#REF!, 2, 0)</f>
        <v>#REF!</v>
      </c>
      <c r="O77" t="e">
        <f t="shared" si="1"/>
        <v>#REF!</v>
      </c>
    </row>
    <row r="78" spans="1:15">
      <c r="A78" t="s">
        <v>166</v>
      </c>
      <c r="B78" t="s">
        <v>23</v>
      </c>
      <c r="C78" s="41">
        <v>52</v>
      </c>
      <c r="D78" s="41" t="s">
        <v>586</v>
      </c>
      <c r="E78" t="s">
        <v>49</v>
      </c>
      <c r="F78" t="s">
        <v>1833</v>
      </c>
      <c r="G78" s="40">
        <v>320</v>
      </c>
      <c r="H78" s="40">
        <v>440</v>
      </c>
      <c r="I78" s="45">
        <v>32.200000000000003</v>
      </c>
      <c r="J78" s="40">
        <v>18750</v>
      </c>
      <c r="K78" s="40">
        <v>603750</v>
      </c>
      <c r="L78" s="40">
        <v>32</v>
      </c>
      <c r="M78" s="40">
        <v>600000</v>
      </c>
      <c r="N78" t="e">
        <f>VLOOKUP(F78,#REF!, 2, 0)</f>
        <v>#REF!</v>
      </c>
      <c r="O78" t="e">
        <f t="shared" si="1"/>
        <v>#REF!</v>
      </c>
    </row>
    <row r="79" spans="1:15">
      <c r="A79" t="s">
        <v>508</v>
      </c>
      <c r="B79" t="s">
        <v>16</v>
      </c>
      <c r="C79" s="41">
        <v>18</v>
      </c>
      <c r="D79" s="41" t="s">
        <v>591</v>
      </c>
      <c r="E79" t="s">
        <v>509</v>
      </c>
      <c r="F79" t="s">
        <v>1718</v>
      </c>
      <c r="G79" s="40">
        <v>240</v>
      </c>
      <c r="H79" s="40">
        <v>280</v>
      </c>
      <c r="I79" s="45">
        <v>6</v>
      </c>
      <c r="J79" s="40">
        <v>25000</v>
      </c>
      <c r="K79" s="40">
        <v>150000</v>
      </c>
      <c r="L79" s="40">
        <v>6</v>
      </c>
      <c r="M79" s="40">
        <v>150000</v>
      </c>
      <c r="N79" t="e">
        <f>VLOOKUP(F79,#REF!, 2, 0)</f>
        <v>#REF!</v>
      </c>
      <c r="O79" t="e">
        <f t="shared" si="1"/>
        <v>#REF!</v>
      </c>
    </row>
    <row r="80" spans="1:15">
      <c r="A80" t="s">
        <v>535</v>
      </c>
      <c r="B80" t="s">
        <v>16</v>
      </c>
      <c r="C80" s="41">
        <v>18</v>
      </c>
      <c r="D80" s="41" t="s">
        <v>591</v>
      </c>
      <c r="E80" t="s">
        <v>536</v>
      </c>
      <c r="F80" t="s">
        <v>1720</v>
      </c>
      <c r="G80" s="40">
        <v>350</v>
      </c>
      <c r="H80" s="40">
        <v>460</v>
      </c>
      <c r="I80" s="45">
        <v>9</v>
      </c>
      <c r="J80" s="40">
        <v>17142</v>
      </c>
      <c r="K80" s="40">
        <v>154278</v>
      </c>
      <c r="L80" s="40">
        <v>6</v>
      </c>
      <c r="M80" s="40">
        <v>102852</v>
      </c>
      <c r="N80" t="e">
        <f>VLOOKUP(F80,#REF!, 2, 0)</f>
        <v>#REF!</v>
      </c>
      <c r="O80" t="e">
        <f t="shared" si="1"/>
        <v>#REF!</v>
      </c>
    </row>
    <row r="81" spans="1:15">
      <c r="A81" t="s">
        <v>764</v>
      </c>
      <c r="B81" t="s">
        <v>43</v>
      </c>
      <c r="C81" s="41">
        <v>18</v>
      </c>
      <c r="D81" s="41" t="s">
        <v>591</v>
      </c>
      <c r="E81" t="s">
        <v>765</v>
      </c>
      <c r="F81" t="s">
        <v>1860</v>
      </c>
      <c r="G81" s="40">
        <v>210</v>
      </c>
      <c r="H81" s="40">
        <v>250</v>
      </c>
      <c r="I81" s="45">
        <v>6</v>
      </c>
      <c r="J81" s="40">
        <v>28571</v>
      </c>
      <c r="K81" s="40">
        <v>171426</v>
      </c>
      <c r="L81" s="40">
        <v>5</v>
      </c>
      <c r="M81" s="40">
        <v>142855</v>
      </c>
      <c r="N81" t="e">
        <f>VLOOKUP(F81,#REF!, 2, 0)</f>
        <v>#REF!</v>
      </c>
      <c r="O81" t="e">
        <f t="shared" si="1"/>
        <v>#REF!</v>
      </c>
    </row>
    <row r="82" spans="1:15">
      <c r="A82" t="s">
        <v>809</v>
      </c>
      <c r="B82" t="s">
        <v>43</v>
      </c>
      <c r="C82" s="41">
        <v>18</v>
      </c>
      <c r="D82" s="41" t="s">
        <v>591</v>
      </c>
      <c r="E82" t="s">
        <v>103</v>
      </c>
      <c r="F82" t="s">
        <v>1794</v>
      </c>
      <c r="G82" s="40">
        <v>200</v>
      </c>
      <c r="H82" s="40">
        <v>300</v>
      </c>
      <c r="I82" s="45">
        <v>5</v>
      </c>
      <c r="J82" s="40">
        <v>30000</v>
      </c>
      <c r="K82" s="40">
        <v>150000</v>
      </c>
      <c r="L82" s="40">
        <v>5</v>
      </c>
      <c r="M82" s="40">
        <v>150000</v>
      </c>
      <c r="N82" t="e">
        <f>VLOOKUP(F82,#REF!, 2, 0)</f>
        <v>#REF!</v>
      </c>
      <c r="O82" t="e">
        <f t="shared" si="1"/>
        <v>#REF!</v>
      </c>
    </row>
    <row r="83" spans="1:15">
      <c r="A83" t="s">
        <v>105</v>
      </c>
      <c r="B83" t="s">
        <v>16</v>
      </c>
      <c r="C83" s="41">
        <v>19</v>
      </c>
      <c r="D83" s="41" t="s">
        <v>590</v>
      </c>
      <c r="E83" t="s">
        <v>108</v>
      </c>
      <c r="F83" t="s">
        <v>1725</v>
      </c>
      <c r="G83" s="40">
        <v>180</v>
      </c>
      <c r="H83" s="40">
        <v>185</v>
      </c>
      <c r="I83" s="45">
        <v>4</v>
      </c>
      <c r="J83" s="40">
        <v>66666</v>
      </c>
      <c r="K83" s="40">
        <v>266664</v>
      </c>
      <c r="L83" s="40">
        <v>4</v>
      </c>
      <c r="M83" s="40">
        <v>266664</v>
      </c>
      <c r="N83" t="e">
        <f>VLOOKUP(F83,#REF!, 2, 0)</f>
        <v>#REF!</v>
      </c>
      <c r="O83" t="e">
        <f t="shared" si="1"/>
        <v>#REF!</v>
      </c>
    </row>
    <row r="84" spans="1:15">
      <c r="A84" t="s">
        <v>167</v>
      </c>
      <c r="B84" t="s">
        <v>16</v>
      </c>
      <c r="C84" s="41">
        <v>52</v>
      </c>
      <c r="D84" s="41" t="s">
        <v>586</v>
      </c>
      <c r="E84" t="s">
        <v>168</v>
      </c>
      <c r="F84" t="s">
        <v>1850</v>
      </c>
      <c r="G84" s="40">
        <v>260</v>
      </c>
      <c r="H84" s="40">
        <v>370</v>
      </c>
      <c r="I84" s="45">
        <v>26</v>
      </c>
      <c r="J84" s="40">
        <v>23076</v>
      </c>
      <c r="K84" s="40">
        <v>599976</v>
      </c>
      <c r="L84" s="40">
        <v>26</v>
      </c>
      <c r="M84" s="40">
        <v>599976</v>
      </c>
      <c r="N84" t="e">
        <f>VLOOKUP(F84,#REF!, 2, 0)</f>
        <v>#REF!</v>
      </c>
      <c r="O84" t="e">
        <f t="shared" si="1"/>
        <v>#REF!</v>
      </c>
    </row>
    <row r="85" spans="1:15">
      <c r="A85" t="s">
        <v>633</v>
      </c>
      <c r="B85" t="s">
        <v>23</v>
      </c>
      <c r="C85" s="41">
        <v>18</v>
      </c>
      <c r="D85" s="41" t="s">
        <v>591</v>
      </c>
      <c r="E85" t="s">
        <v>90</v>
      </c>
      <c r="F85" t="s">
        <v>1791</v>
      </c>
      <c r="G85" s="40">
        <v>230</v>
      </c>
      <c r="H85" s="40">
        <v>320</v>
      </c>
      <c r="I85" s="45">
        <v>6</v>
      </c>
      <c r="J85" s="40">
        <v>26086</v>
      </c>
      <c r="K85" s="40">
        <v>156516</v>
      </c>
      <c r="L85" s="40">
        <v>6</v>
      </c>
      <c r="M85" s="40">
        <v>156516</v>
      </c>
      <c r="N85" t="e">
        <f>VLOOKUP(F85,#REF!, 2, 0)</f>
        <v>#REF!</v>
      </c>
      <c r="O85" t="e">
        <f t="shared" si="1"/>
        <v>#REF!</v>
      </c>
    </row>
    <row r="86" spans="1:15">
      <c r="A86" t="s">
        <v>762</v>
      </c>
      <c r="B86" t="s">
        <v>43</v>
      </c>
      <c r="C86" s="41">
        <v>18</v>
      </c>
      <c r="D86" s="41" t="s">
        <v>591</v>
      </c>
      <c r="E86" t="s">
        <v>39</v>
      </c>
      <c r="F86" t="s">
        <v>1772</v>
      </c>
      <c r="G86" s="40">
        <v>350</v>
      </c>
      <c r="H86" s="40">
        <v>450</v>
      </c>
      <c r="I86" s="45">
        <v>9</v>
      </c>
      <c r="J86" s="40">
        <v>17142</v>
      </c>
      <c r="K86" s="40">
        <v>154278</v>
      </c>
      <c r="L86" s="40">
        <v>6</v>
      </c>
      <c r="M86" s="40">
        <v>102852</v>
      </c>
      <c r="N86" t="e">
        <f>VLOOKUP(F86,#REF!, 2, 0)</f>
        <v>#REF!</v>
      </c>
      <c r="O86" t="e">
        <f t="shared" si="1"/>
        <v>#REF!</v>
      </c>
    </row>
    <row r="87" spans="1:15">
      <c r="A87" t="s">
        <v>121</v>
      </c>
      <c r="B87" t="s">
        <v>16</v>
      </c>
      <c r="C87" s="41">
        <v>19</v>
      </c>
      <c r="D87" s="41" t="s">
        <v>590</v>
      </c>
      <c r="E87" t="s">
        <v>103</v>
      </c>
      <c r="F87" t="s">
        <v>1728</v>
      </c>
      <c r="G87" s="40">
        <v>147</v>
      </c>
      <c r="H87" s="40">
        <v>175</v>
      </c>
      <c r="I87" s="45">
        <v>4.5</v>
      </c>
      <c r="J87" s="40">
        <v>326530</v>
      </c>
      <c r="K87" s="40">
        <v>1469385</v>
      </c>
      <c r="L87" s="40">
        <v>4</v>
      </c>
      <c r="M87" s="40">
        <v>1306120</v>
      </c>
      <c r="N87" t="e">
        <f>VLOOKUP(F87,#REF!, 2, 0)</f>
        <v>#REF!</v>
      </c>
      <c r="O87" t="e">
        <f t="shared" si="1"/>
        <v>#REF!</v>
      </c>
    </row>
    <row r="88" spans="1:15">
      <c r="A88" t="s">
        <v>715</v>
      </c>
      <c r="B88" t="s">
        <v>23</v>
      </c>
      <c r="C88" s="41">
        <v>18</v>
      </c>
      <c r="D88" s="41" t="s">
        <v>591</v>
      </c>
      <c r="E88" t="s">
        <v>108</v>
      </c>
      <c r="F88" t="s">
        <v>1778</v>
      </c>
      <c r="G88" s="40">
        <v>315</v>
      </c>
      <c r="H88" s="40">
        <v>430</v>
      </c>
      <c r="I88" s="45">
        <v>8</v>
      </c>
      <c r="J88" s="40">
        <v>57142</v>
      </c>
      <c r="K88" s="40">
        <v>457136</v>
      </c>
      <c r="L88" s="40">
        <v>8</v>
      </c>
      <c r="M88" s="40">
        <v>457136</v>
      </c>
      <c r="N88" t="e">
        <f>VLOOKUP(F88,#REF!, 2, 0)</f>
        <v>#REF!</v>
      </c>
      <c r="O88" t="e">
        <f t="shared" si="1"/>
        <v>#REF!</v>
      </c>
    </row>
    <row r="89" spans="1:15">
      <c r="A89" t="s">
        <v>170</v>
      </c>
      <c r="B89" t="s">
        <v>16</v>
      </c>
      <c r="C89" s="41">
        <v>52</v>
      </c>
      <c r="D89" s="41" t="s">
        <v>586</v>
      </c>
      <c r="E89" t="s">
        <v>171</v>
      </c>
      <c r="F89" t="s">
        <v>1826</v>
      </c>
      <c r="G89" s="40">
        <v>285</v>
      </c>
      <c r="H89" s="40">
        <v>410</v>
      </c>
      <c r="I89" s="45">
        <v>29</v>
      </c>
      <c r="J89" s="40">
        <v>21052</v>
      </c>
      <c r="K89" s="40">
        <v>610508</v>
      </c>
      <c r="L89" s="40">
        <v>28.5</v>
      </c>
      <c r="M89" s="40">
        <v>599982</v>
      </c>
      <c r="N89" t="e">
        <f>VLOOKUP(F89,#REF!, 2, 0)</f>
        <v>#REF!</v>
      </c>
      <c r="O89" t="e">
        <f t="shared" si="1"/>
        <v>#REF!</v>
      </c>
    </row>
    <row r="90" spans="1:15">
      <c r="A90" t="s">
        <v>806</v>
      </c>
      <c r="B90" t="s">
        <v>23</v>
      </c>
      <c r="C90" s="41">
        <v>22</v>
      </c>
      <c r="D90" s="41" t="s">
        <v>588</v>
      </c>
      <c r="E90" t="s">
        <v>807</v>
      </c>
      <c r="F90" t="s">
        <v>1759</v>
      </c>
      <c r="G90" s="40">
        <v>210</v>
      </c>
      <c r="H90" s="40">
        <v>480</v>
      </c>
      <c r="I90" s="45">
        <v>12</v>
      </c>
      <c r="J90" s="40">
        <v>12500</v>
      </c>
      <c r="K90" s="40">
        <v>150000</v>
      </c>
      <c r="L90" s="40">
        <v>12</v>
      </c>
      <c r="M90" s="40">
        <v>150000</v>
      </c>
      <c r="N90" t="e">
        <f>VLOOKUP(F90,#REF!, 2, 0)</f>
        <v>#REF!</v>
      </c>
      <c r="O90" t="e">
        <f t="shared" si="1"/>
        <v>#REF!</v>
      </c>
    </row>
    <row r="91" spans="1:15">
      <c r="A91" t="s">
        <v>173</v>
      </c>
      <c r="B91" t="s">
        <v>23</v>
      </c>
      <c r="C91" s="41">
        <v>52</v>
      </c>
      <c r="D91" s="41" t="s">
        <v>586</v>
      </c>
      <c r="E91" t="s">
        <v>139</v>
      </c>
      <c r="F91" t="s">
        <v>1844</v>
      </c>
      <c r="G91" s="40">
        <v>150</v>
      </c>
      <c r="H91" s="40">
        <v>230</v>
      </c>
      <c r="I91" s="45">
        <v>15</v>
      </c>
      <c r="J91" s="40">
        <v>40000</v>
      </c>
      <c r="K91" s="40">
        <v>600000</v>
      </c>
      <c r="L91" s="40">
        <v>15</v>
      </c>
      <c r="M91" s="40">
        <v>600000</v>
      </c>
      <c r="N91" t="e">
        <f>VLOOKUP(F91,#REF!, 2, 0)</f>
        <v>#REF!</v>
      </c>
      <c r="O91" t="e">
        <f t="shared" si="1"/>
        <v>#REF!</v>
      </c>
    </row>
    <row r="92" spans="1:15">
      <c r="A92" t="s">
        <v>511</v>
      </c>
      <c r="B92" t="s">
        <v>16</v>
      </c>
      <c r="C92" s="41">
        <v>18</v>
      </c>
      <c r="D92" s="41" t="s">
        <v>591</v>
      </c>
      <c r="E92" t="s">
        <v>509</v>
      </c>
      <c r="F92" t="s">
        <v>1718</v>
      </c>
      <c r="G92" s="40">
        <v>240</v>
      </c>
      <c r="H92" s="40">
        <v>280</v>
      </c>
      <c r="I92" s="45">
        <v>6</v>
      </c>
      <c r="J92" s="40">
        <v>50000</v>
      </c>
      <c r="K92" s="40">
        <v>300000</v>
      </c>
      <c r="L92" s="40">
        <v>6</v>
      </c>
      <c r="M92" s="40">
        <v>300000</v>
      </c>
      <c r="N92" t="e">
        <f>VLOOKUP(F92,#REF!, 2, 0)</f>
        <v>#REF!</v>
      </c>
      <c r="O92" t="e">
        <f t="shared" si="1"/>
        <v>#REF!</v>
      </c>
    </row>
    <row r="93" spans="1:15">
      <c r="A93" t="s">
        <v>175</v>
      </c>
      <c r="B93" t="s">
        <v>43</v>
      </c>
      <c r="C93" s="41">
        <v>52</v>
      </c>
      <c r="D93" s="41" t="s">
        <v>586</v>
      </c>
      <c r="E93" t="s">
        <v>177</v>
      </c>
      <c r="F93" t="s">
        <v>1832</v>
      </c>
      <c r="G93" s="40">
        <v>230</v>
      </c>
      <c r="H93" s="40">
        <v>300</v>
      </c>
      <c r="I93" s="45">
        <v>23.5</v>
      </c>
      <c r="J93" s="40">
        <v>26086</v>
      </c>
      <c r="K93" s="40">
        <v>613021</v>
      </c>
      <c r="L93" s="40">
        <v>23</v>
      </c>
      <c r="M93" s="40">
        <v>599978</v>
      </c>
      <c r="N93" t="e">
        <f>VLOOKUP(F93,#REF!, 2, 0)</f>
        <v>#REF!</v>
      </c>
      <c r="O93" t="e">
        <f t="shared" si="1"/>
        <v>#REF!</v>
      </c>
    </row>
    <row r="94" spans="1:15">
      <c r="A94" t="s">
        <v>834</v>
      </c>
      <c r="B94" t="s">
        <v>23</v>
      </c>
      <c r="C94" s="41">
        <v>22</v>
      </c>
      <c r="D94" s="41" t="s">
        <v>588</v>
      </c>
      <c r="E94" t="s">
        <v>113</v>
      </c>
      <c r="F94" t="s">
        <v>1760</v>
      </c>
      <c r="G94" s="40">
        <v>400</v>
      </c>
      <c r="H94" s="40">
        <v>600</v>
      </c>
      <c r="I94" s="45">
        <v>14</v>
      </c>
      <c r="J94" s="40">
        <v>10000</v>
      </c>
      <c r="K94" s="40">
        <v>140000</v>
      </c>
      <c r="L94" s="40">
        <v>12</v>
      </c>
      <c r="M94" s="40">
        <v>120000</v>
      </c>
      <c r="N94" t="e">
        <f>VLOOKUP(F94,#REF!, 2, 0)</f>
        <v>#REF!</v>
      </c>
      <c r="O94" t="e">
        <f t="shared" si="1"/>
        <v>#REF!</v>
      </c>
    </row>
    <row r="95" spans="1:15">
      <c r="A95" t="s">
        <v>767</v>
      </c>
      <c r="B95" t="s">
        <v>23</v>
      </c>
      <c r="C95" s="41">
        <v>18</v>
      </c>
      <c r="D95" s="41" t="s">
        <v>591</v>
      </c>
      <c r="E95" t="s">
        <v>90</v>
      </c>
      <c r="F95" t="s">
        <v>1789</v>
      </c>
      <c r="G95" s="40">
        <v>210</v>
      </c>
      <c r="H95" s="40">
        <v>190</v>
      </c>
      <c r="I95" s="45">
        <v>6</v>
      </c>
      <c r="J95" s="40">
        <v>28571</v>
      </c>
      <c r="K95" s="40">
        <v>171426</v>
      </c>
      <c r="L95" s="40">
        <v>5</v>
      </c>
      <c r="M95" s="40">
        <v>142855</v>
      </c>
      <c r="N95" t="e">
        <f>VLOOKUP(F95,#REF!, 2, 0)</f>
        <v>#REF!</v>
      </c>
      <c r="O95" t="e">
        <f t="shared" si="1"/>
        <v>#REF!</v>
      </c>
    </row>
    <row r="96" spans="1:15">
      <c r="A96" t="s">
        <v>621</v>
      </c>
      <c r="B96" t="s">
        <v>43</v>
      </c>
      <c r="C96" s="41">
        <v>18</v>
      </c>
      <c r="D96" s="41" t="s">
        <v>591</v>
      </c>
      <c r="E96" t="s">
        <v>90</v>
      </c>
      <c r="F96" t="s">
        <v>1788</v>
      </c>
      <c r="G96" s="40">
        <v>200</v>
      </c>
      <c r="H96" s="40">
        <v>300</v>
      </c>
      <c r="I96" s="45">
        <v>5</v>
      </c>
      <c r="J96" s="40">
        <v>30000</v>
      </c>
      <c r="K96" s="40">
        <v>150000</v>
      </c>
      <c r="L96" s="40">
        <v>5</v>
      </c>
      <c r="M96" s="40">
        <v>150000</v>
      </c>
      <c r="N96" t="e">
        <f>VLOOKUP(F96,#REF!, 2, 0)</f>
        <v>#REF!</v>
      </c>
      <c r="O96" t="e">
        <f t="shared" si="1"/>
        <v>#REF!</v>
      </c>
    </row>
    <row r="97" spans="1:15">
      <c r="A97" t="s">
        <v>820</v>
      </c>
      <c r="B97" t="s">
        <v>23</v>
      </c>
      <c r="C97" s="41">
        <v>18</v>
      </c>
      <c r="D97" s="41" t="s">
        <v>591</v>
      </c>
      <c r="E97" t="s">
        <v>821</v>
      </c>
      <c r="F97" t="s">
        <v>1763</v>
      </c>
      <c r="G97" s="40">
        <v>300</v>
      </c>
      <c r="H97" s="40">
        <v>405</v>
      </c>
      <c r="I97" s="45">
        <v>8</v>
      </c>
      <c r="J97" s="40">
        <v>40000</v>
      </c>
      <c r="K97" s="40">
        <v>320000</v>
      </c>
      <c r="L97" s="40">
        <v>7</v>
      </c>
      <c r="M97" s="40">
        <v>280000</v>
      </c>
      <c r="N97" t="e">
        <f>VLOOKUP(F97,#REF!, 2, 0)</f>
        <v>#REF!</v>
      </c>
      <c r="O97" t="e">
        <f t="shared" si="1"/>
        <v>#REF!</v>
      </c>
    </row>
    <row r="98" spans="1:15">
      <c r="A98" t="s">
        <v>551</v>
      </c>
      <c r="B98" t="s">
        <v>16</v>
      </c>
      <c r="C98" s="41">
        <v>22</v>
      </c>
      <c r="D98" s="41" t="s">
        <v>588</v>
      </c>
      <c r="E98" t="s">
        <v>354</v>
      </c>
      <c r="F98" t="s">
        <v>1761</v>
      </c>
      <c r="G98" s="40">
        <v>340</v>
      </c>
      <c r="H98" s="40">
        <v>450</v>
      </c>
      <c r="I98" s="45">
        <v>12</v>
      </c>
      <c r="J98" s="40">
        <v>26666</v>
      </c>
      <c r="K98" s="40">
        <v>319992</v>
      </c>
      <c r="L98" s="40">
        <v>12</v>
      </c>
      <c r="M98" s="40">
        <v>319992</v>
      </c>
      <c r="N98" t="e">
        <f>VLOOKUP(F98,#REF!, 2, 0)</f>
        <v>#REF!</v>
      </c>
      <c r="O98" t="e">
        <f t="shared" si="1"/>
        <v>#REF!</v>
      </c>
    </row>
    <row r="99" spans="1:15">
      <c r="A99" t="s">
        <v>718</v>
      </c>
      <c r="B99" t="s">
        <v>23</v>
      </c>
      <c r="C99" s="41">
        <v>18</v>
      </c>
      <c r="D99" s="41" t="s">
        <v>591</v>
      </c>
      <c r="E99" t="s">
        <v>130</v>
      </c>
      <c r="F99" t="s">
        <v>1765</v>
      </c>
      <c r="G99" s="40">
        <v>220</v>
      </c>
      <c r="H99" s="40">
        <v>280</v>
      </c>
      <c r="I99" s="45">
        <v>6</v>
      </c>
      <c r="J99" s="40">
        <v>27272</v>
      </c>
      <c r="K99" s="40">
        <v>163632</v>
      </c>
      <c r="L99" s="40">
        <v>5</v>
      </c>
      <c r="M99" s="40">
        <v>136360</v>
      </c>
      <c r="N99" t="e">
        <f>VLOOKUP(F99,#REF!, 2, 0)</f>
        <v>#REF!</v>
      </c>
      <c r="O99" t="e">
        <f t="shared" si="1"/>
        <v>#REF!</v>
      </c>
    </row>
    <row r="100" spans="1:15">
      <c r="A100" t="s">
        <v>679</v>
      </c>
      <c r="B100" t="s">
        <v>23</v>
      </c>
      <c r="C100" s="41">
        <v>90</v>
      </c>
      <c r="D100" s="41" t="s">
        <v>581</v>
      </c>
      <c r="E100" t="s">
        <v>90</v>
      </c>
      <c r="F100" t="s">
        <v>1746</v>
      </c>
      <c r="G100" s="40">
        <v>450</v>
      </c>
      <c r="H100" s="40">
        <v>650</v>
      </c>
      <c r="I100" s="45">
        <v>14.5</v>
      </c>
      <c r="J100" s="40">
        <v>18461</v>
      </c>
      <c r="K100" s="40">
        <v>267684.5</v>
      </c>
      <c r="L100" s="40">
        <v>5.5</v>
      </c>
      <c r="M100" s="40">
        <v>101535.5</v>
      </c>
      <c r="N100" t="e">
        <f>VLOOKUP(F100,#REF!, 2, 0)</f>
        <v>#REF!</v>
      </c>
      <c r="O100" t="e">
        <f t="shared" si="1"/>
        <v>#REF!</v>
      </c>
    </row>
    <row r="101" spans="1:15">
      <c r="A101" t="s">
        <v>563</v>
      </c>
      <c r="B101" t="s">
        <v>16</v>
      </c>
      <c r="C101" s="41">
        <v>90</v>
      </c>
      <c r="D101" s="41" t="s">
        <v>581</v>
      </c>
      <c r="E101" t="s">
        <v>90</v>
      </c>
      <c r="F101" t="s">
        <v>1747</v>
      </c>
      <c r="G101" s="40">
        <v>500</v>
      </c>
      <c r="H101" s="40">
        <v>650</v>
      </c>
      <c r="I101" s="45">
        <v>14.5</v>
      </c>
      <c r="J101" s="40">
        <v>18461</v>
      </c>
      <c r="K101" s="40">
        <v>267684.5</v>
      </c>
      <c r="L101" s="40">
        <v>6</v>
      </c>
      <c r="M101" s="40">
        <v>110766</v>
      </c>
      <c r="N101" t="e">
        <f>VLOOKUP(F101,#REF!, 2, 0)</f>
        <v>#REF!</v>
      </c>
      <c r="O101" t="e">
        <f t="shared" si="1"/>
        <v>#REF!</v>
      </c>
    </row>
    <row r="102" spans="1:15">
      <c r="A102" t="s">
        <v>563</v>
      </c>
      <c r="B102" t="s">
        <v>16</v>
      </c>
      <c r="C102" s="41">
        <v>90</v>
      </c>
      <c r="D102" s="41" t="s">
        <v>581</v>
      </c>
      <c r="E102" t="s">
        <v>90</v>
      </c>
      <c r="F102" t="s">
        <v>1747</v>
      </c>
      <c r="G102" s="40">
        <v>500</v>
      </c>
      <c r="H102" s="40">
        <v>650</v>
      </c>
      <c r="I102" s="45">
        <v>14.5</v>
      </c>
      <c r="J102" s="40">
        <v>9230</v>
      </c>
      <c r="K102" s="40">
        <v>133835</v>
      </c>
      <c r="L102" s="40">
        <v>5.5</v>
      </c>
      <c r="M102" s="40">
        <v>50765</v>
      </c>
      <c r="N102" t="e">
        <f>VLOOKUP(F102,#REF!, 2, 0)</f>
        <v>#REF!</v>
      </c>
      <c r="O102" t="e">
        <f t="shared" si="1"/>
        <v>#REF!</v>
      </c>
    </row>
    <row r="103" spans="1:15">
      <c r="A103" t="s">
        <v>179</v>
      </c>
      <c r="B103" t="s">
        <v>16</v>
      </c>
      <c r="C103" s="41">
        <v>52</v>
      </c>
      <c r="D103" s="41" t="s">
        <v>586</v>
      </c>
      <c r="E103" t="s">
        <v>31</v>
      </c>
      <c r="F103" t="s">
        <v>1858</v>
      </c>
      <c r="G103" s="40">
        <v>275</v>
      </c>
      <c r="H103" s="40">
        <v>380</v>
      </c>
      <c r="I103" s="45">
        <v>28</v>
      </c>
      <c r="J103" s="40">
        <v>21818</v>
      </c>
      <c r="K103" s="40">
        <v>610904</v>
      </c>
      <c r="L103" s="40">
        <v>27.5</v>
      </c>
      <c r="M103" s="40">
        <v>599995</v>
      </c>
      <c r="N103" t="e">
        <f>VLOOKUP(F103,#REF!, 2, 0)</f>
        <v>#REF!</v>
      </c>
      <c r="O103" t="e">
        <f t="shared" si="1"/>
        <v>#REF!</v>
      </c>
    </row>
    <row r="104" spans="1:15">
      <c r="A104" t="s">
        <v>776</v>
      </c>
      <c r="B104" t="s">
        <v>23</v>
      </c>
      <c r="C104" s="41">
        <v>18</v>
      </c>
      <c r="D104" s="41" t="s">
        <v>591</v>
      </c>
      <c r="E104" t="s">
        <v>673</v>
      </c>
      <c r="F104" t="s">
        <v>1800</v>
      </c>
      <c r="G104" s="40">
        <v>160</v>
      </c>
      <c r="H104" s="40">
        <v>250</v>
      </c>
      <c r="I104" s="45">
        <v>5</v>
      </c>
      <c r="J104" s="40">
        <v>75000</v>
      </c>
      <c r="K104" s="40">
        <v>375000</v>
      </c>
      <c r="L104" s="40">
        <v>5</v>
      </c>
      <c r="M104" s="40">
        <v>375000</v>
      </c>
      <c r="N104" t="e">
        <f>VLOOKUP(F104,#REF!, 2, 0)</f>
        <v>#REF!</v>
      </c>
      <c r="O104" t="e">
        <f t="shared" si="1"/>
        <v>#REF!</v>
      </c>
    </row>
    <row r="105" spans="1:15">
      <c r="A105" t="s">
        <v>123</v>
      </c>
      <c r="B105" t="s">
        <v>23</v>
      </c>
      <c r="C105" s="41">
        <v>19</v>
      </c>
      <c r="D105" s="41" t="s">
        <v>590</v>
      </c>
      <c r="E105" t="s">
        <v>125</v>
      </c>
      <c r="F105" t="s">
        <v>1735</v>
      </c>
      <c r="G105" s="40">
        <v>100</v>
      </c>
      <c r="H105" s="40">
        <v>120</v>
      </c>
      <c r="I105" s="45">
        <v>5</v>
      </c>
      <c r="J105" s="40">
        <v>120000</v>
      </c>
      <c r="K105" s="40">
        <v>600000</v>
      </c>
      <c r="L105" s="40">
        <v>35</v>
      </c>
      <c r="M105" s="40">
        <v>4200000</v>
      </c>
      <c r="N105" t="e">
        <f>VLOOKUP(F105,#REF!, 2, 0)</f>
        <v>#REF!</v>
      </c>
      <c r="O105" t="e">
        <f t="shared" si="1"/>
        <v>#REF!</v>
      </c>
    </row>
    <row r="106" spans="1:15">
      <c r="A106" t="s">
        <v>156</v>
      </c>
      <c r="B106" t="s">
        <v>16</v>
      </c>
      <c r="C106" s="41">
        <v>52</v>
      </c>
      <c r="D106" s="41" t="s">
        <v>586</v>
      </c>
      <c r="E106" t="s">
        <v>28</v>
      </c>
      <c r="F106" t="s">
        <v>1835</v>
      </c>
      <c r="G106" s="40">
        <v>260</v>
      </c>
      <c r="H106" s="40">
        <v>370</v>
      </c>
      <c r="I106" s="45">
        <v>27</v>
      </c>
      <c r="J106" s="40">
        <v>46153</v>
      </c>
      <c r="K106" s="40">
        <v>1246131</v>
      </c>
      <c r="L106" s="40">
        <v>26</v>
      </c>
      <c r="M106" s="40">
        <v>1199978</v>
      </c>
      <c r="N106" t="e">
        <f>VLOOKUP(F106,#REF!, 2, 0)</f>
        <v>#REF!</v>
      </c>
      <c r="O106" t="e">
        <f t="shared" si="1"/>
        <v>#REF!</v>
      </c>
    </row>
    <row r="107" spans="1:15">
      <c r="A107" t="s">
        <v>261</v>
      </c>
      <c r="B107" t="s">
        <v>23</v>
      </c>
      <c r="C107" s="41">
        <v>89</v>
      </c>
      <c r="D107" s="41" t="s">
        <v>583</v>
      </c>
      <c r="E107" t="s">
        <v>90</v>
      </c>
      <c r="F107" t="s">
        <v>1739</v>
      </c>
      <c r="G107" s="40">
        <v>180</v>
      </c>
      <c r="H107" s="40">
        <v>280</v>
      </c>
      <c r="I107" s="45">
        <v>5.5</v>
      </c>
      <c r="J107" s="40">
        <v>100000</v>
      </c>
      <c r="K107" s="40">
        <v>550000</v>
      </c>
      <c r="L107" s="40">
        <v>5.5</v>
      </c>
      <c r="M107" s="40">
        <v>550000</v>
      </c>
      <c r="N107" t="e">
        <f>VLOOKUP(F107,#REF!, 2, 0)</f>
        <v>#REF!</v>
      </c>
      <c r="O107" t="e">
        <f t="shared" si="1"/>
        <v>#REF!</v>
      </c>
    </row>
    <row r="108" spans="1:15">
      <c r="A108" t="s">
        <v>262</v>
      </c>
      <c r="B108" t="s">
        <v>43</v>
      </c>
      <c r="C108" s="41">
        <v>89</v>
      </c>
      <c r="D108" s="41" t="s">
        <v>583</v>
      </c>
      <c r="E108" t="s">
        <v>90</v>
      </c>
      <c r="F108" t="s">
        <v>1741</v>
      </c>
      <c r="G108" s="40">
        <v>230</v>
      </c>
      <c r="H108" s="40">
        <v>320</v>
      </c>
      <c r="I108" s="45">
        <v>5.5</v>
      </c>
      <c r="J108" s="40">
        <v>26086</v>
      </c>
      <c r="K108" s="40">
        <v>143473</v>
      </c>
      <c r="L108" s="40">
        <v>6.5</v>
      </c>
      <c r="M108" s="40">
        <v>169559</v>
      </c>
      <c r="N108" t="e">
        <f>VLOOKUP(F108,#REF!, 2, 0)</f>
        <v>#REF!</v>
      </c>
      <c r="O108" t="e">
        <f t="shared" si="1"/>
        <v>#REF!</v>
      </c>
    </row>
    <row r="109" spans="1:15">
      <c r="A109" t="s">
        <v>618</v>
      </c>
      <c r="B109" t="s">
        <v>43</v>
      </c>
      <c r="C109" s="41">
        <v>18</v>
      </c>
      <c r="D109" s="41" t="s">
        <v>591</v>
      </c>
      <c r="E109" t="s">
        <v>90</v>
      </c>
      <c r="F109" t="s">
        <v>1792</v>
      </c>
      <c r="G109" s="40">
        <v>250</v>
      </c>
      <c r="H109" s="40">
        <v>310</v>
      </c>
      <c r="I109" s="45">
        <v>7</v>
      </c>
      <c r="J109" s="40">
        <v>24000</v>
      </c>
      <c r="K109" s="40">
        <v>168000</v>
      </c>
      <c r="L109" s="40">
        <v>6</v>
      </c>
      <c r="M109" s="40">
        <v>144000</v>
      </c>
      <c r="N109" t="e">
        <f>VLOOKUP(F109,#REF!, 2, 0)</f>
        <v>#REF!</v>
      </c>
      <c r="O109" t="e">
        <f t="shared" si="1"/>
        <v>#REF!</v>
      </c>
    </row>
    <row r="110" spans="1:15">
      <c r="A110" t="s">
        <v>264</v>
      </c>
      <c r="B110" t="s">
        <v>43</v>
      </c>
      <c r="C110" s="41">
        <v>89</v>
      </c>
      <c r="D110" s="41" t="s">
        <v>583</v>
      </c>
      <c r="E110" t="s">
        <v>90</v>
      </c>
      <c r="F110" t="s">
        <v>1740</v>
      </c>
      <c r="G110" s="40">
        <v>200</v>
      </c>
      <c r="H110" s="40">
        <v>300</v>
      </c>
      <c r="I110" s="45">
        <v>5.5</v>
      </c>
      <c r="J110" s="40">
        <v>30000</v>
      </c>
      <c r="K110" s="40">
        <v>165000</v>
      </c>
      <c r="L110" s="40">
        <v>5.5</v>
      </c>
      <c r="M110" s="40">
        <v>165000</v>
      </c>
      <c r="N110" t="e">
        <f>VLOOKUP(F110,#REF!, 2, 0)</f>
        <v>#REF!</v>
      </c>
      <c r="O110" t="e">
        <f t="shared" si="1"/>
        <v>#REF!</v>
      </c>
    </row>
    <row r="111" spans="1:15">
      <c r="A111" t="s">
        <v>158</v>
      </c>
      <c r="B111" t="s">
        <v>23</v>
      </c>
      <c r="C111" s="41">
        <v>52</v>
      </c>
      <c r="D111" s="41" t="s">
        <v>586</v>
      </c>
      <c r="E111" t="s">
        <v>81</v>
      </c>
      <c r="F111" t="s">
        <v>1848</v>
      </c>
      <c r="G111" s="40">
        <v>130</v>
      </c>
      <c r="H111" s="40">
        <v>200</v>
      </c>
      <c r="I111" s="45">
        <v>13.2</v>
      </c>
      <c r="J111" s="40">
        <v>46153</v>
      </c>
      <c r="K111" s="40">
        <v>609219.6</v>
      </c>
      <c r="L111" s="40">
        <v>13</v>
      </c>
      <c r="M111" s="40">
        <v>599989</v>
      </c>
      <c r="N111" t="e">
        <f>VLOOKUP(F111,#REF!, 2, 0)</f>
        <v>#REF!</v>
      </c>
      <c r="O111" t="e">
        <f t="shared" si="1"/>
        <v>#REF!</v>
      </c>
    </row>
    <row r="112" spans="1:15">
      <c r="A112" t="s">
        <v>672</v>
      </c>
      <c r="B112" t="s">
        <v>23</v>
      </c>
      <c r="C112" s="41">
        <v>18</v>
      </c>
      <c r="D112" s="41" t="s">
        <v>591</v>
      </c>
      <c r="E112" t="s">
        <v>673</v>
      </c>
      <c r="F112" t="s">
        <v>1801</v>
      </c>
      <c r="G112" s="40">
        <v>180</v>
      </c>
      <c r="H112" s="40">
        <v>240</v>
      </c>
      <c r="I112" s="45">
        <v>5</v>
      </c>
      <c r="J112" s="40">
        <v>33333</v>
      </c>
      <c r="K112" s="40">
        <v>166665</v>
      </c>
      <c r="L112" s="40">
        <v>5</v>
      </c>
      <c r="M112" s="40">
        <v>166665</v>
      </c>
      <c r="N112" t="e">
        <f>VLOOKUP(F112,#REF!, 2, 0)</f>
        <v>#REF!</v>
      </c>
      <c r="O112" t="e">
        <f t="shared" si="1"/>
        <v>#REF!</v>
      </c>
    </row>
    <row r="113" spans="1:15">
      <c r="A113" t="s">
        <v>778</v>
      </c>
      <c r="B113" t="s">
        <v>43</v>
      </c>
      <c r="C113" s="41">
        <v>18</v>
      </c>
      <c r="D113" s="41" t="s">
        <v>591</v>
      </c>
      <c r="E113" t="s">
        <v>779</v>
      </c>
      <c r="F113" t="s">
        <v>1767</v>
      </c>
      <c r="G113" s="40">
        <v>430</v>
      </c>
      <c r="H113" s="40">
        <v>500</v>
      </c>
      <c r="I113" s="45">
        <v>11.5</v>
      </c>
      <c r="J113" s="40">
        <v>27906</v>
      </c>
      <c r="K113" s="40">
        <v>320919</v>
      </c>
      <c r="L113" s="40">
        <v>11</v>
      </c>
      <c r="M113" s="40">
        <v>306966</v>
      </c>
      <c r="N113" t="e">
        <f>VLOOKUP(F113,#REF!, 2, 0)</f>
        <v>#REF!</v>
      </c>
      <c r="O113" t="e">
        <f t="shared" si="1"/>
        <v>#REF!</v>
      </c>
    </row>
    <row r="114" spans="1:15">
      <c r="A114" t="s">
        <v>127</v>
      </c>
      <c r="B114" t="s">
        <v>23</v>
      </c>
      <c r="C114" s="41">
        <v>19</v>
      </c>
      <c r="D114" s="41" t="s">
        <v>590</v>
      </c>
      <c r="E114" t="s">
        <v>90</v>
      </c>
      <c r="F114" t="s">
        <v>1727</v>
      </c>
      <c r="G114" s="40">
        <v>160</v>
      </c>
      <c r="H114" s="40">
        <v>210</v>
      </c>
      <c r="I114" s="45">
        <v>4</v>
      </c>
      <c r="J114" s="40">
        <v>75000</v>
      </c>
      <c r="K114" s="40">
        <v>300000</v>
      </c>
      <c r="L114" s="40">
        <v>4</v>
      </c>
      <c r="M114" s="40">
        <v>300000</v>
      </c>
      <c r="N114" t="e">
        <f>VLOOKUP(F114,#REF!, 2, 0)</f>
        <v>#REF!</v>
      </c>
      <c r="O114" t="e">
        <f t="shared" si="1"/>
        <v>#REF!</v>
      </c>
    </row>
    <row r="115" spans="1:15">
      <c r="A115" t="s">
        <v>622</v>
      </c>
      <c r="B115" t="s">
        <v>43</v>
      </c>
      <c r="C115" s="41">
        <v>91</v>
      </c>
      <c r="D115" s="41" t="s">
        <v>578</v>
      </c>
      <c r="E115" t="s">
        <v>90</v>
      </c>
      <c r="F115" t="s">
        <v>1721</v>
      </c>
      <c r="G115" s="40">
        <v>100</v>
      </c>
      <c r="H115" s="40">
        <v>150</v>
      </c>
      <c r="I115" s="45">
        <v>4.5</v>
      </c>
      <c r="J115" s="40">
        <v>240000</v>
      </c>
      <c r="K115" s="40">
        <v>1080000</v>
      </c>
      <c r="L115" s="40">
        <v>4.5</v>
      </c>
      <c r="M115" s="40">
        <v>1080000</v>
      </c>
      <c r="N115" t="e">
        <f>VLOOKUP(F115,#REF!, 2, 0)</f>
        <v>#REF!</v>
      </c>
      <c r="O115" t="e">
        <f t="shared" si="1"/>
        <v>#REF!</v>
      </c>
    </row>
    <row r="116" spans="1:15">
      <c r="A116" t="s">
        <v>268</v>
      </c>
      <c r="B116" t="s">
        <v>23</v>
      </c>
      <c r="C116" s="41">
        <v>89</v>
      </c>
      <c r="D116" s="41" t="s">
        <v>583</v>
      </c>
      <c r="E116" t="s">
        <v>90</v>
      </c>
      <c r="F116" t="s">
        <v>1742</v>
      </c>
      <c r="G116" s="40">
        <v>250</v>
      </c>
      <c r="H116" s="40">
        <v>400</v>
      </c>
      <c r="I116" s="45">
        <v>7.5</v>
      </c>
      <c r="J116" s="40">
        <v>72000</v>
      </c>
      <c r="K116" s="40">
        <v>540000</v>
      </c>
      <c r="L116" s="40">
        <v>6.5</v>
      </c>
      <c r="M116" s="40">
        <v>468000</v>
      </c>
      <c r="N116" t="e">
        <f>VLOOKUP(F116,#REF!, 2, 0)</f>
        <v>#REF!</v>
      </c>
      <c r="O116" t="e">
        <f t="shared" si="1"/>
        <v>#REF!</v>
      </c>
    </row>
    <row r="117" spans="1:15">
      <c r="A117" t="s">
        <v>248</v>
      </c>
      <c r="B117" t="s">
        <v>43</v>
      </c>
      <c r="C117" s="41">
        <v>89</v>
      </c>
      <c r="D117" s="41" t="s">
        <v>583</v>
      </c>
      <c r="E117" t="s">
        <v>90</v>
      </c>
      <c r="F117" t="s">
        <v>1742</v>
      </c>
      <c r="G117" s="40">
        <v>250</v>
      </c>
      <c r="H117" s="40">
        <v>450</v>
      </c>
      <c r="I117" s="45">
        <v>7.5</v>
      </c>
      <c r="J117" s="40">
        <v>96000</v>
      </c>
      <c r="K117" s="40">
        <v>720000</v>
      </c>
      <c r="L117" s="40">
        <v>6.5</v>
      </c>
      <c r="M117" s="40">
        <v>624000</v>
      </c>
      <c r="N117" t="e">
        <f>VLOOKUP(F117,#REF!, 2, 0)</f>
        <v>#REF!</v>
      </c>
      <c r="O117" t="e">
        <f t="shared" si="1"/>
        <v>#REF!</v>
      </c>
    </row>
    <row r="118" spans="1:15">
      <c r="A118" t="s">
        <v>251</v>
      </c>
      <c r="B118" t="s">
        <v>16</v>
      </c>
      <c r="C118" s="41">
        <v>89</v>
      </c>
      <c r="D118" s="41" t="s">
        <v>583</v>
      </c>
      <c r="E118" t="s">
        <v>90</v>
      </c>
      <c r="F118" t="s">
        <v>1744</v>
      </c>
      <c r="G118" s="40">
        <v>450</v>
      </c>
      <c r="H118" s="40">
        <v>600</v>
      </c>
      <c r="I118" s="45">
        <v>14</v>
      </c>
      <c r="J118" s="40">
        <v>26666</v>
      </c>
      <c r="K118" s="40">
        <v>373324</v>
      </c>
      <c r="L118" s="40">
        <v>7.5</v>
      </c>
      <c r="M118" s="40">
        <v>199995</v>
      </c>
      <c r="N118" t="e">
        <f>VLOOKUP(F118,#REF!, 2, 0)</f>
        <v>#REF!</v>
      </c>
      <c r="O118" t="e">
        <f t="shared" si="1"/>
        <v>#REF!</v>
      </c>
    </row>
    <row r="119" spans="1:15">
      <c r="A119" t="s">
        <v>804</v>
      </c>
      <c r="B119" t="s">
        <v>43</v>
      </c>
      <c r="C119" s="41">
        <v>90</v>
      </c>
      <c r="D119" s="41" t="s">
        <v>581</v>
      </c>
      <c r="E119" t="s">
        <v>90</v>
      </c>
      <c r="F119" t="s">
        <v>1746</v>
      </c>
      <c r="G119" s="40">
        <v>450</v>
      </c>
      <c r="H119" s="40">
        <v>650</v>
      </c>
      <c r="I119" s="45">
        <v>14.5</v>
      </c>
      <c r="J119" s="40">
        <v>27692</v>
      </c>
      <c r="K119" s="40">
        <v>401534</v>
      </c>
      <c r="L119" s="40">
        <v>7.5</v>
      </c>
      <c r="M119" s="40">
        <v>207690</v>
      </c>
      <c r="N119" t="e">
        <f>VLOOKUP(F119,#REF!, 2, 0)</f>
        <v>#REF!</v>
      </c>
      <c r="O119" t="e">
        <f t="shared" si="1"/>
        <v>#REF!</v>
      </c>
    </row>
    <row r="120" spans="1:15">
      <c r="A120" t="s">
        <v>253</v>
      </c>
      <c r="B120" t="s">
        <v>43</v>
      </c>
      <c r="C120" s="41">
        <v>89</v>
      </c>
      <c r="D120" s="41" t="s">
        <v>583</v>
      </c>
      <c r="E120" t="s">
        <v>240</v>
      </c>
      <c r="F120" t="s">
        <v>1736</v>
      </c>
      <c r="G120" s="40">
        <v>200</v>
      </c>
      <c r="H120" s="40">
        <v>300</v>
      </c>
      <c r="I120" s="45">
        <v>5.5</v>
      </c>
      <c r="J120" s="40">
        <v>120000</v>
      </c>
      <c r="K120" s="40">
        <v>660000</v>
      </c>
      <c r="L120" s="40">
        <v>5.5</v>
      </c>
      <c r="M120" s="40">
        <v>660000</v>
      </c>
      <c r="N120" t="e">
        <f>VLOOKUP(F120,#REF!, 2, 0)</f>
        <v>#REF!</v>
      </c>
      <c r="O120" t="e">
        <f t="shared" si="1"/>
        <v>#REF!</v>
      </c>
    </row>
    <row r="121" spans="1:15">
      <c r="A121" t="s">
        <v>849</v>
      </c>
      <c r="B121" t="s">
        <v>23</v>
      </c>
      <c r="C121" s="41">
        <v>90</v>
      </c>
      <c r="D121" s="41" t="s">
        <v>581</v>
      </c>
      <c r="E121" t="s">
        <v>240</v>
      </c>
      <c r="F121" t="s">
        <v>1745</v>
      </c>
      <c r="G121" s="40">
        <v>400</v>
      </c>
      <c r="H121" s="40">
        <v>650</v>
      </c>
      <c r="I121" s="45">
        <v>14.5</v>
      </c>
      <c r="J121" s="40">
        <v>36923</v>
      </c>
      <c r="K121" s="40">
        <v>535383.5</v>
      </c>
      <c r="L121" s="40">
        <v>5.5</v>
      </c>
      <c r="M121" s="40">
        <v>203076.5</v>
      </c>
      <c r="N121" t="e">
        <f>VLOOKUP(F121,#REF!, 2, 0)</f>
        <v>#REF!</v>
      </c>
      <c r="O121" t="e">
        <f t="shared" si="1"/>
        <v>#REF!</v>
      </c>
    </row>
    <row r="122" spans="1:15">
      <c r="A122" t="s">
        <v>773</v>
      </c>
      <c r="B122" t="s">
        <v>43</v>
      </c>
      <c r="C122" s="41">
        <v>18</v>
      </c>
      <c r="D122" s="41" t="s">
        <v>591</v>
      </c>
      <c r="E122" t="s">
        <v>240</v>
      </c>
      <c r="F122" t="s">
        <v>1782</v>
      </c>
      <c r="G122" s="40">
        <v>350</v>
      </c>
      <c r="H122" s="40">
        <v>450</v>
      </c>
      <c r="I122" s="45">
        <v>9.5</v>
      </c>
      <c r="J122" s="40">
        <v>34285</v>
      </c>
      <c r="K122" s="40">
        <v>325707.5</v>
      </c>
      <c r="L122" s="40">
        <v>6</v>
      </c>
      <c r="M122" s="40">
        <v>205710</v>
      </c>
      <c r="N122" t="e">
        <f>VLOOKUP(F122,#REF!, 2, 0)</f>
        <v>#REF!</v>
      </c>
      <c r="O122" t="e">
        <f t="shared" si="1"/>
        <v>#REF!</v>
      </c>
    </row>
    <row r="123" spans="1:15">
      <c r="A123" t="s">
        <v>728</v>
      </c>
      <c r="B123" t="s">
        <v>43</v>
      </c>
      <c r="C123" s="41">
        <v>18</v>
      </c>
      <c r="D123" s="41" t="s">
        <v>591</v>
      </c>
      <c r="E123" t="s">
        <v>240</v>
      </c>
      <c r="F123" t="s">
        <v>1780</v>
      </c>
      <c r="G123" s="40">
        <v>250</v>
      </c>
      <c r="H123" s="40">
        <v>450</v>
      </c>
      <c r="I123" s="45">
        <v>7.5</v>
      </c>
      <c r="J123" s="40">
        <v>48000</v>
      </c>
      <c r="K123" s="40">
        <v>360000</v>
      </c>
      <c r="L123" s="40">
        <v>6</v>
      </c>
      <c r="M123" s="40">
        <v>288000</v>
      </c>
      <c r="N123" t="e">
        <f>VLOOKUP(F123,#REF!, 2, 0)</f>
        <v>#REF!</v>
      </c>
      <c r="O123" t="e">
        <f t="shared" si="1"/>
        <v>#REF!</v>
      </c>
    </row>
    <row r="124" spans="1:15">
      <c r="A124" t="s">
        <v>701</v>
      </c>
      <c r="B124" t="s">
        <v>43</v>
      </c>
      <c r="C124" s="41">
        <v>22</v>
      </c>
      <c r="D124" s="41" t="s">
        <v>588</v>
      </c>
      <c r="E124" t="s">
        <v>664</v>
      </c>
      <c r="F124" t="s">
        <v>1749</v>
      </c>
      <c r="G124" s="40">
        <v>480</v>
      </c>
      <c r="H124" s="40">
        <v>640</v>
      </c>
      <c r="I124" s="45">
        <v>14</v>
      </c>
      <c r="J124" s="40">
        <v>9375</v>
      </c>
      <c r="K124" s="40">
        <v>131250</v>
      </c>
      <c r="L124" s="40">
        <v>12</v>
      </c>
      <c r="M124" s="40">
        <v>112500</v>
      </c>
      <c r="N124" t="e">
        <f>VLOOKUP(F124,#REF!, 2, 0)</f>
        <v>#REF!</v>
      </c>
      <c r="O124" t="e">
        <f t="shared" si="1"/>
        <v>#REF!</v>
      </c>
    </row>
    <row r="125" spans="1:15">
      <c r="A125" t="s">
        <v>555</v>
      </c>
      <c r="B125" t="s">
        <v>16</v>
      </c>
      <c r="C125" s="41">
        <v>22</v>
      </c>
      <c r="D125" s="41" t="s">
        <v>588</v>
      </c>
      <c r="E125" t="s">
        <v>240</v>
      </c>
      <c r="F125" t="s">
        <v>1753</v>
      </c>
      <c r="G125" s="40">
        <v>350</v>
      </c>
      <c r="H125" s="40">
        <v>650</v>
      </c>
      <c r="I125" s="45">
        <v>14.5</v>
      </c>
      <c r="J125" s="40">
        <v>9230</v>
      </c>
      <c r="K125" s="40">
        <v>133835</v>
      </c>
      <c r="L125" s="40">
        <v>12</v>
      </c>
      <c r="M125" s="40">
        <v>110760</v>
      </c>
      <c r="N125" t="e">
        <f>VLOOKUP(F125,#REF!, 2, 0)</f>
        <v>#REF!</v>
      </c>
      <c r="O125" t="e">
        <f t="shared" si="1"/>
        <v>#REF!</v>
      </c>
    </row>
    <row r="126" spans="1:15">
      <c r="A126" t="s">
        <v>129</v>
      </c>
      <c r="B126" t="s">
        <v>16</v>
      </c>
      <c r="C126" s="41">
        <v>19</v>
      </c>
      <c r="D126" s="41" t="s">
        <v>590</v>
      </c>
      <c r="E126" t="s">
        <v>130</v>
      </c>
      <c r="F126" t="s">
        <v>1724</v>
      </c>
      <c r="G126" s="40">
        <v>200</v>
      </c>
      <c r="H126" s="40">
        <v>200</v>
      </c>
      <c r="I126" s="45">
        <v>4.5</v>
      </c>
      <c r="J126" s="40">
        <v>240000</v>
      </c>
      <c r="K126" s="40">
        <v>1080000</v>
      </c>
      <c r="L126" s="40">
        <v>4</v>
      </c>
      <c r="M126" s="40">
        <v>960000</v>
      </c>
      <c r="N126" t="e">
        <f>VLOOKUP(F126,#REF!, 2, 0)</f>
        <v>#REF!</v>
      </c>
      <c r="O126" t="e">
        <f t="shared" si="1"/>
        <v>#REF!</v>
      </c>
    </row>
    <row r="127" spans="1:15">
      <c r="A127" t="s">
        <v>635</v>
      </c>
      <c r="B127" t="s">
        <v>23</v>
      </c>
      <c r="C127" s="41">
        <v>18</v>
      </c>
      <c r="D127" s="41" t="s">
        <v>591</v>
      </c>
      <c r="E127" t="s">
        <v>636</v>
      </c>
      <c r="F127" t="s">
        <v>1762</v>
      </c>
      <c r="G127" s="40">
        <v>230</v>
      </c>
      <c r="H127" s="40">
        <v>290</v>
      </c>
      <c r="I127" s="45">
        <v>6</v>
      </c>
      <c r="J127" s="40">
        <v>52173</v>
      </c>
      <c r="K127" s="40">
        <v>313038</v>
      </c>
      <c r="L127" s="40">
        <v>6</v>
      </c>
      <c r="M127" s="40">
        <v>313038</v>
      </c>
      <c r="N127" t="e">
        <f>VLOOKUP(F127,#REF!, 2, 0)</f>
        <v>#REF!</v>
      </c>
      <c r="O127" t="e">
        <f t="shared" si="1"/>
        <v>#REF!</v>
      </c>
    </row>
    <row r="128" spans="1:15">
      <c r="A128" t="s">
        <v>666</v>
      </c>
      <c r="B128" t="s">
        <v>23</v>
      </c>
      <c r="C128" s="41">
        <v>18</v>
      </c>
      <c r="D128" s="41" t="s">
        <v>591</v>
      </c>
      <c r="E128" t="s">
        <v>667</v>
      </c>
      <c r="F128" t="s">
        <v>1803</v>
      </c>
      <c r="G128" s="40">
        <v>210</v>
      </c>
      <c r="H128" s="40">
        <v>260</v>
      </c>
      <c r="I128" s="45">
        <v>6</v>
      </c>
      <c r="J128" s="40">
        <v>28571</v>
      </c>
      <c r="K128" s="40">
        <v>171426</v>
      </c>
      <c r="L128" s="40">
        <v>5</v>
      </c>
      <c r="M128" s="40">
        <v>142855</v>
      </c>
      <c r="N128" t="e">
        <f>VLOOKUP(F128,#REF!, 2, 0)</f>
        <v>#REF!</v>
      </c>
      <c r="O128" t="e">
        <f t="shared" si="1"/>
        <v>#REF!</v>
      </c>
    </row>
    <row r="129" spans="1:15">
      <c r="A129" t="s">
        <v>160</v>
      </c>
      <c r="B129" t="s">
        <v>43</v>
      </c>
      <c r="C129" s="41">
        <v>52</v>
      </c>
      <c r="D129" s="41" t="s">
        <v>586</v>
      </c>
      <c r="E129" t="s">
        <v>31</v>
      </c>
      <c r="F129" t="s">
        <v>1856</v>
      </c>
      <c r="G129" s="40">
        <v>230</v>
      </c>
      <c r="H129" s="40">
        <v>340</v>
      </c>
      <c r="I129" s="45">
        <v>23</v>
      </c>
      <c r="J129" s="40">
        <v>26086</v>
      </c>
      <c r="K129" s="40">
        <v>599978</v>
      </c>
      <c r="L129" s="40">
        <v>23</v>
      </c>
      <c r="M129" s="40">
        <v>599978</v>
      </c>
      <c r="N129" t="e">
        <f>VLOOKUP(F129,#REF!, 2, 0)</f>
        <v>#REF!</v>
      </c>
      <c r="O129" t="e">
        <f t="shared" si="1"/>
        <v>#REF!</v>
      </c>
    </row>
    <row r="130" spans="1:15">
      <c r="A130" t="s">
        <v>242</v>
      </c>
      <c r="B130" t="s">
        <v>16</v>
      </c>
      <c r="C130" s="41">
        <v>89</v>
      </c>
      <c r="D130" s="41" t="s">
        <v>583</v>
      </c>
      <c r="E130" t="s">
        <v>90</v>
      </c>
      <c r="F130" t="s">
        <v>1743</v>
      </c>
      <c r="G130" s="40">
        <v>400</v>
      </c>
      <c r="H130" s="40">
        <v>500</v>
      </c>
      <c r="I130" s="45">
        <v>10.5</v>
      </c>
      <c r="J130" s="40">
        <v>15000</v>
      </c>
      <c r="K130" s="40">
        <v>157500</v>
      </c>
      <c r="L130" s="40">
        <v>10.5</v>
      </c>
      <c r="M130" s="40">
        <v>157500</v>
      </c>
      <c r="N130" t="e">
        <f>VLOOKUP(F130,#REF!, 2, 0)</f>
        <v>#REF!</v>
      </c>
      <c r="O130" t="e">
        <f t="shared" si="1"/>
        <v>#REF!</v>
      </c>
    </row>
    <row r="131" spans="1:15">
      <c r="A131" t="s">
        <v>699</v>
      </c>
      <c r="B131" t="s">
        <v>23</v>
      </c>
      <c r="C131" s="41">
        <v>18</v>
      </c>
      <c r="D131" s="41" t="s">
        <v>591</v>
      </c>
      <c r="E131" t="s">
        <v>39</v>
      </c>
      <c r="F131" t="s">
        <v>1769</v>
      </c>
      <c r="G131" s="40">
        <v>190</v>
      </c>
      <c r="H131" s="40">
        <v>270</v>
      </c>
      <c r="I131" s="45">
        <v>5</v>
      </c>
      <c r="J131" s="40">
        <v>31578</v>
      </c>
      <c r="K131" s="40">
        <v>157890</v>
      </c>
      <c r="L131" s="40">
        <v>5</v>
      </c>
      <c r="M131" s="40">
        <v>157890</v>
      </c>
      <c r="N131" t="e">
        <f>VLOOKUP(F131,#REF!, 2, 0)</f>
        <v>#REF!</v>
      </c>
      <c r="O131" t="e">
        <f t="shared" ref="O131:O194" si="2">IF(I131=N131, "O", "X")</f>
        <v>#REF!</v>
      </c>
    </row>
    <row r="132" spans="1:15">
      <c r="A132" t="s">
        <v>557</v>
      </c>
      <c r="B132" t="s">
        <v>16</v>
      </c>
      <c r="C132" s="41">
        <v>22</v>
      </c>
      <c r="D132" s="41" t="s">
        <v>588</v>
      </c>
      <c r="E132" t="s">
        <v>240</v>
      </c>
      <c r="F132" t="s">
        <v>1755</v>
      </c>
      <c r="G132" s="40">
        <v>380</v>
      </c>
      <c r="H132" s="40">
        <v>650</v>
      </c>
      <c r="I132" s="45">
        <v>14.5</v>
      </c>
      <c r="J132" s="40">
        <v>18461</v>
      </c>
      <c r="K132" s="40">
        <v>267684.5</v>
      </c>
      <c r="L132" s="40">
        <v>12</v>
      </c>
      <c r="M132" s="40">
        <v>221532</v>
      </c>
      <c r="N132" t="e">
        <f>VLOOKUP(F132,#REF!, 2, 0)</f>
        <v>#REF!</v>
      </c>
      <c r="O132" t="e">
        <f t="shared" si="2"/>
        <v>#REF!</v>
      </c>
    </row>
    <row r="133" spans="1:15">
      <c r="A133" t="s">
        <v>783</v>
      </c>
      <c r="B133" t="s">
        <v>43</v>
      </c>
      <c r="C133" s="41">
        <v>18</v>
      </c>
      <c r="D133" s="41" t="s">
        <v>591</v>
      </c>
      <c r="E133" t="s">
        <v>661</v>
      </c>
      <c r="F133" t="s">
        <v>1873</v>
      </c>
      <c r="G133" s="40">
        <v>280</v>
      </c>
      <c r="H133" s="40">
        <v>320</v>
      </c>
      <c r="I133" s="45">
        <v>7</v>
      </c>
      <c r="J133" s="40">
        <v>21428</v>
      </c>
      <c r="K133" s="40">
        <v>149996</v>
      </c>
      <c r="L133" s="40">
        <v>5</v>
      </c>
      <c r="M133" s="40">
        <v>107140</v>
      </c>
      <c r="N133" t="e">
        <f>VLOOKUP(F133,#REF!, 2, 0)</f>
        <v>#REF!</v>
      </c>
      <c r="O133" t="e">
        <f t="shared" si="2"/>
        <v>#REF!</v>
      </c>
    </row>
    <row r="134" spans="1:15">
      <c r="A134" t="s">
        <v>660</v>
      </c>
      <c r="B134" t="s">
        <v>43</v>
      </c>
      <c r="C134" s="41">
        <v>18</v>
      </c>
      <c r="D134" s="41" t="s">
        <v>591</v>
      </c>
      <c r="E134" t="s">
        <v>661</v>
      </c>
      <c r="F134" t="s">
        <v>1874</v>
      </c>
      <c r="G134" s="40">
        <v>300</v>
      </c>
      <c r="H134" s="40">
        <v>450</v>
      </c>
      <c r="I134" s="45">
        <v>8</v>
      </c>
      <c r="J134" s="40">
        <v>40000</v>
      </c>
      <c r="K134" s="40">
        <v>320000</v>
      </c>
      <c r="L134" s="40">
        <v>7</v>
      </c>
      <c r="M134" s="40">
        <v>280000</v>
      </c>
      <c r="N134" t="e">
        <f>VLOOKUP(F134,#REF!, 2, 0)</f>
        <v>#REF!</v>
      </c>
      <c r="O134" t="e">
        <f t="shared" si="2"/>
        <v>#REF!</v>
      </c>
    </row>
    <row r="135" spans="1:15">
      <c r="A135" t="s">
        <v>847</v>
      </c>
      <c r="B135" t="s">
        <v>23</v>
      </c>
      <c r="C135" s="41">
        <v>18</v>
      </c>
      <c r="D135" s="41" t="s">
        <v>591</v>
      </c>
      <c r="E135" t="s">
        <v>670</v>
      </c>
      <c r="F135" t="s">
        <v>1768</v>
      </c>
      <c r="G135" s="40">
        <v>200</v>
      </c>
      <c r="H135" s="40">
        <v>460</v>
      </c>
      <c r="I135" s="45">
        <v>5</v>
      </c>
      <c r="J135" s="40">
        <v>30000</v>
      </c>
      <c r="K135" s="40">
        <v>150000</v>
      </c>
      <c r="L135" s="40">
        <v>5</v>
      </c>
      <c r="M135" s="40">
        <v>150000</v>
      </c>
      <c r="N135" t="e">
        <f>VLOOKUP(F135,#REF!, 2, 0)</f>
        <v>#REF!</v>
      </c>
      <c r="O135" t="e">
        <f t="shared" si="2"/>
        <v>#REF!</v>
      </c>
    </row>
    <row r="136" spans="1:15">
      <c r="A136" t="s">
        <v>742</v>
      </c>
      <c r="B136" t="s">
        <v>23</v>
      </c>
      <c r="C136" s="41">
        <v>18</v>
      </c>
      <c r="D136" s="41" t="s">
        <v>591</v>
      </c>
      <c r="E136" t="s">
        <v>743</v>
      </c>
      <c r="F136" t="s">
        <v>1862</v>
      </c>
      <c r="G136" s="40">
        <v>250</v>
      </c>
      <c r="H136" s="40">
        <v>280</v>
      </c>
      <c r="I136" s="45">
        <v>7</v>
      </c>
      <c r="J136" s="40">
        <v>24000</v>
      </c>
      <c r="K136" s="40">
        <v>168000</v>
      </c>
      <c r="L136" s="40">
        <v>6</v>
      </c>
      <c r="M136" s="40">
        <v>144000</v>
      </c>
      <c r="N136" t="e">
        <f>VLOOKUP(F136,#REF!, 2, 0)</f>
        <v>#REF!</v>
      </c>
      <c r="O136" t="e">
        <f t="shared" si="2"/>
        <v>#REF!</v>
      </c>
    </row>
    <row r="137" spans="1:15">
      <c r="A137" t="s">
        <v>514</v>
      </c>
      <c r="B137" t="s">
        <v>16</v>
      </c>
      <c r="C137" s="41">
        <v>18</v>
      </c>
      <c r="D137" s="41" t="s">
        <v>591</v>
      </c>
      <c r="E137" t="s">
        <v>240</v>
      </c>
      <c r="F137" t="s">
        <v>1780</v>
      </c>
      <c r="G137" s="40">
        <v>250</v>
      </c>
      <c r="H137" s="40">
        <v>350</v>
      </c>
      <c r="I137" s="45">
        <v>7.5</v>
      </c>
      <c r="J137" s="40">
        <v>24000</v>
      </c>
      <c r="K137" s="40">
        <v>180000</v>
      </c>
      <c r="L137" s="40">
        <v>6</v>
      </c>
      <c r="M137" s="40">
        <v>144000</v>
      </c>
      <c r="N137" t="e">
        <f>VLOOKUP(F137,#REF!, 2, 0)</f>
        <v>#REF!</v>
      </c>
      <c r="O137" t="e">
        <f t="shared" si="2"/>
        <v>#REF!</v>
      </c>
    </row>
    <row r="138" spans="1:15">
      <c r="A138" t="s">
        <v>750</v>
      </c>
      <c r="B138" t="s">
        <v>23</v>
      </c>
      <c r="C138" s="41">
        <v>18</v>
      </c>
      <c r="D138" s="41" t="s">
        <v>591</v>
      </c>
      <c r="E138" t="s">
        <v>108</v>
      </c>
      <c r="F138" t="s">
        <v>1777</v>
      </c>
      <c r="G138" s="40">
        <v>200</v>
      </c>
      <c r="H138" s="40">
        <v>250</v>
      </c>
      <c r="I138" s="45">
        <v>5</v>
      </c>
      <c r="J138" s="40">
        <v>30000</v>
      </c>
      <c r="K138" s="40">
        <v>150000</v>
      </c>
      <c r="L138" s="40">
        <v>5</v>
      </c>
      <c r="M138" s="40">
        <v>150000</v>
      </c>
      <c r="N138" t="e">
        <f>VLOOKUP(F138,#REF!, 2, 0)</f>
        <v>#REF!</v>
      </c>
      <c r="O138" t="e">
        <f t="shared" si="2"/>
        <v>#REF!</v>
      </c>
    </row>
    <row r="139" spans="1:15">
      <c r="A139" t="s">
        <v>713</v>
      </c>
      <c r="B139" t="s">
        <v>43</v>
      </c>
      <c r="C139" s="41">
        <v>22</v>
      </c>
      <c r="D139" s="41" t="s">
        <v>588</v>
      </c>
      <c r="E139" t="s">
        <v>90</v>
      </c>
      <c r="F139" t="s">
        <v>1756</v>
      </c>
      <c r="G139" s="40">
        <v>350</v>
      </c>
      <c r="H139" s="40">
        <v>650</v>
      </c>
      <c r="I139" s="45">
        <v>14</v>
      </c>
      <c r="J139" s="40">
        <v>9230</v>
      </c>
      <c r="K139" s="40">
        <v>129220</v>
      </c>
      <c r="L139" s="40">
        <v>12</v>
      </c>
      <c r="M139" s="40">
        <v>110760</v>
      </c>
      <c r="N139" t="e">
        <f>VLOOKUP(F139,#REF!, 2, 0)</f>
        <v>#REF!</v>
      </c>
      <c r="O139" t="e">
        <f t="shared" si="2"/>
        <v>#REF!</v>
      </c>
    </row>
    <row r="140" spans="1:15">
      <c r="A140" t="s">
        <v>688</v>
      </c>
      <c r="B140" t="s">
        <v>23</v>
      </c>
      <c r="C140" s="41">
        <v>18</v>
      </c>
      <c r="D140" s="41" t="s">
        <v>591</v>
      </c>
      <c r="E140" t="s">
        <v>103</v>
      </c>
      <c r="F140" t="s">
        <v>1794</v>
      </c>
      <c r="G140" s="40">
        <v>200</v>
      </c>
      <c r="H140" s="40">
        <v>230</v>
      </c>
      <c r="I140" s="45">
        <v>5</v>
      </c>
      <c r="J140" s="40">
        <v>60000</v>
      </c>
      <c r="K140" s="40">
        <v>300000</v>
      </c>
      <c r="L140" s="40">
        <v>5</v>
      </c>
      <c r="M140" s="40">
        <v>300000</v>
      </c>
      <c r="N140" t="e">
        <f>VLOOKUP(F140,#REF!, 2, 0)</f>
        <v>#REF!</v>
      </c>
      <c r="O140" t="e">
        <f t="shared" si="2"/>
        <v>#REF!</v>
      </c>
    </row>
    <row r="141" spans="1:15">
      <c r="A141" t="s">
        <v>544</v>
      </c>
      <c r="B141" t="s">
        <v>16</v>
      </c>
      <c r="C141" s="41">
        <v>18</v>
      </c>
      <c r="D141" s="41" t="s">
        <v>591</v>
      </c>
      <c r="E141" t="s">
        <v>545</v>
      </c>
      <c r="F141" t="s">
        <v>1822</v>
      </c>
      <c r="G141" s="40">
        <v>400</v>
      </c>
      <c r="H141" s="40">
        <v>500</v>
      </c>
      <c r="I141" s="45">
        <v>10</v>
      </c>
      <c r="J141" s="40">
        <v>15000</v>
      </c>
      <c r="K141" s="40">
        <v>150000</v>
      </c>
      <c r="L141" s="40">
        <v>10</v>
      </c>
      <c r="M141" s="40">
        <v>150000</v>
      </c>
      <c r="N141" t="e">
        <f>VLOOKUP(F141,#REF!, 2, 0)</f>
        <v>#REF!</v>
      </c>
      <c r="O141" t="e">
        <f t="shared" si="2"/>
        <v>#REF!</v>
      </c>
    </row>
    <row r="142" spans="1:15">
      <c r="A142" t="s">
        <v>505</v>
      </c>
      <c r="B142" t="s">
        <v>16</v>
      </c>
      <c r="C142" s="41">
        <v>18</v>
      </c>
      <c r="D142" s="41" t="s">
        <v>591</v>
      </c>
      <c r="E142" t="s">
        <v>506</v>
      </c>
      <c r="F142" t="s">
        <v>1719</v>
      </c>
      <c r="G142" s="40">
        <v>240</v>
      </c>
      <c r="H142" s="40">
        <v>280</v>
      </c>
      <c r="I142" s="45">
        <v>6</v>
      </c>
      <c r="J142" s="40">
        <v>25000</v>
      </c>
      <c r="K142" s="40">
        <v>150000</v>
      </c>
      <c r="L142" s="40">
        <v>6</v>
      </c>
      <c r="M142" s="40">
        <v>150000</v>
      </c>
      <c r="N142" t="e">
        <f>VLOOKUP(F142,#REF!, 2, 0)</f>
        <v>#REF!</v>
      </c>
      <c r="O142" t="e">
        <f t="shared" si="2"/>
        <v>#REF!</v>
      </c>
    </row>
    <row r="143" spans="1:15">
      <c r="A143" t="s">
        <v>162</v>
      </c>
      <c r="B143" t="s">
        <v>23</v>
      </c>
      <c r="C143" s="41">
        <v>52</v>
      </c>
      <c r="D143" s="41" t="s">
        <v>586</v>
      </c>
      <c r="E143" t="s">
        <v>145</v>
      </c>
      <c r="F143" t="s">
        <v>1840</v>
      </c>
      <c r="G143" s="40">
        <v>160</v>
      </c>
      <c r="H143" s="40">
        <v>250</v>
      </c>
      <c r="I143" s="45">
        <v>16</v>
      </c>
      <c r="J143" s="40">
        <v>75000</v>
      </c>
      <c r="K143" s="40">
        <v>1200000</v>
      </c>
      <c r="L143" s="40">
        <v>16</v>
      </c>
      <c r="M143" s="40">
        <v>1200000</v>
      </c>
      <c r="N143" t="e">
        <f>VLOOKUP(F143,#REF!, 2, 0)</f>
        <v>#REF!</v>
      </c>
      <c r="O143" t="e">
        <f t="shared" si="2"/>
        <v>#REF!</v>
      </c>
    </row>
    <row r="144" spans="1:15">
      <c r="A144" t="s">
        <v>163</v>
      </c>
      <c r="B144" t="s">
        <v>43</v>
      </c>
      <c r="C144" s="41">
        <v>52</v>
      </c>
      <c r="D144" s="41" t="s">
        <v>586</v>
      </c>
      <c r="E144" t="s">
        <v>145</v>
      </c>
      <c r="F144" t="s">
        <v>1841</v>
      </c>
      <c r="G144" s="40">
        <v>200</v>
      </c>
      <c r="H144" s="40">
        <v>300</v>
      </c>
      <c r="I144" s="45">
        <v>20</v>
      </c>
      <c r="J144" s="40">
        <v>120000</v>
      </c>
      <c r="K144" s="40">
        <v>2400000</v>
      </c>
      <c r="L144" s="40">
        <v>20</v>
      </c>
      <c r="M144" s="40">
        <v>2400000</v>
      </c>
      <c r="N144" t="e">
        <f>VLOOKUP(F144,#REF!, 2, 0)</f>
        <v>#REF!</v>
      </c>
      <c r="O144" t="e">
        <f t="shared" si="2"/>
        <v>#REF!</v>
      </c>
    </row>
    <row r="145" spans="1:15">
      <c r="A145" t="s">
        <v>165</v>
      </c>
      <c r="B145" t="s">
        <v>16</v>
      </c>
      <c r="C145" s="41">
        <v>52</v>
      </c>
      <c r="D145" s="41" t="s">
        <v>586</v>
      </c>
      <c r="E145" t="s">
        <v>145</v>
      </c>
      <c r="F145" t="s">
        <v>1842</v>
      </c>
      <c r="G145" s="40">
        <v>250</v>
      </c>
      <c r="H145" s="40">
        <v>350</v>
      </c>
      <c r="I145" s="45">
        <v>25</v>
      </c>
      <c r="J145" s="40">
        <v>96000</v>
      </c>
      <c r="K145" s="40">
        <v>2400000</v>
      </c>
      <c r="L145" s="40">
        <v>25</v>
      </c>
      <c r="M145" s="40">
        <v>2400000</v>
      </c>
      <c r="N145" t="e">
        <f>VLOOKUP(F145,#REF!, 2, 0)</f>
        <v>#REF!</v>
      </c>
      <c r="O145" t="e">
        <f t="shared" si="2"/>
        <v>#REF!</v>
      </c>
    </row>
    <row r="146" spans="1:15">
      <c r="A146" t="s">
        <v>143</v>
      </c>
      <c r="B146" t="s">
        <v>23</v>
      </c>
      <c r="C146" s="41">
        <v>52</v>
      </c>
      <c r="D146" s="41" t="s">
        <v>586</v>
      </c>
      <c r="E146" t="s">
        <v>145</v>
      </c>
      <c r="F146" t="s">
        <v>1843</v>
      </c>
      <c r="G146" s="40">
        <v>320</v>
      </c>
      <c r="H146" s="40">
        <v>400</v>
      </c>
      <c r="I146" s="45">
        <v>32</v>
      </c>
      <c r="J146" s="40">
        <v>75000</v>
      </c>
      <c r="K146" s="40">
        <v>2400000</v>
      </c>
      <c r="L146" s="40">
        <v>32</v>
      </c>
      <c r="M146" s="40">
        <v>2400000</v>
      </c>
      <c r="N146" t="e">
        <f>VLOOKUP(F146,#REF!, 2, 0)</f>
        <v>#REF!</v>
      </c>
      <c r="O146" t="e">
        <f t="shared" si="2"/>
        <v>#REF!</v>
      </c>
    </row>
    <row r="147" spans="1:15">
      <c r="A147" t="s">
        <v>304</v>
      </c>
      <c r="B147" t="s">
        <v>23</v>
      </c>
      <c r="C147" s="41">
        <v>48</v>
      </c>
      <c r="D147" s="41" t="s">
        <v>1238</v>
      </c>
      <c r="E147" t="s">
        <v>276</v>
      </c>
      <c r="F147" t="s">
        <v>1807</v>
      </c>
      <c r="G147" s="40">
        <v>150</v>
      </c>
      <c r="H147" s="40">
        <v>220</v>
      </c>
      <c r="I147" s="45">
        <v>21</v>
      </c>
      <c r="J147" s="40">
        <v>240000</v>
      </c>
      <c r="K147" s="40">
        <v>5040000</v>
      </c>
      <c r="L147" s="40">
        <v>15</v>
      </c>
      <c r="M147" s="40">
        <v>3600000</v>
      </c>
      <c r="N147" t="e">
        <f>VLOOKUP(F147,#REF!, 2, 0)</f>
        <v>#REF!</v>
      </c>
      <c r="O147" t="e">
        <f t="shared" si="2"/>
        <v>#REF!</v>
      </c>
    </row>
    <row r="148" spans="1:15">
      <c r="A148" t="s">
        <v>305</v>
      </c>
      <c r="B148" t="s">
        <v>43</v>
      </c>
      <c r="C148" s="41">
        <v>48</v>
      </c>
      <c r="D148" s="41" t="s">
        <v>1238</v>
      </c>
      <c r="E148" t="s">
        <v>278</v>
      </c>
      <c r="F148" t="s">
        <v>1805</v>
      </c>
      <c r="G148" s="40">
        <v>180</v>
      </c>
      <c r="H148" s="40">
        <v>260</v>
      </c>
      <c r="I148" s="45">
        <v>25.2</v>
      </c>
      <c r="J148" s="40">
        <v>200000</v>
      </c>
      <c r="K148" s="40">
        <v>5040000</v>
      </c>
      <c r="L148" s="40">
        <v>18</v>
      </c>
      <c r="M148" s="40">
        <v>3600000</v>
      </c>
      <c r="N148" t="e">
        <f>VLOOKUP(F148,#REF!, 2, 0)</f>
        <v>#REF!</v>
      </c>
      <c r="O148" t="e">
        <f t="shared" si="2"/>
        <v>#REF!</v>
      </c>
    </row>
    <row r="149" spans="1:15">
      <c r="A149" t="s">
        <v>306</v>
      </c>
      <c r="B149" t="s">
        <v>23</v>
      </c>
      <c r="C149" s="41">
        <v>48</v>
      </c>
      <c r="D149" s="41" t="s">
        <v>1238</v>
      </c>
      <c r="E149" t="s">
        <v>276</v>
      </c>
      <c r="F149" t="s">
        <v>1806</v>
      </c>
      <c r="G149" s="40">
        <v>130</v>
      </c>
      <c r="H149" s="40">
        <v>200</v>
      </c>
      <c r="I149" s="45">
        <v>18.2</v>
      </c>
      <c r="J149" s="40">
        <v>184615</v>
      </c>
      <c r="K149" s="40">
        <v>3359993</v>
      </c>
      <c r="L149" s="40">
        <v>13</v>
      </c>
      <c r="M149" s="40">
        <v>2399995</v>
      </c>
      <c r="N149" t="e">
        <f>VLOOKUP(F149,#REF!, 2, 0)</f>
        <v>#REF!</v>
      </c>
      <c r="O149" t="e">
        <f t="shared" si="2"/>
        <v>#REF!</v>
      </c>
    </row>
    <row r="150" spans="1:15">
      <c r="A150" t="s">
        <v>498</v>
      </c>
      <c r="B150" t="s">
        <v>16</v>
      </c>
      <c r="C150" s="41">
        <v>18</v>
      </c>
      <c r="D150" s="41" t="s">
        <v>591</v>
      </c>
      <c r="E150" t="s">
        <v>466</v>
      </c>
      <c r="F150" t="s">
        <v>1817</v>
      </c>
      <c r="G150" s="40">
        <v>190</v>
      </c>
      <c r="H150" s="40">
        <v>560</v>
      </c>
      <c r="I150" s="45">
        <v>7</v>
      </c>
      <c r="J150" s="40">
        <v>63157</v>
      </c>
      <c r="K150" s="40">
        <v>442099</v>
      </c>
      <c r="L150" s="40">
        <v>5</v>
      </c>
      <c r="M150" s="40">
        <v>315785</v>
      </c>
      <c r="N150" t="e">
        <f>VLOOKUP(F150,#REF!, 2, 0)</f>
        <v>#REF!</v>
      </c>
      <c r="O150" t="e">
        <f t="shared" si="2"/>
        <v>#REF!</v>
      </c>
    </row>
    <row r="151" spans="1:15">
      <c r="A151" t="s">
        <v>796</v>
      </c>
      <c r="B151" t="s">
        <v>23</v>
      </c>
      <c r="C151" s="41">
        <v>18</v>
      </c>
      <c r="D151" s="41" t="s">
        <v>591</v>
      </c>
      <c r="E151" t="s">
        <v>217</v>
      </c>
      <c r="F151" t="s">
        <v>1867</v>
      </c>
      <c r="G151" s="40">
        <v>215</v>
      </c>
      <c r="H151" s="40">
        <v>275</v>
      </c>
      <c r="I151" s="45">
        <v>6</v>
      </c>
      <c r="J151" s="40">
        <v>27906</v>
      </c>
      <c r="K151" s="40">
        <v>167436</v>
      </c>
      <c r="L151" s="40">
        <v>5</v>
      </c>
      <c r="M151" s="40">
        <v>139530</v>
      </c>
      <c r="N151" t="e">
        <f>VLOOKUP(F151,#REF!, 2, 0)</f>
        <v>#REF!</v>
      </c>
      <c r="O151" t="e">
        <f t="shared" si="2"/>
        <v>#REF!</v>
      </c>
    </row>
    <row r="152" spans="1:15">
      <c r="A152" t="s">
        <v>132</v>
      </c>
      <c r="B152" t="s">
        <v>43</v>
      </c>
      <c r="C152" s="41">
        <v>19</v>
      </c>
      <c r="D152" s="41" t="s">
        <v>590</v>
      </c>
      <c r="E152" t="s">
        <v>113</v>
      </c>
      <c r="F152" t="s">
        <v>1732</v>
      </c>
      <c r="G152" s="40">
        <v>100</v>
      </c>
      <c r="H152" s="40">
        <v>150</v>
      </c>
      <c r="I152" s="45">
        <v>4.5</v>
      </c>
      <c r="J152" s="40">
        <v>480000</v>
      </c>
      <c r="K152" s="40">
        <v>2160000</v>
      </c>
      <c r="L152" s="40">
        <v>35</v>
      </c>
      <c r="M152" s="40">
        <v>16800000</v>
      </c>
      <c r="N152" t="e">
        <f>VLOOKUP(F152,#REF!, 2, 0)</f>
        <v>#REF!</v>
      </c>
      <c r="O152" t="e">
        <f t="shared" si="2"/>
        <v>#REF!</v>
      </c>
    </row>
    <row r="153" spans="1:15">
      <c r="A153" t="s">
        <v>134</v>
      </c>
      <c r="B153" t="s">
        <v>23</v>
      </c>
      <c r="C153" s="41">
        <v>19</v>
      </c>
      <c r="D153" s="41" t="s">
        <v>590</v>
      </c>
      <c r="E153" t="s">
        <v>135</v>
      </c>
      <c r="F153" t="s">
        <v>1731</v>
      </c>
      <c r="G153" s="40">
        <v>130</v>
      </c>
      <c r="H153" s="40">
        <v>200</v>
      </c>
      <c r="I153" s="45">
        <v>4</v>
      </c>
      <c r="J153" s="40">
        <v>369230</v>
      </c>
      <c r="K153" s="40">
        <v>1476920</v>
      </c>
      <c r="L153" s="40">
        <v>4</v>
      </c>
      <c r="M153" s="40">
        <v>1476920</v>
      </c>
      <c r="N153" t="e">
        <f>VLOOKUP(F153,#REF!, 2, 0)</f>
        <v>#REF!</v>
      </c>
      <c r="O153" t="e">
        <f t="shared" si="2"/>
        <v>#REF!</v>
      </c>
    </row>
    <row r="154" spans="1:15">
      <c r="A154" t="s">
        <v>110</v>
      </c>
      <c r="B154" t="s">
        <v>16</v>
      </c>
      <c r="C154" s="41">
        <v>19</v>
      </c>
      <c r="D154" s="41" t="s">
        <v>590</v>
      </c>
      <c r="E154" t="s">
        <v>113</v>
      </c>
      <c r="F154" t="s">
        <v>1733</v>
      </c>
      <c r="G154" s="40">
        <v>150</v>
      </c>
      <c r="H154" s="40">
        <v>250</v>
      </c>
      <c r="I154" s="45">
        <v>4</v>
      </c>
      <c r="J154" s="40">
        <v>160000</v>
      </c>
      <c r="K154" s="40">
        <v>640000</v>
      </c>
      <c r="L154" s="40">
        <v>4</v>
      </c>
      <c r="M154" s="40">
        <v>640000</v>
      </c>
      <c r="N154" t="e">
        <f>VLOOKUP(F154,#REF!, 2, 0)</f>
        <v>#REF!</v>
      </c>
      <c r="O154" t="e">
        <f t="shared" si="2"/>
        <v>#REF!</v>
      </c>
    </row>
    <row r="155" spans="1:15">
      <c r="A155" t="s">
        <v>115</v>
      </c>
      <c r="B155" t="s">
        <v>16</v>
      </c>
      <c r="C155" s="41">
        <v>19</v>
      </c>
      <c r="D155" s="41" t="s">
        <v>590</v>
      </c>
      <c r="E155" t="s">
        <v>113</v>
      </c>
      <c r="F155" t="s">
        <v>1734</v>
      </c>
      <c r="G155" s="40">
        <v>170</v>
      </c>
      <c r="H155" s="40">
        <v>250</v>
      </c>
      <c r="I155" s="45">
        <v>4</v>
      </c>
      <c r="J155" s="40">
        <v>141176</v>
      </c>
      <c r="K155" s="40">
        <v>564704</v>
      </c>
      <c r="L155" s="40">
        <v>4</v>
      </c>
      <c r="M155" s="40">
        <v>564704</v>
      </c>
      <c r="N155" t="e">
        <f>VLOOKUP(F155,#REF!, 2, 0)</f>
        <v>#REF!</v>
      </c>
      <c r="O155" t="e">
        <f t="shared" si="2"/>
        <v>#REF!</v>
      </c>
    </row>
    <row r="156" spans="1:15">
      <c r="A156" t="s">
        <v>640</v>
      </c>
      <c r="B156" t="s">
        <v>43</v>
      </c>
      <c r="C156" s="41">
        <v>18</v>
      </c>
      <c r="D156" s="41" t="s">
        <v>591</v>
      </c>
      <c r="E156" t="s">
        <v>113</v>
      </c>
      <c r="F156" t="s">
        <v>1820</v>
      </c>
      <c r="G156" s="40">
        <v>200</v>
      </c>
      <c r="H156" s="40">
        <v>300</v>
      </c>
      <c r="I156" s="45">
        <v>5</v>
      </c>
      <c r="J156" s="40">
        <v>120000</v>
      </c>
      <c r="K156" s="40">
        <v>600000</v>
      </c>
      <c r="L156" s="40">
        <v>5</v>
      </c>
      <c r="M156" s="40">
        <v>600000</v>
      </c>
      <c r="N156" t="e">
        <f>VLOOKUP(F156,#REF!, 2, 0)</f>
        <v>#REF!</v>
      </c>
      <c r="O156" t="e">
        <f t="shared" si="2"/>
        <v>#REF!</v>
      </c>
    </row>
    <row r="157" spans="1:15">
      <c r="A157" t="s">
        <v>500</v>
      </c>
      <c r="B157" t="s">
        <v>16</v>
      </c>
      <c r="C157" s="41">
        <v>18</v>
      </c>
      <c r="D157" s="41" t="s">
        <v>591</v>
      </c>
      <c r="E157" t="s">
        <v>376</v>
      </c>
      <c r="F157" t="s">
        <v>1766</v>
      </c>
      <c r="G157" s="40">
        <v>230</v>
      </c>
      <c r="H157" s="40">
        <v>290</v>
      </c>
      <c r="I157" s="45">
        <v>6</v>
      </c>
      <c r="J157" s="40">
        <v>26086</v>
      </c>
      <c r="K157" s="40">
        <v>156516</v>
      </c>
      <c r="L157" s="40">
        <v>6</v>
      </c>
      <c r="M157" s="40">
        <v>156516</v>
      </c>
      <c r="N157" t="e">
        <f>VLOOKUP(F157,#REF!, 2, 0)</f>
        <v>#REF!</v>
      </c>
      <c r="O157" t="e">
        <f t="shared" si="2"/>
        <v>#REF!</v>
      </c>
    </row>
    <row r="158" spans="1:15">
      <c r="A158" t="s">
        <v>308</v>
      </c>
      <c r="B158" t="s">
        <v>23</v>
      </c>
      <c r="C158" s="41">
        <v>48</v>
      </c>
      <c r="D158" s="41" t="s">
        <v>1238</v>
      </c>
      <c r="E158" t="s">
        <v>217</v>
      </c>
      <c r="F158" t="s">
        <v>1812</v>
      </c>
      <c r="G158" s="40">
        <v>150</v>
      </c>
      <c r="H158" s="40">
        <v>220</v>
      </c>
      <c r="I158" s="45">
        <v>21</v>
      </c>
      <c r="J158" s="40">
        <v>40000</v>
      </c>
      <c r="K158" s="40">
        <v>840000</v>
      </c>
      <c r="L158" s="40">
        <v>15</v>
      </c>
      <c r="M158" s="40">
        <v>600000</v>
      </c>
      <c r="N158" t="e">
        <f>VLOOKUP(F158,#REF!, 2, 0)</f>
        <v>#REF!</v>
      </c>
      <c r="O158" t="e">
        <f t="shared" si="2"/>
        <v>#REF!</v>
      </c>
    </row>
    <row r="159" spans="1:15">
      <c r="A159" t="s">
        <v>657</v>
      </c>
      <c r="B159" t="s">
        <v>23</v>
      </c>
      <c r="C159" s="41">
        <v>18</v>
      </c>
      <c r="D159" s="41" t="s">
        <v>591</v>
      </c>
      <c r="E159" t="s">
        <v>39</v>
      </c>
      <c r="F159" t="s">
        <v>1771</v>
      </c>
      <c r="G159" s="40">
        <v>250</v>
      </c>
      <c r="H159" s="40">
        <v>320</v>
      </c>
      <c r="I159" s="45">
        <v>7</v>
      </c>
      <c r="J159" s="40">
        <v>10000</v>
      </c>
      <c r="K159" s="40">
        <v>70000</v>
      </c>
      <c r="L159" s="40">
        <v>6</v>
      </c>
      <c r="M159" s="40">
        <v>60000</v>
      </c>
      <c r="N159" t="e">
        <f>VLOOKUP(F159,#REF!, 2, 0)</f>
        <v>#REF!</v>
      </c>
      <c r="O159" t="e">
        <f t="shared" si="2"/>
        <v>#REF!</v>
      </c>
    </row>
    <row r="160" spans="1:15">
      <c r="A160" t="s">
        <v>631</v>
      </c>
      <c r="B160" t="s">
        <v>23</v>
      </c>
      <c r="C160" s="41">
        <v>18</v>
      </c>
      <c r="D160" s="41" t="s">
        <v>591</v>
      </c>
      <c r="E160" t="s">
        <v>90</v>
      </c>
      <c r="F160" t="s">
        <v>1793</v>
      </c>
      <c r="G160" s="40">
        <v>350</v>
      </c>
      <c r="H160" s="40">
        <v>430</v>
      </c>
      <c r="I160" s="45">
        <v>9</v>
      </c>
      <c r="J160" s="40">
        <v>17142</v>
      </c>
      <c r="K160" s="40">
        <v>154278</v>
      </c>
      <c r="L160" s="40">
        <v>6</v>
      </c>
      <c r="M160" s="40">
        <v>102852</v>
      </c>
      <c r="N160" t="e">
        <f>VLOOKUP(F160,#REF!, 2, 0)</f>
        <v>#REF!</v>
      </c>
      <c r="O160" t="e">
        <f t="shared" si="2"/>
        <v>#REF!</v>
      </c>
    </row>
    <row r="161" spans="1:15">
      <c r="A161" t="s">
        <v>244</v>
      </c>
      <c r="B161" t="s">
        <v>43</v>
      </c>
      <c r="C161" s="41">
        <v>89</v>
      </c>
      <c r="D161" s="41" t="s">
        <v>583</v>
      </c>
      <c r="E161" t="s">
        <v>240</v>
      </c>
      <c r="F161" t="s">
        <v>1737</v>
      </c>
      <c r="G161" s="40">
        <v>350</v>
      </c>
      <c r="H161" s="40">
        <v>450</v>
      </c>
      <c r="I161" s="45">
        <v>9.5</v>
      </c>
      <c r="J161" s="40">
        <v>17142</v>
      </c>
      <c r="K161" s="40">
        <v>162849</v>
      </c>
      <c r="L161" s="40">
        <v>6.5</v>
      </c>
      <c r="M161" s="40">
        <v>111423</v>
      </c>
      <c r="N161" t="e">
        <f>VLOOKUP(F161,#REF!, 2, 0)</f>
        <v>#REF!</v>
      </c>
      <c r="O161" t="e">
        <f t="shared" si="2"/>
        <v>#REF!</v>
      </c>
    </row>
    <row r="162" spans="1:15">
      <c r="A162" t="s">
        <v>524</v>
      </c>
      <c r="B162" t="s">
        <v>16</v>
      </c>
      <c r="C162" s="41">
        <v>18</v>
      </c>
      <c r="D162" s="41" t="s">
        <v>591</v>
      </c>
      <c r="E162" t="s">
        <v>517</v>
      </c>
      <c r="F162" t="s">
        <v>1775</v>
      </c>
      <c r="G162" s="40">
        <v>300</v>
      </c>
      <c r="H162" s="40">
        <v>420</v>
      </c>
      <c r="I162" s="45">
        <v>8</v>
      </c>
      <c r="J162" s="40">
        <v>40000</v>
      </c>
      <c r="K162" s="40">
        <v>320000</v>
      </c>
      <c r="L162" s="40">
        <v>7</v>
      </c>
      <c r="M162" s="40">
        <v>280000</v>
      </c>
      <c r="N162" t="e">
        <f>VLOOKUP(F162,#REF!, 2, 0)</f>
        <v>#REF!</v>
      </c>
      <c r="O162" t="e">
        <f t="shared" si="2"/>
        <v>#REF!</v>
      </c>
    </row>
    <row r="163" spans="1:15">
      <c r="A163" t="s">
        <v>146</v>
      </c>
      <c r="B163" t="s">
        <v>43</v>
      </c>
      <c r="C163" s="41">
        <v>52</v>
      </c>
      <c r="D163" s="41" t="s">
        <v>586</v>
      </c>
      <c r="E163" t="s">
        <v>36</v>
      </c>
      <c r="F163" t="s">
        <v>1829</v>
      </c>
      <c r="G163" s="40">
        <v>200</v>
      </c>
      <c r="H163" s="40">
        <v>330</v>
      </c>
      <c r="I163" s="45">
        <v>20</v>
      </c>
      <c r="J163" s="40">
        <v>30000</v>
      </c>
      <c r="K163" s="40">
        <v>600000</v>
      </c>
      <c r="L163" s="40">
        <v>20</v>
      </c>
      <c r="M163" s="40">
        <v>600000</v>
      </c>
      <c r="N163" t="e">
        <f>VLOOKUP(F163,#REF!, 2, 0)</f>
        <v>#REF!</v>
      </c>
      <c r="O163" t="e">
        <f t="shared" si="2"/>
        <v>#REF!</v>
      </c>
    </row>
    <row r="164" spans="1:15">
      <c r="A164" t="s">
        <v>690</v>
      </c>
      <c r="B164" t="s">
        <v>23</v>
      </c>
      <c r="C164" s="41">
        <v>18</v>
      </c>
      <c r="D164" s="41" t="s">
        <v>591</v>
      </c>
      <c r="E164" t="s">
        <v>39</v>
      </c>
      <c r="F164" t="s">
        <v>1771</v>
      </c>
      <c r="G164" s="40">
        <v>250</v>
      </c>
      <c r="H164" s="40">
        <v>400</v>
      </c>
      <c r="I164" s="45">
        <v>7</v>
      </c>
      <c r="J164" s="40">
        <v>14000</v>
      </c>
      <c r="K164" s="40">
        <v>98000</v>
      </c>
      <c r="L164" s="40">
        <v>6</v>
      </c>
      <c r="M164" s="40">
        <v>84000</v>
      </c>
      <c r="N164" t="e">
        <f>VLOOKUP(F164,#REF!, 2, 0)</f>
        <v>#REF!</v>
      </c>
      <c r="O164" t="e">
        <f t="shared" si="2"/>
        <v>#REF!</v>
      </c>
    </row>
    <row r="165" spans="1:15">
      <c r="A165" t="s">
        <v>709</v>
      </c>
      <c r="B165" t="s">
        <v>23</v>
      </c>
      <c r="C165" s="41">
        <v>22</v>
      </c>
      <c r="D165" s="41" t="s">
        <v>588</v>
      </c>
      <c r="E165" t="s">
        <v>627</v>
      </c>
      <c r="F165" t="s">
        <v>1748</v>
      </c>
      <c r="G165" s="40">
        <v>400</v>
      </c>
      <c r="H165" s="40">
        <v>600</v>
      </c>
      <c r="I165" s="45">
        <v>14</v>
      </c>
      <c r="J165" s="40">
        <v>2500</v>
      </c>
      <c r="K165" s="40">
        <v>35000</v>
      </c>
      <c r="L165" s="40">
        <v>12</v>
      </c>
      <c r="M165" s="40">
        <v>30000</v>
      </c>
      <c r="N165" t="e">
        <f>VLOOKUP(F165,#REF!, 2, 0)</f>
        <v>#REF!</v>
      </c>
      <c r="O165" t="e">
        <f t="shared" si="2"/>
        <v>#REF!</v>
      </c>
    </row>
    <row r="166" spans="1:15">
      <c r="A166" t="s">
        <v>626</v>
      </c>
      <c r="B166" t="s">
        <v>23</v>
      </c>
      <c r="C166" s="41">
        <v>22</v>
      </c>
      <c r="D166" s="41" t="s">
        <v>588</v>
      </c>
      <c r="E166" t="s">
        <v>627</v>
      </c>
      <c r="F166" t="s">
        <v>1748</v>
      </c>
      <c r="G166" s="40">
        <v>400</v>
      </c>
      <c r="H166" s="40">
        <v>600</v>
      </c>
      <c r="I166" s="45">
        <v>14</v>
      </c>
      <c r="J166" s="40">
        <v>2500</v>
      </c>
      <c r="K166" s="40">
        <v>35000</v>
      </c>
      <c r="L166" s="40">
        <v>12</v>
      </c>
      <c r="M166" s="40">
        <v>30000</v>
      </c>
      <c r="N166" t="e">
        <f>VLOOKUP(F166,#REF!, 2, 0)</f>
        <v>#REF!</v>
      </c>
      <c r="O166" t="e">
        <f t="shared" si="2"/>
        <v>#REF!</v>
      </c>
    </row>
    <row r="167" spans="1:15">
      <c r="A167" t="s">
        <v>203</v>
      </c>
      <c r="B167" t="s">
        <v>23</v>
      </c>
      <c r="C167" s="41">
        <v>46</v>
      </c>
      <c r="D167" s="41" t="s">
        <v>1409</v>
      </c>
      <c r="E167" t="s">
        <v>204</v>
      </c>
      <c r="F167" t="s">
        <v>1814</v>
      </c>
      <c r="G167" s="40">
        <v>150</v>
      </c>
      <c r="H167" s="40">
        <v>220</v>
      </c>
      <c r="I167" s="45">
        <v>15</v>
      </c>
      <c r="J167" s="40">
        <v>20000</v>
      </c>
      <c r="K167" s="40">
        <v>300000</v>
      </c>
      <c r="L167" s="40">
        <v>15</v>
      </c>
      <c r="M167" s="40">
        <v>300000</v>
      </c>
      <c r="N167" t="e">
        <f>VLOOKUP(F167,#REF!, 2, 0)</f>
        <v>#REF!</v>
      </c>
      <c r="O167" t="e">
        <f t="shared" si="2"/>
        <v>#REF!</v>
      </c>
    </row>
    <row r="168" spans="1:15">
      <c r="A168" t="s">
        <v>205</v>
      </c>
      <c r="B168" t="s">
        <v>23</v>
      </c>
      <c r="C168" s="41">
        <v>46</v>
      </c>
      <c r="D168" s="41" t="s">
        <v>1409</v>
      </c>
      <c r="E168" t="s">
        <v>204</v>
      </c>
      <c r="F168" t="s">
        <v>1814</v>
      </c>
      <c r="G168" s="40">
        <v>150</v>
      </c>
      <c r="H168" s="40">
        <v>220</v>
      </c>
      <c r="I168" s="45">
        <v>15</v>
      </c>
      <c r="J168" s="40">
        <v>20000</v>
      </c>
      <c r="K168" s="40">
        <v>300000</v>
      </c>
      <c r="L168" s="40">
        <v>15</v>
      </c>
      <c r="M168" s="40">
        <v>300000</v>
      </c>
      <c r="N168" t="e">
        <f>VLOOKUP(F168,#REF!, 2, 0)</f>
        <v>#REF!</v>
      </c>
      <c r="O168" t="e">
        <f t="shared" si="2"/>
        <v>#REF!</v>
      </c>
    </row>
    <row r="169" spans="1:15">
      <c r="A169" t="s">
        <v>519</v>
      </c>
      <c r="B169" t="s">
        <v>16</v>
      </c>
      <c r="C169" s="41">
        <v>18</v>
      </c>
      <c r="D169" s="41" t="s">
        <v>591</v>
      </c>
      <c r="E169" t="s">
        <v>103</v>
      </c>
      <c r="F169" t="s">
        <v>1797</v>
      </c>
      <c r="G169" s="40">
        <v>280</v>
      </c>
      <c r="H169" s="40">
        <v>380</v>
      </c>
      <c r="I169" s="45">
        <v>7</v>
      </c>
      <c r="J169" s="40">
        <v>21428</v>
      </c>
      <c r="K169" s="40">
        <v>149996</v>
      </c>
      <c r="L169" s="40">
        <v>5</v>
      </c>
      <c r="M169" s="40">
        <v>107140</v>
      </c>
      <c r="N169" t="e">
        <f>VLOOKUP(F169,#REF!, 2, 0)</f>
        <v>#REF!</v>
      </c>
      <c r="O169" t="e">
        <f t="shared" si="2"/>
        <v>#REF!</v>
      </c>
    </row>
    <row r="170" spans="1:15">
      <c r="A170" t="s">
        <v>553</v>
      </c>
      <c r="B170" t="s">
        <v>16</v>
      </c>
      <c r="C170" s="41">
        <v>22</v>
      </c>
      <c r="D170" s="41" t="s">
        <v>588</v>
      </c>
      <c r="E170" t="s">
        <v>103</v>
      </c>
      <c r="F170" t="s">
        <v>1758</v>
      </c>
      <c r="G170" s="40">
        <v>340</v>
      </c>
      <c r="H170" s="40">
        <v>470</v>
      </c>
      <c r="I170" s="45">
        <v>12</v>
      </c>
      <c r="J170" s="40">
        <v>12765</v>
      </c>
      <c r="K170" s="40">
        <v>153180</v>
      </c>
      <c r="L170" s="40">
        <v>12</v>
      </c>
      <c r="M170" s="40">
        <v>153180</v>
      </c>
      <c r="N170" t="e">
        <f>VLOOKUP(F170,#REF!, 2, 0)</f>
        <v>#REF!</v>
      </c>
      <c r="O170" t="e">
        <f t="shared" si="2"/>
        <v>#REF!</v>
      </c>
    </row>
    <row r="171" spans="1:15">
      <c r="A171" t="s">
        <v>839</v>
      </c>
      <c r="B171" t="s">
        <v>23</v>
      </c>
      <c r="C171" s="41">
        <v>18</v>
      </c>
      <c r="D171" s="41" t="s">
        <v>591</v>
      </c>
      <c r="E171" t="s">
        <v>113</v>
      </c>
      <c r="F171" t="s">
        <v>1821</v>
      </c>
      <c r="G171" s="40">
        <v>320</v>
      </c>
      <c r="H171" s="40">
        <v>400</v>
      </c>
      <c r="I171" s="45">
        <v>8</v>
      </c>
      <c r="J171" s="40">
        <v>75000</v>
      </c>
      <c r="K171" s="40">
        <v>600000</v>
      </c>
      <c r="L171" s="40">
        <v>8</v>
      </c>
      <c r="M171" s="40">
        <v>600000</v>
      </c>
      <c r="N171" t="e">
        <f>VLOOKUP(F171,#REF!, 2, 0)</f>
        <v>#REF!</v>
      </c>
      <c r="O171" t="e">
        <f t="shared" si="2"/>
        <v>#REF!</v>
      </c>
    </row>
    <row r="172" spans="1:15">
      <c r="A172" t="s">
        <v>691</v>
      </c>
      <c r="B172" t="s">
        <v>23</v>
      </c>
      <c r="C172" s="41">
        <v>18</v>
      </c>
      <c r="D172" s="41" t="s">
        <v>591</v>
      </c>
      <c r="E172" t="s">
        <v>135</v>
      </c>
      <c r="F172" t="s">
        <v>1819</v>
      </c>
      <c r="G172" s="40">
        <v>350</v>
      </c>
      <c r="H172" s="40">
        <v>450</v>
      </c>
      <c r="I172" s="45">
        <v>9</v>
      </c>
      <c r="J172" s="40">
        <v>68571</v>
      </c>
      <c r="K172" s="40">
        <v>617139</v>
      </c>
      <c r="L172" s="40">
        <v>6</v>
      </c>
      <c r="M172" s="40">
        <v>411426</v>
      </c>
      <c r="N172" t="e">
        <f>VLOOKUP(F172,#REF!, 2, 0)</f>
        <v>#REF!</v>
      </c>
      <c r="O172" t="e">
        <f t="shared" si="2"/>
        <v>#REF!</v>
      </c>
    </row>
    <row r="173" spans="1:15">
      <c r="A173" t="s">
        <v>155</v>
      </c>
      <c r="B173" t="s">
        <v>23</v>
      </c>
      <c r="C173" s="41">
        <v>52</v>
      </c>
      <c r="D173" s="41" t="s">
        <v>586</v>
      </c>
      <c r="E173" t="s">
        <v>71</v>
      </c>
      <c r="F173" t="s">
        <v>1837</v>
      </c>
      <c r="G173" s="40">
        <v>200</v>
      </c>
      <c r="H173" s="40">
        <v>300</v>
      </c>
      <c r="I173" s="45">
        <v>20</v>
      </c>
      <c r="J173" s="40">
        <v>90000</v>
      </c>
      <c r="K173" s="40">
        <v>1800000</v>
      </c>
      <c r="L173" s="40">
        <v>20</v>
      </c>
      <c r="M173" s="40">
        <v>1800000</v>
      </c>
      <c r="N173" t="e">
        <f>VLOOKUP(F173,#REF!, 2, 0)</f>
        <v>#REF!</v>
      </c>
      <c r="O173" t="e">
        <f t="shared" si="2"/>
        <v>#REF!</v>
      </c>
    </row>
    <row r="174" spans="1:15">
      <c r="A174" t="s">
        <v>83</v>
      </c>
      <c r="B174" t="s">
        <v>23</v>
      </c>
      <c r="C174" s="41">
        <v>52</v>
      </c>
      <c r="D174" s="41" t="s">
        <v>586</v>
      </c>
      <c r="E174" t="s">
        <v>71</v>
      </c>
      <c r="F174" t="s">
        <v>1838</v>
      </c>
      <c r="G174" s="40">
        <v>250</v>
      </c>
      <c r="H174" s="40">
        <v>350</v>
      </c>
      <c r="I174" s="45">
        <v>25</v>
      </c>
      <c r="J174" s="40">
        <v>72000</v>
      </c>
      <c r="K174" s="40">
        <v>1800000</v>
      </c>
      <c r="L174" s="40">
        <v>25</v>
      </c>
      <c r="M174" s="40">
        <v>1800000</v>
      </c>
      <c r="N174" t="e">
        <f>VLOOKUP(F174,#REF!, 2, 0)</f>
        <v>#REF!</v>
      </c>
      <c r="O174" t="e">
        <f t="shared" si="2"/>
        <v>#REF!</v>
      </c>
    </row>
    <row r="175" spans="1:15">
      <c r="A175" t="s">
        <v>86</v>
      </c>
      <c r="B175" t="s">
        <v>23</v>
      </c>
      <c r="C175" s="41">
        <v>52</v>
      </c>
      <c r="D175" s="41" t="s">
        <v>586</v>
      </c>
      <c r="E175" t="s">
        <v>71</v>
      </c>
      <c r="F175" t="s">
        <v>1839</v>
      </c>
      <c r="G175" s="40">
        <v>320</v>
      </c>
      <c r="H175" s="40">
        <v>400</v>
      </c>
      <c r="I175" s="45">
        <v>32</v>
      </c>
      <c r="J175" s="40">
        <v>56250</v>
      </c>
      <c r="K175" s="40">
        <v>1800000</v>
      </c>
      <c r="L175" s="40">
        <v>32</v>
      </c>
      <c r="M175" s="40">
        <v>1800000</v>
      </c>
      <c r="N175" t="e">
        <f>VLOOKUP(F175,#REF!, 2, 0)</f>
        <v>#REF!</v>
      </c>
      <c r="O175" t="e">
        <f t="shared" si="2"/>
        <v>#REF!</v>
      </c>
    </row>
    <row r="176" spans="1:15">
      <c r="A176" t="s">
        <v>520</v>
      </c>
      <c r="B176" t="s">
        <v>16</v>
      </c>
      <c r="C176" s="41">
        <v>18</v>
      </c>
      <c r="D176" s="41" t="s">
        <v>591</v>
      </c>
      <c r="E176" t="s">
        <v>491</v>
      </c>
      <c r="F176" t="s">
        <v>1864</v>
      </c>
      <c r="G176" s="40">
        <v>300</v>
      </c>
      <c r="H176" s="40">
        <v>410</v>
      </c>
      <c r="I176" s="45">
        <v>8.5</v>
      </c>
      <c r="J176" s="40">
        <v>20000</v>
      </c>
      <c r="K176" s="40">
        <v>170000</v>
      </c>
      <c r="L176" s="40">
        <v>7</v>
      </c>
      <c r="M176" s="40">
        <v>140000</v>
      </c>
      <c r="N176" t="e">
        <f>VLOOKUP(F176,#REF!, 2, 0)</f>
        <v>#REF!</v>
      </c>
      <c r="O176" t="e">
        <f t="shared" si="2"/>
        <v>#REF!</v>
      </c>
    </row>
    <row r="177" spans="1:15">
      <c r="A177" t="s">
        <v>613</v>
      </c>
      <c r="B177" t="s">
        <v>43</v>
      </c>
      <c r="C177" s="41">
        <v>18</v>
      </c>
      <c r="D177" s="41" t="s">
        <v>591</v>
      </c>
      <c r="E177" t="s">
        <v>614</v>
      </c>
      <c r="F177" t="s">
        <v>1865</v>
      </c>
      <c r="G177" s="40">
        <v>270</v>
      </c>
      <c r="H177" s="40">
        <v>330</v>
      </c>
      <c r="I177" s="45">
        <v>7</v>
      </c>
      <c r="J177" s="40">
        <v>22222</v>
      </c>
      <c r="K177" s="40">
        <v>155554</v>
      </c>
      <c r="L177" s="40">
        <v>5</v>
      </c>
      <c r="M177" s="40">
        <v>111110</v>
      </c>
      <c r="N177" t="e">
        <f>VLOOKUP(F177,#REF!, 2, 0)</f>
        <v>#REF!</v>
      </c>
      <c r="O177" t="e">
        <f t="shared" si="2"/>
        <v>#REF!</v>
      </c>
    </row>
    <row r="178" spans="1:15">
      <c r="A178" t="s">
        <v>710</v>
      </c>
      <c r="B178" t="s">
        <v>23</v>
      </c>
      <c r="C178" s="41">
        <v>18</v>
      </c>
      <c r="D178" s="41" t="s">
        <v>591</v>
      </c>
      <c r="E178" t="s">
        <v>711</v>
      </c>
      <c r="F178" t="s">
        <v>1816</v>
      </c>
      <c r="G178" s="40">
        <v>100</v>
      </c>
      <c r="H178" s="40">
        <v>205</v>
      </c>
      <c r="I178" s="45">
        <v>8</v>
      </c>
      <c r="J178" s="40">
        <v>60000</v>
      </c>
      <c r="K178" s="40">
        <v>480000</v>
      </c>
      <c r="L178" s="40">
        <v>5</v>
      </c>
      <c r="M178" s="40">
        <v>300000</v>
      </c>
      <c r="N178" t="e">
        <f>VLOOKUP(F178,#REF!, 2, 0)</f>
        <v>#REF!</v>
      </c>
      <c r="O178" t="e">
        <f t="shared" si="2"/>
        <v>#REF!</v>
      </c>
    </row>
    <row r="179" spans="1:15">
      <c r="A179" t="s">
        <v>549</v>
      </c>
      <c r="B179" t="s">
        <v>16</v>
      </c>
      <c r="C179" s="41">
        <v>18</v>
      </c>
      <c r="D179" s="41" t="s">
        <v>591</v>
      </c>
      <c r="E179" t="s">
        <v>227</v>
      </c>
      <c r="F179" t="s">
        <v>1785</v>
      </c>
      <c r="G179" s="40">
        <v>450</v>
      </c>
      <c r="H179" s="40">
        <v>550</v>
      </c>
      <c r="I179" s="45">
        <v>14</v>
      </c>
      <c r="J179" s="40">
        <v>13333</v>
      </c>
      <c r="K179" s="40">
        <v>186662</v>
      </c>
      <c r="L179" s="40">
        <v>7</v>
      </c>
      <c r="M179" s="40">
        <v>93331</v>
      </c>
      <c r="N179" t="e">
        <f>VLOOKUP(F179,#REF!, 2, 0)</f>
        <v>#REF!</v>
      </c>
      <c r="O179" t="e">
        <f t="shared" si="2"/>
        <v>#REF!</v>
      </c>
    </row>
    <row r="180" spans="1:15">
      <c r="A180" t="s">
        <v>137</v>
      </c>
      <c r="B180" t="s">
        <v>23</v>
      </c>
      <c r="C180" s="41">
        <v>52</v>
      </c>
      <c r="D180" s="41" t="s">
        <v>586</v>
      </c>
      <c r="E180" t="s">
        <v>139</v>
      </c>
      <c r="F180" t="s">
        <v>1845</v>
      </c>
      <c r="G180" s="40">
        <v>200</v>
      </c>
      <c r="H180" s="40">
        <v>280</v>
      </c>
      <c r="I180" s="45">
        <v>20.2</v>
      </c>
      <c r="J180" s="40">
        <v>30000</v>
      </c>
      <c r="K180" s="40">
        <v>606000</v>
      </c>
      <c r="L180" s="40">
        <v>20</v>
      </c>
      <c r="M180" s="40">
        <v>600000</v>
      </c>
      <c r="N180" t="e">
        <f>VLOOKUP(F180,#REF!, 2, 0)</f>
        <v>#REF!</v>
      </c>
      <c r="O180" t="e">
        <f t="shared" si="2"/>
        <v>#REF!</v>
      </c>
    </row>
    <row r="181" spans="1:15">
      <c r="A181" t="s">
        <v>616</v>
      </c>
      <c r="B181" t="s">
        <v>23</v>
      </c>
      <c r="C181" s="41">
        <v>91</v>
      </c>
      <c r="D181" s="41" t="s">
        <v>578</v>
      </c>
      <c r="E181" t="s">
        <v>90</v>
      </c>
      <c r="F181" t="s">
        <v>1722</v>
      </c>
      <c r="G181" s="40">
        <v>150</v>
      </c>
      <c r="H181" s="40">
        <v>200</v>
      </c>
      <c r="I181" s="45">
        <v>4.5</v>
      </c>
      <c r="J181" s="40">
        <v>400000</v>
      </c>
      <c r="K181" s="40">
        <v>1800000</v>
      </c>
      <c r="L181" s="40">
        <v>4.5</v>
      </c>
      <c r="M181" s="40">
        <v>1800000</v>
      </c>
      <c r="N181" t="e">
        <f>VLOOKUP(F181,#REF!, 2, 0)</f>
        <v>#REF!</v>
      </c>
      <c r="O181" t="e">
        <f t="shared" si="2"/>
        <v>#REF!</v>
      </c>
    </row>
    <row r="182" spans="1:15">
      <c r="A182" t="s">
        <v>141</v>
      </c>
      <c r="B182" t="s">
        <v>23</v>
      </c>
      <c r="C182" s="41">
        <v>52</v>
      </c>
      <c r="D182" s="41" t="s">
        <v>586</v>
      </c>
      <c r="E182" t="s">
        <v>71</v>
      </c>
      <c r="F182" t="s">
        <v>1837</v>
      </c>
      <c r="G182" s="40">
        <v>200</v>
      </c>
      <c r="H182" s="40">
        <v>300</v>
      </c>
      <c r="I182" s="45">
        <v>20</v>
      </c>
      <c r="J182" s="40">
        <v>30000</v>
      </c>
      <c r="K182" s="40">
        <v>600000</v>
      </c>
      <c r="L182" s="40">
        <v>20</v>
      </c>
      <c r="M182" s="40">
        <v>600000</v>
      </c>
      <c r="N182" t="e">
        <f>VLOOKUP(F182,#REF!, 2, 0)</f>
        <v>#REF!</v>
      </c>
      <c r="O182" t="e">
        <f t="shared" si="2"/>
        <v>#REF!</v>
      </c>
    </row>
    <row r="183" spans="1:15">
      <c r="A183" t="s">
        <v>142</v>
      </c>
      <c r="B183" t="s">
        <v>23</v>
      </c>
      <c r="C183" s="41">
        <v>52</v>
      </c>
      <c r="D183" s="41" t="s">
        <v>586</v>
      </c>
      <c r="E183" t="s">
        <v>71</v>
      </c>
      <c r="F183" t="s">
        <v>1838</v>
      </c>
      <c r="G183" s="40">
        <v>250</v>
      </c>
      <c r="H183" s="40">
        <v>350</v>
      </c>
      <c r="I183" s="45">
        <v>25</v>
      </c>
      <c r="J183" s="40">
        <v>2400</v>
      </c>
      <c r="K183" s="40">
        <v>60000</v>
      </c>
      <c r="L183" s="40">
        <v>25</v>
      </c>
      <c r="M183" s="40">
        <v>60000</v>
      </c>
      <c r="N183" t="e">
        <f>VLOOKUP(F183,#REF!, 2, 0)</f>
        <v>#REF!</v>
      </c>
      <c r="O183" t="e">
        <f t="shared" si="2"/>
        <v>#REF!</v>
      </c>
    </row>
    <row r="184" spans="1:15">
      <c r="A184" t="s">
        <v>811</v>
      </c>
      <c r="B184" t="s">
        <v>43</v>
      </c>
      <c r="C184" s="41">
        <v>18</v>
      </c>
      <c r="D184" s="41" t="s">
        <v>591</v>
      </c>
      <c r="E184" t="s">
        <v>240</v>
      </c>
      <c r="F184" t="s">
        <v>1782</v>
      </c>
      <c r="G184" s="40">
        <v>350</v>
      </c>
      <c r="H184" s="40">
        <v>450</v>
      </c>
      <c r="I184" s="45">
        <v>9.5</v>
      </c>
      <c r="J184" s="40">
        <v>34285</v>
      </c>
      <c r="K184" s="40">
        <v>325707.5</v>
      </c>
      <c r="L184" s="40">
        <v>6</v>
      </c>
      <c r="M184" s="40">
        <v>205710</v>
      </c>
      <c r="N184" t="e">
        <f>VLOOKUP(F184,#REF!, 2, 0)</f>
        <v>#REF!</v>
      </c>
      <c r="O184" t="e">
        <f t="shared" si="2"/>
        <v>#REF!</v>
      </c>
    </row>
    <row r="185" spans="1:15">
      <c r="A185" t="s">
        <v>246</v>
      </c>
      <c r="B185" t="s">
        <v>43</v>
      </c>
      <c r="C185" s="41">
        <v>89</v>
      </c>
      <c r="D185" s="41" t="s">
        <v>583</v>
      </c>
      <c r="E185" t="s">
        <v>240</v>
      </c>
      <c r="F185" t="s">
        <v>1736</v>
      </c>
      <c r="G185" s="40">
        <v>200</v>
      </c>
      <c r="H185" s="40">
        <v>300</v>
      </c>
      <c r="I185" s="45">
        <v>5.5</v>
      </c>
      <c r="J185" s="40">
        <v>60000</v>
      </c>
      <c r="K185" s="40">
        <v>330000</v>
      </c>
      <c r="L185" s="40">
        <v>5.5</v>
      </c>
      <c r="M185" s="40">
        <v>330000</v>
      </c>
      <c r="N185" t="e">
        <f>VLOOKUP(F185,#REF!, 2, 0)</f>
        <v>#REF!</v>
      </c>
      <c r="O185" t="e">
        <f t="shared" si="2"/>
        <v>#REF!</v>
      </c>
    </row>
    <row r="186" spans="1:15">
      <c r="A186" t="s">
        <v>846</v>
      </c>
      <c r="B186" t="s">
        <v>23</v>
      </c>
      <c r="C186" s="41">
        <v>18</v>
      </c>
      <c r="D186" s="41" t="s">
        <v>591</v>
      </c>
      <c r="E186" t="s">
        <v>240</v>
      </c>
      <c r="F186" t="s">
        <v>1780</v>
      </c>
      <c r="G186" s="40">
        <v>250</v>
      </c>
      <c r="H186" s="40">
        <v>450</v>
      </c>
      <c r="I186" s="45">
        <v>7</v>
      </c>
      <c r="J186" s="40">
        <v>24000</v>
      </c>
      <c r="K186" s="40">
        <v>168000</v>
      </c>
      <c r="L186" s="40">
        <v>6</v>
      </c>
      <c r="M186" s="40">
        <v>144000</v>
      </c>
      <c r="N186" t="e">
        <f>VLOOKUP(F186,#REF!, 2, 0)</f>
        <v>#REF!</v>
      </c>
      <c r="O186" t="e">
        <f t="shared" si="2"/>
        <v>#REF!</v>
      </c>
    </row>
    <row r="187" spans="1:15">
      <c r="A187" t="s">
        <v>724</v>
      </c>
      <c r="B187" t="s">
        <v>43</v>
      </c>
      <c r="C187" s="41">
        <v>18</v>
      </c>
      <c r="D187" s="41" t="s">
        <v>591</v>
      </c>
      <c r="E187" t="s">
        <v>90</v>
      </c>
      <c r="F187" t="s">
        <v>1793</v>
      </c>
      <c r="G187" s="40">
        <v>350</v>
      </c>
      <c r="H187" s="40">
        <v>450</v>
      </c>
      <c r="I187" s="45">
        <v>9</v>
      </c>
      <c r="J187" s="40">
        <v>17142</v>
      </c>
      <c r="K187" s="40">
        <v>154278</v>
      </c>
      <c r="L187" s="40">
        <v>6</v>
      </c>
      <c r="M187" s="40">
        <v>102852</v>
      </c>
      <c r="N187" t="e">
        <f>VLOOKUP(F187,#REF!, 2, 0)</f>
        <v>#REF!</v>
      </c>
      <c r="O187" t="e">
        <f t="shared" si="2"/>
        <v>#REF!</v>
      </c>
    </row>
    <row r="188" spans="1:15">
      <c r="A188" t="s">
        <v>72</v>
      </c>
      <c r="B188" t="s">
        <v>43</v>
      </c>
      <c r="C188" s="41">
        <v>52</v>
      </c>
      <c r="D188" s="41" t="s">
        <v>586</v>
      </c>
      <c r="E188" t="s">
        <v>45</v>
      </c>
      <c r="F188" t="s">
        <v>1852</v>
      </c>
      <c r="G188" s="40">
        <v>275</v>
      </c>
      <c r="H188" s="40">
        <v>400</v>
      </c>
      <c r="I188" s="45">
        <v>27.5</v>
      </c>
      <c r="J188" s="40">
        <v>21818</v>
      </c>
      <c r="K188" s="40">
        <v>599995</v>
      </c>
      <c r="L188" s="40">
        <v>27.5</v>
      </c>
      <c r="M188" s="40">
        <v>599995</v>
      </c>
      <c r="N188" t="e">
        <f>VLOOKUP(F188,#REF!, 2, 0)</f>
        <v>#REF!</v>
      </c>
      <c r="O188" t="e">
        <f t="shared" si="2"/>
        <v>#REF!</v>
      </c>
    </row>
    <row r="189" spans="1:15">
      <c r="A189" t="s">
        <v>74</v>
      </c>
      <c r="B189" t="s">
        <v>43</v>
      </c>
      <c r="C189" s="41">
        <v>52</v>
      </c>
      <c r="D189" s="41" t="s">
        <v>586</v>
      </c>
      <c r="E189" t="s">
        <v>45</v>
      </c>
      <c r="F189" t="s">
        <v>1852</v>
      </c>
      <c r="G189" s="40">
        <v>275</v>
      </c>
      <c r="H189" s="40">
        <v>400</v>
      </c>
      <c r="I189" s="45">
        <v>27.5</v>
      </c>
      <c r="J189" s="40">
        <v>10909</v>
      </c>
      <c r="K189" s="40">
        <v>299997.5</v>
      </c>
      <c r="L189" s="40">
        <v>27.5</v>
      </c>
      <c r="M189" s="40">
        <v>299997.5</v>
      </c>
      <c r="N189" t="e">
        <f>VLOOKUP(F189,#REF!, 2, 0)</f>
        <v>#REF!</v>
      </c>
      <c r="O189" t="e">
        <f t="shared" si="2"/>
        <v>#REF!</v>
      </c>
    </row>
    <row r="190" spans="1:15">
      <c r="A190" t="s">
        <v>75</v>
      </c>
      <c r="B190" t="s">
        <v>43</v>
      </c>
      <c r="C190" s="41">
        <v>52</v>
      </c>
      <c r="D190" s="41" t="s">
        <v>586</v>
      </c>
      <c r="E190" t="s">
        <v>45</v>
      </c>
      <c r="F190" t="s">
        <v>1852</v>
      </c>
      <c r="G190" s="40">
        <v>275</v>
      </c>
      <c r="H190" s="40">
        <v>400</v>
      </c>
      <c r="I190" s="45">
        <v>27.5</v>
      </c>
      <c r="J190" s="40">
        <v>10909</v>
      </c>
      <c r="K190" s="40">
        <v>299997.5</v>
      </c>
      <c r="L190" s="40">
        <v>27.5</v>
      </c>
      <c r="M190" s="40">
        <v>299997.5</v>
      </c>
      <c r="N190" t="e">
        <f>VLOOKUP(F190,#REF!, 2, 0)</f>
        <v>#REF!</v>
      </c>
      <c r="O190" t="e">
        <f t="shared" si="2"/>
        <v>#REF!</v>
      </c>
    </row>
    <row r="191" spans="1:15">
      <c r="A191" t="s">
        <v>559</v>
      </c>
      <c r="B191" t="s">
        <v>16</v>
      </c>
      <c r="C191" s="41">
        <v>22</v>
      </c>
      <c r="D191" s="41" t="s">
        <v>588</v>
      </c>
      <c r="E191" t="s">
        <v>90</v>
      </c>
      <c r="F191" t="s">
        <v>1757</v>
      </c>
      <c r="G191" s="40">
        <v>500</v>
      </c>
      <c r="H191" s="40">
        <v>650</v>
      </c>
      <c r="I191" s="45">
        <v>14.5</v>
      </c>
      <c r="J191" s="40">
        <v>9230</v>
      </c>
      <c r="K191" s="40">
        <v>133835</v>
      </c>
      <c r="L191" s="40">
        <v>12</v>
      </c>
      <c r="M191" s="40">
        <v>110760</v>
      </c>
      <c r="N191" t="e">
        <f>VLOOKUP(F191,#REF!, 2, 0)</f>
        <v>#REF!</v>
      </c>
      <c r="O191" t="e">
        <f t="shared" si="2"/>
        <v>#REF!</v>
      </c>
    </row>
    <row r="192" spans="1:15">
      <c r="A192" t="s">
        <v>490</v>
      </c>
      <c r="B192" t="s">
        <v>23</v>
      </c>
      <c r="C192" s="41">
        <v>54</v>
      </c>
      <c r="D192" s="41" t="s">
        <v>1585</v>
      </c>
      <c r="E192" t="s">
        <v>491</v>
      </c>
      <c r="F192" t="s">
        <v>1875</v>
      </c>
      <c r="G192" s="40">
        <v>125</v>
      </c>
      <c r="H192" s="40">
        <v>290</v>
      </c>
      <c r="I192" s="45">
        <v>15.2</v>
      </c>
      <c r="J192" s="40">
        <v>48000</v>
      </c>
      <c r="K192" s="40">
        <v>729600</v>
      </c>
      <c r="L192" s="40">
        <v>12.5</v>
      </c>
      <c r="M192" s="40">
        <v>600000</v>
      </c>
      <c r="N192" t="e">
        <f>VLOOKUP(F192,#REF!, 2, 0)</f>
        <v>#REF!</v>
      </c>
      <c r="O192" t="e">
        <f t="shared" si="2"/>
        <v>#REF!</v>
      </c>
    </row>
    <row r="193" spans="1:15">
      <c r="A193" t="s">
        <v>659</v>
      </c>
      <c r="B193" t="s">
        <v>23</v>
      </c>
      <c r="C193" s="41">
        <v>18</v>
      </c>
      <c r="D193" s="41" t="s">
        <v>591</v>
      </c>
      <c r="E193" t="s">
        <v>90</v>
      </c>
      <c r="F193" t="s">
        <v>1792</v>
      </c>
      <c r="G193" s="40">
        <v>250</v>
      </c>
      <c r="H193" s="40">
        <v>350</v>
      </c>
      <c r="I193" s="45">
        <v>7</v>
      </c>
      <c r="J193" s="40">
        <v>24000</v>
      </c>
      <c r="K193" s="40">
        <v>168000</v>
      </c>
      <c r="L193" s="40">
        <v>6</v>
      </c>
      <c r="M193" s="40">
        <v>144000</v>
      </c>
      <c r="N193" t="e">
        <f>VLOOKUP(F193,#REF!, 2, 0)</f>
        <v>#REF!</v>
      </c>
      <c r="O193" t="e">
        <f t="shared" si="2"/>
        <v>#REF!</v>
      </c>
    </row>
    <row r="194" spans="1:15">
      <c r="A194" t="s">
        <v>629</v>
      </c>
      <c r="B194" t="s">
        <v>23</v>
      </c>
      <c r="C194" s="41">
        <v>18</v>
      </c>
      <c r="D194" s="41" t="s">
        <v>591</v>
      </c>
      <c r="E194" t="s">
        <v>90</v>
      </c>
      <c r="F194" t="s">
        <v>1787</v>
      </c>
      <c r="G194" s="40">
        <v>180</v>
      </c>
      <c r="H194" s="40">
        <v>200</v>
      </c>
      <c r="I194" s="45">
        <v>5</v>
      </c>
      <c r="J194" s="40">
        <v>33333</v>
      </c>
      <c r="K194" s="40">
        <v>166665</v>
      </c>
      <c r="L194" s="40">
        <v>5</v>
      </c>
      <c r="M194" s="40">
        <v>166665</v>
      </c>
      <c r="N194" t="e">
        <f>VLOOKUP(F194,#REF!, 2, 0)</f>
        <v>#REF!</v>
      </c>
      <c r="O194" t="e">
        <f t="shared" si="2"/>
        <v>#REF!</v>
      </c>
    </row>
    <row r="195" spans="1:15">
      <c r="A195" t="s">
        <v>816</v>
      </c>
      <c r="B195" t="s">
        <v>43</v>
      </c>
      <c r="C195" s="41">
        <v>18</v>
      </c>
      <c r="D195" s="41" t="s">
        <v>591</v>
      </c>
      <c r="E195" t="s">
        <v>90</v>
      </c>
      <c r="F195" t="s">
        <v>1792</v>
      </c>
      <c r="G195" s="40">
        <v>250</v>
      </c>
      <c r="H195" s="40">
        <v>310</v>
      </c>
      <c r="I195" s="45">
        <v>7</v>
      </c>
      <c r="J195" s="40">
        <v>48000</v>
      </c>
      <c r="K195" s="40">
        <v>336000</v>
      </c>
      <c r="L195" s="40">
        <v>6</v>
      </c>
      <c r="M195" s="40">
        <v>288000</v>
      </c>
      <c r="N195" t="e">
        <f>VLOOKUP(F195,#REF!, 2, 0)</f>
        <v>#REF!</v>
      </c>
      <c r="O195" t="e">
        <f t="shared" ref="O195:O213" si="3">IF(I195=N195, "O", "X")</f>
        <v>#REF!</v>
      </c>
    </row>
    <row r="196" spans="1:15">
      <c r="A196" t="s">
        <v>669</v>
      </c>
      <c r="B196" t="s">
        <v>23</v>
      </c>
      <c r="C196" s="41">
        <v>18</v>
      </c>
      <c r="D196" s="41" t="s">
        <v>591</v>
      </c>
      <c r="E196" t="s">
        <v>670</v>
      </c>
      <c r="F196" t="s">
        <v>1768</v>
      </c>
      <c r="G196" s="40">
        <v>200</v>
      </c>
      <c r="H196" s="40">
        <v>460</v>
      </c>
      <c r="I196" s="45">
        <v>5</v>
      </c>
      <c r="J196" s="40">
        <v>30000</v>
      </c>
      <c r="K196" s="40">
        <v>150000</v>
      </c>
      <c r="L196" s="40">
        <v>5</v>
      </c>
      <c r="M196" s="40">
        <v>150000</v>
      </c>
      <c r="N196" t="e">
        <f>VLOOKUP(F196,#REF!, 2, 0)</f>
        <v>#REF!</v>
      </c>
      <c r="O196" t="e">
        <f t="shared" si="3"/>
        <v>#REF!</v>
      </c>
    </row>
    <row r="197" spans="1:15">
      <c r="A197" t="s">
        <v>817</v>
      </c>
      <c r="B197" t="s">
        <v>23</v>
      </c>
      <c r="C197" s="41">
        <v>18</v>
      </c>
      <c r="D197" s="41" t="s">
        <v>591</v>
      </c>
      <c r="E197" t="s">
        <v>240</v>
      </c>
      <c r="F197" t="s">
        <v>1780</v>
      </c>
      <c r="G197" s="40">
        <v>250</v>
      </c>
      <c r="H197" s="40">
        <v>350</v>
      </c>
      <c r="I197" s="45">
        <v>7.5</v>
      </c>
      <c r="J197" s="40">
        <v>48000</v>
      </c>
      <c r="K197" s="40">
        <v>360000</v>
      </c>
      <c r="L197" s="40">
        <v>6</v>
      </c>
      <c r="M197" s="40">
        <v>288000</v>
      </c>
      <c r="N197" t="e">
        <f>VLOOKUP(F197,#REF!, 2, 0)</f>
        <v>#REF!</v>
      </c>
      <c r="O197" t="e">
        <f t="shared" si="3"/>
        <v>#REF!</v>
      </c>
    </row>
    <row r="198" spans="1:15">
      <c r="A198" t="s">
        <v>76</v>
      </c>
      <c r="B198" t="s">
        <v>43</v>
      </c>
      <c r="C198" s="41">
        <v>52</v>
      </c>
      <c r="D198" s="41" t="s">
        <v>586</v>
      </c>
      <c r="E198" t="s">
        <v>78</v>
      </c>
      <c r="F198" t="s">
        <v>1851</v>
      </c>
      <c r="G198" s="40">
        <v>260</v>
      </c>
      <c r="H198" s="40">
        <v>370</v>
      </c>
      <c r="I198" s="45">
        <v>26</v>
      </c>
      <c r="J198" s="40">
        <v>46153</v>
      </c>
      <c r="K198" s="40">
        <v>1199978</v>
      </c>
      <c r="L198" s="40">
        <v>26</v>
      </c>
      <c r="M198" s="40">
        <v>1199978</v>
      </c>
      <c r="N198" t="e">
        <f>VLOOKUP(F198,#REF!, 2, 0)</f>
        <v>#REF!</v>
      </c>
      <c r="O198" t="e">
        <f t="shared" si="3"/>
        <v>#REF!</v>
      </c>
    </row>
    <row r="199" spans="1:15">
      <c r="A199" t="s">
        <v>80</v>
      </c>
      <c r="B199" t="s">
        <v>23</v>
      </c>
      <c r="C199" s="41">
        <v>52</v>
      </c>
      <c r="D199" s="41" t="s">
        <v>586</v>
      </c>
      <c r="E199" t="s">
        <v>81</v>
      </c>
      <c r="F199" t="s">
        <v>1849</v>
      </c>
      <c r="G199" s="40">
        <v>200</v>
      </c>
      <c r="H199" s="40">
        <v>300</v>
      </c>
      <c r="I199" s="45">
        <v>20</v>
      </c>
      <c r="J199" s="40">
        <v>30000</v>
      </c>
      <c r="K199" s="40">
        <v>600000</v>
      </c>
      <c r="L199" s="40">
        <v>20</v>
      </c>
      <c r="M199" s="40">
        <v>600000</v>
      </c>
      <c r="N199" t="e">
        <f>VLOOKUP(F199,#REF!, 2, 0)</f>
        <v>#REF!</v>
      </c>
      <c r="O199" t="e">
        <f t="shared" si="3"/>
        <v>#REF!</v>
      </c>
    </row>
    <row r="200" spans="1:15">
      <c r="A200" t="s">
        <v>831</v>
      </c>
      <c r="B200" t="s">
        <v>23</v>
      </c>
      <c r="C200" s="41">
        <v>18</v>
      </c>
      <c r="D200" s="41" t="s">
        <v>591</v>
      </c>
      <c r="E200" t="s">
        <v>90</v>
      </c>
      <c r="F200" t="s">
        <v>1792</v>
      </c>
      <c r="G200" s="40">
        <v>250</v>
      </c>
      <c r="H200" s="40">
        <v>350</v>
      </c>
      <c r="I200" s="45">
        <v>7</v>
      </c>
      <c r="J200" s="40">
        <v>24000</v>
      </c>
      <c r="K200" s="40">
        <v>168000</v>
      </c>
      <c r="L200" s="40">
        <v>6</v>
      </c>
      <c r="M200" s="40">
        <v>144000</v>
      </c>
      <c r="N200" t="e">
        <f>VLOOKUP(F200,#REF!, 2, 0)</f>
        <v>#REF!</v>
      </c>
      <c r="O200" t="e">
        <f t="shared" si="3"/>
        <v>#REF!</v>
      </c>
    </row>
    <row r="201" spans="1:15">
      <c r="A201" t="s">
        <v>785</v>
      </c>
      <c r="B201" t="s">
        <v>23</v>
      </c>
      <c r="C201" s="41">
        <v>18</v>
      </c>
      <c r="D201" s="41" t="s">
        <v>591</v>
      </c>
      <c r="E201" t="s">
        <v>90</v>
      </c>
      <c r="F201" t="s">
        <v>1792</v>
      </c>
      <c r="G201" s="40">
        <v>250</v>
      </c>
      <c r="H201" s="40">
        <v>350</v>
      </c>
      <c r="I201" s="45">
        <v>7.5</v>
      </c>
      <c r="J201" s="40">
        <v>24000</v>
      </c>
      <c r="K201" s="40">
        <v>180000</v>
      </c>
      <c r="L201" s="40">
        <v>6</v>
      </c>
      <c r="M201" s="40">
        <v>144000</v>
      </c>
      <c r="N201" t="e">
        <f>VLOOKUP(F201,#REF!, 2, 0)</f>
        <v>#REF!</v>
      </c>
      <c r="O201" t="e">
        <f t="shared" si="3"/>
        <v>#REF!</v>
      </c>
    </row>
    <row r="202" spans="1:15">
      <c r="A202" t="s">
        <v>65</v>
      </c>
      <c r="B202" t="s">
        <v>23</v>
      </c>
      <c r="C202" s="41">
        <v>52</v>
      </c>
      <c r="D202" s="41" t="s">
        <v>586</v>
      </c>
      <c r="E202" t="s">
        <v>31</v>
      </c>
      <c r="F202" t="s">
        <v>1855</v>
      </c>
      <c r="G202" s="40">
        <v>215</v>
      </c>
      <c r="H202" s="40">
        <v>300</v>
      </c>
      <c r="I202" s="45">
        <v>21.7</v>
      </c>
      <c r="J202" s="40">
        <v>10000</v>
      </c>
      <c r="K202" s="40">
        <v>217000</v>
      </c>
      <c r="L202" s="40">
        <v>21.5</v>
      </c>
      <c r="M202" s="40">
        <v>215000</v>
      </c>
      <c r="N202" t="e">
        <f>VLOOKUP(F202,#REF!, 2, 0)</f>
        <v>#REF!</v>
      </c>
      <c r="O202" t="e">
        <f t="shared" si="3"/>
        <v>#REF!</v>
      </c>
    </row>
    <row r="203" spans="1:15">
      <c r="A203" t="s">
        <v>68</v>
      </c>
      <c r="B203" t="s">
        <v>43</v>
      </c>
      <c r="C203" s="41">
        <v>52</v>
      </c>
      <c r="D203" s="41" t="s">
        <v>586</v>
      </c>
      <c r="E203" t="s">
        <v>45</v>
      </c>
      <c r="F203" t="s">
        <v>1853</v>
      </c>
      <c r="G203" s="40">
        <v>340</v>
      </c>
      <c r="H203" s="40">
        <v>420</v>
      </c>
      <c r="I203" s="45">
        <v>34</v>
      </c>
      <c r="J203" s="40">
        <v>11764</v>
      </c>
      <c r="K203" s="40">
        <v>399976</v>
      </c>
      <c r="L203" s="40">
        <v>34</v>
      </c>
      <c r="M203" s="40">
        <v>399976</v>
      </c>
      <c r="N203" t="e">
        <f>VLOOKUP(F203,#REF!, 2, 0)</f>
        <v>#REF!</v>
      </c>
      <c r="O203" t="e">
        <f t="shared" si="3"/>
        <v>#REF!</v>
      </c>
    </row>
    <row r="204" spans="1:15">
      <c r="A204" t="s">
        <v>41</v>
      </c>
      <c r="B204" t="s">
        <v>43</v>
      </c>
      <c r="C204" s="41">
        <v>52</v>
      </c>
      <c r="D204" s="41" t="s">
        <v>586</v>
      </c>
      <c r="E204" t="s">
        <v>45</v>
      </c>
      <c r="F204" t="s">
        <v>1853</v>
      </c>
      <c r="G204" s="40">
        <v>340</v>
      </c>
      <c r="H204" s="40">
        <v>420</v>
      </c>
      <c r="I204" s="45">
        <v>34</v>
      </c>
      <c r="J204" s="40">
        <v>23529</v>
      </c>
      <c r="K204" s="40">
        <v>799986</v>
      </c>
      <c r="L204" s="40">
        <v>34</v>
      </c>
      <c r="M204" s="40">
        <v>799986</v>
      </c>
      <c r="N204" t="e">
        <f>VLOOKUP(F204,#REF!, 2, 0)</f>
        <v>#REF!</v>
      </c>
      <c r="O204" t="e">
        <f t="shared" si="3"/>
        <v>#REF!</v>
      </c>
    </row>
    <row r="205" spans="1:15">
      <c r="A205" t="s">
        <v>703</v>
      </c>
      <c r="B205" t="s">
        <v>43</v>
      </c>
      <c r="C205" s="41">
        <v>18</v>
      </c>
      <c r="D205" s="41" t="s">
        <v>591</v>
      </c>
      <c r="E205" t="s">
        <v>240</v>
      </c>
      <c r="F205" t="s">
        <v>1782</v>
      </c>
      <c r="G205" s="40">
        <v>350</v>
      </c>
      <c r="H205" s="40">
        <v>450</v>
      </c>
      <c r="I205" s="45">
        <v>9.5</v>
      </c>
      <c r="J205" s="40">
        <v>51428</v>
      </c>
      <c r="K205" s="40">
        <v>488566</v>
      </c>
      <c r="L205" s="40">
        <v>6</v>
      </c>
      <c r="M205" s="40">
        <v>308568</v>
      </c>
      <c r="N205" t="e">
        <f>VLOOKUP(F205,#REF!, 2, 0)</f>
        <v>#REF!</v>
      </c>
      <c r="O205" t="e">
        <f t="shared" si="3"/>
        <v>#REF!</v>
      </c>
    </row>
    <row r="206" spans="1:15">
      <c r="A206" t="s">
        <v>704</v>
      </c>
      <c r="B206" t="s">
        <v>43</v>
      </c>
      <c r="C206" s="41">
        <v>18</v>
      </c>
      <c r="D206" s="41" t="s">
        <v>591</v>
      </c>
      <c r="E206" t="s">
        <v>240</v>
      </c>
      <c r="F206" t="s">
        <v>1780</v>
      </c>
      <c r="G206" s="40">
        <v>250</v>
      </c>
      <c r="H206" s="40">
        <v>450</v>
      </c>
      <c r="I206" s="45">
        <v>7.5</v>
      </c>
      <c r="J206" s="40">
        <v>48000</v>
      </c>
      <c r="K206" s="40">
        <v>360000</v>
      </c>
      <c r="L206" s="40">
        <v>6</v>
      </c>
      <c r="M206" s="40">
        <v>288000</v>
      </c>
      <c r="N206" t="e">
        <f>VLOOKUP(F206,#REF!, 2, 0)</f>
        <v>#REF!</v>
      </c>
      <c r="O206" t="e">
        <f t="shared" si="3"/>
        <v>#REF!</v>
      </c>
    </row>
    <row r="207" spans="1:15">
      <c r="A207" t="s">
        <v>749</v>
      </c>
      <c r="B207" t="s">
        <v>43</v>
      </c>
      <c r="C207" s="41">
        <v>22</v>
      </c>
      <c r="D207" s="41" t="s">
        <v>588</v>
      </c>
      <c r="E207" t="s">
        <v>240</v>
      </c>
      <c r="F207" t="s">
        <v>1753</v>
      </c>
      <c r="G207" s="40">
        <v>350</v>
      </c>
      <c r="H207" s="40">
        <v>650</v>
      </c>
      <c r="I207" s="45">
        <v>14.5</v>
      </c>
      <c r="J207" s="40">
        <v>18461</v>
      </c>
      <c r="K207" s="40">
        <v>267684.5</v>
      </c>
      <c r="L207" s="40">
        <v>12</v>
      </c>
      <c r="M207" s="40">
        <v>221532</v>
      </c>
      <c r="N207" t="e">
        <f>VLOOKUP(F207,#REF!, 2, 0)</f>
        <v>#REF!</v>
      </c>
      <c r="O207" t="e">
        <f t="shared" si="3"/>
        <v>#REF!</v>
      </c>
    </row>
    <row r="208" spans="1:15">
      <c r="A208" t="s">
        <v>522</v>
      </c>
      <c r="B208" t="s">
        <v>16</v>
      </c>
      <c r="C208" s="41">
        <v>18</v>
      </c>
      <c r="D208" s="41" t="s">
        <v>591</v>
      </c>
      <c r="E208" t="s">
        <v>517</v>
      </c>
      <c r="F208" t="s">
        <v>1775</v>
      </c>
      <c r="G208" s="40">
        <v>300</v>
      </c>
      <c r="H208" s="40">
        <v>420</v>
      </c>
      <c r="I208" s="45">
        <v>8</v>
      </c>
      <c r="J208" s="40">
        <v>40000</v>
      </c>
      <c r="K208" s="40">
        <v>320000</v>
      </c>
      <c r="L208" s="40">
        <v>7</v>
      </c>
      <c r="M208" s="40">
        <v>280000</v>
      </c>
      <c r="N208" t="e">
        <f>VLOOKUP(F208,#REF!, 2, 0)</f>
        <v>#REF!</v>
      </c>
      <c r="O208" t="e">
        <f t="shared" si="3"/>
        <v>#REF!</v>
      </c>
    </row>
    <row r="209" spans="1:15">
      <c r="A209" t="s">
        <v>848</v>
      </c>
      <c r="B209" t="s">
        <v>23</v>
      </c>
      <c r="C209" s="41">
        <v>18</v>
      </c>
      <c r="D209" s="41" t="s">
        <v>591</v>
      </c>
      <c r="E209" t="s">
        <v>799</v>
      </c>
      <c r="F209" t="s">
        <v>1818</v>
      </c>
      <c r="G209" s="40">
        <v>125</v>
      </c>
      <c r="H209" s="40">
        <v>230</v>
      </c>
      <c r="I209" s="45">
        <v>5</v>
      </c>
      <c r="J209" s="40">
        <v>48000</v>
      </c>
      <c r="K209" s="40">
        <v>240000</v>
      </c>
      <c r="L209" s="40">
        <v>5</v>
      </c>
      <c r="M209" s="40">
        <v>240000</v>
      </c>
      <c r="N209" t="e">
        <f>VLOOKUP(F209,#REF!, 2, 0)</f>
        <v>#REF!</v>
      </c>
      <c r="O209" t="e">
        <f t="shared" si="3"/>
        <v>#REF!</v>
      </c>
    </row>
    <row r="210" spans="1:15">
      <c r="A210" t="s">
        <v>814</v>
      </c>
      <c r="B210" t="s">
        <v>23</v>
      </c>
      <c r="C210" s="41">
        <v>18</v>
      </c>
      <c r="D210" s="41" t="s">
        <v>591</v>
      </c>
      <c r="E210" t="s">
        <v>815</v>
      </c>
      <c r="F210" t="s">
        <v>1823</v>
      </c>
      <c r="G210" s="40">
        <v>250</v>
      </c>
      <c r="H210" s="40">
        <v>350</v>
      </c>
      <c r="I210" s="45">
        <v>7</v>
      </c>
      <c r="J210" s="40">
        <v>24000</v>
      </c>
      <c r="K210" s="40">
        <v>168000</v>
      </c>
      <c r="L210" s="40">
        <v>6</v>
      </c>
      <c r="M210" s="40">
        <v>144000</v>
      </c>
      <c r="N210" t="e">
        <f>VLOOKUP(F210,#REF!, 2, 0)</f>
        <v>#REF!</v>
      </c>
      <c r="O210" t="e">
        <f t="shared" si="3"/>
        <v>#REF!</v>
      </c>
    </row>
    <row r="211" spans="1:15">
      <c r="A211" t="s">
        <v>786</v>
      </c>
      <c r="B211" t="s">
        <v>23</v>
      </c>
      <c r="C211" s="41">
        <v>18</v>
      </c>
      <c r="D211" s="41" t="s">
        <v>591</v>
      </c>
      <c r="E211" t="s">
        <v>240</v>
      </c>
      <c r="F211" t="s">
        <v>1781</v>
      </c>
      <c r="G211" s="40">
        <v>300</v>
      </c>
      <c r="H211" s="40">
        <v>450</v>
      </c>
      <c r="I211" s="45">
        <v>8.5</v>
      </c>
      <c r="J211" s="40">
        <v>20000</v>
      </c>
      <c r="K211" s="40">
        <v>170000</v>
      </c>
      <c r="L211" s="40">
        <v>7</v>
      </c>
      <c r="M211" s="40">
        <v>140000</v>
      </c>
      <c r="N211" t="e">
        <f>VLOOKUP(F211,#REF!, 2, 0)</f>
        <v>#REF!</v>
      </c>
      <c r="O211" t="e">
        <f t="shared" si="3"/>
        <v>#REF!</v>
      </c>
    </row>
    <row r="212" spans="1:15">
      <c r="A212" t="s">
        <v>792</v>
      </c>
      <c r="B212" t="s">
        <v>43</v>
      </c>
      <c r="C212" s="41">
        <v>22</v>
      </c>
      <c r="D212" s="41" t="s">
        <v>588</v>
      </c>
      <c r="E212" t="s">
        <v>664</v>
      </c>
      <c r="F212" t="s">
        <v>1749</v>
      </c>
      <c r="G212" s="40">
        <v>480</v>
      </c>
      <c r="H212" s="40">
        <v>640</v>
      </c>
      <c r="I212" s="45">
        <v>14</v>
      </c>
      <c r="J212" s="40">
        <v>9375</v>
      </c>
      <c r="K212" s="40">
        <v>131250</v>
      </c>
      <c r="L212" s="40">
        <v>12</v>
      </c>
      <c r="M212" s="40">
        <v>112500</v>
      </c>
      <c r="N212" t="e">
        <f>VLOOKUP(F212,#REF!, 2, 0)</f>
        <v>#REF!</v>
      </c>
      <c r="O212" t="e">
        <f t="shared" si="3"/>
        <v>#REF!</v>
      </c>
    </row>
    <row r="213" spans="1:15">
      <c r="A213" t="s">
        <v>51</v>
      </c>
      <c r="B213" t="s">
        <v>16</v>
      </c>
      <c r="C213" s="41">
        <v>52</v>
      </c>
      <c r="D213" s="41" t="s">
        <v>586</v>
      </c>
      <c r="E213" t="s">
        <v>31</v>
      </c>
      <c r="F213" t="s">
        <v>1857</v>
      </c>
      <c r="G213" s="40">
        <v>250</v>
      </c>
      <c r="H213" s="40">
        <v>350</v>
      </c>
      <c r="I213" s="45">
        <v>25</v>
      </c>
      <c r="J213" s="40">
        <v>24000</v>
      </c>
      <c r="K213" s="40">
        <v>600000</v>
      </c>
      <c r="L213" s="40">
        <v>25</v>
      </c>
      <c r="M213" s="40">
        <v>600000</v>
      </c>
      <c r="N213" t="e">
        <f>VLOOKUP(F213,#REF!, 2, 0)</f>
        <v>#REF!</v>
      </c>
      <c r="O213" t="e">
        <f t="shared" si="3"/>
        <v>#REF!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7F61-FFBC-4C5B-88CD-F50BBD13CFF8}">
  <sheetPr codeName="Sheet19">
    <tabColor rgb="FFFF0000"/>
  </sheetPr>
  <dimension ref="A1:R180"/>
  <sheetViews>
    <sheetView workbookViewId="0"/>
  </sheetViews>
  <sheetFormatPr defaultRowHeight="16.5"/>
  <cols>
    <col min="1" max="1" width="22" customWidth="1"/>
    <col min="4" max="4" width="17.625" customWidth="1"/>
    <col min="5" max="5" width="14.625" customWidth="1"/>
    <col min="6" max="6" width="27.625" customWidth="1"/>
    <col min="12" max="12" width="11" customWidth="1"/>
    <col min="14" max="15" width="13" customWidth="1"/>
    <col min="16" max="16" width="14" customWidth="1"/>
    <col min="17" max="17" width="15.875" customWidth="1"/>
  </cols>
  <sheetData>
    <row r="1" spans="1:18" ht="17.25" thickBot="1">
      <c r="A1" s="39" t="s">
        <v>564</v>
      </c>
      <c r="B1" s="39" t="s">
        <v>565</v>
      </c>
      <c r="C1" s="39" t="s">
        <v>1695</v>
      </c>
      <c r="D1" s="39" t="s">
        <v>2172</v>
      </c>
      <c r="E1" s="39" t="s">
        <v>569</v>
      </c>
      <c r="F1" s="39" t="s">
        <v>570</v>
      </c>
      <c r="G1" s="78" t="s">
        <v>572</v>
      </c>
      <c r="H1" s="39" t="s">
        <v>1660</v>
      </c>
      <c r="I1" s="39" t="s">
        <v>1661</v>
      </c>
      <c r="J1" s="78" t="s">
        <v>573</v>
      </c>
      <c r="K1" s="78" t="s">
        <v>1655</v>
      </c>
      <c r="L1" s="39" t="s">
        <v>2171</v>
      </c>
      <c r="M1" s="39" t="s">
        <v>2170</v>
      </c>
      <c r="N1" s="39" t="s">
        <v>2008</v>
      </c>
      <c r="O1" s="39" t="s">
        <v>2169</v>
      </c>
      <c r="P1" s="39" t="s">
        <v>2168</v>
      </c>
      <c r="Q1" s="78" t="s">
        <v>567</v>
      </c>
    </row>
    <row r="2" spans="1:18">
      <c r="A2" s="77" t="s">
        <v>2167</v>
      </c>
      <c r="B2" t="s">
        <v>230</v>
      </c>
      <c r="C2" t="s">
        <v>1609</v>
      </c>
      <c r="D2" t="s">
        <v>2018</v>
      </c>
      <c r="E2" t="e">
        <v>#N/A</v>
      </c>
      <c r="F2" s="76" t="s">
        <v>2166</v>
      </c>
      <c r="G2">
        <v>26</v>
      </c>
      <c r="H2" t="e">
        <v>#N/A</v>
      </c>
      <c r="I2" t="e">
        <v>#N/A</v>
      </c>
      <c r="J2">
        <v>250</v>
      </c>
      <c r="K2">
        <v>290</v>
      </c>
      <c r="L2" s="75">
        <v>22900</v>
      </c>
      <c r="M2" t="e">
        <v>#N/A</v>
      </c>
      <c r="N2" s="74">
        <v>20</v>
      </c>
      <c r="O2" s="63"/>
      <c r="P2" s="62">
        <v>458000</v>
      </c>
      <c r="Q2">
        <v>20240923</v>
      </c>
    </row>
    <row r="3" spans="1:18">
      <c r="A3" s="77" t="s">
        <v>2165</v>
      </c>
      <c r="B3" t="s">
        <v>2116</v>
      </c>
      <c r="C3" t="s">
        <v>1609</v>
      </c>
      <c r="D3" t="s">
        <v>2018</v>
      </c>
      <c r="E3" t="e">
        <v>#N/A</v>
      </c>
      <c r="F3" s="73" t="s">
        <v>2164</v>
      </c>
      <c r="G3">
        <v>26</v>
      </c>
      <c r="H3" t="e">
        <v>#N/A</v>
      </c>
      <c r="I3" t="e">
        <v>#N/A</v>
      </c>
      <c r="J3">
        <v>280</v>
      </c>
      <c r="K3">
        <v>400</v>
      </c>
      <c r="L3" s="68">
        <v>19670</v>
      </c>
      <c r="M3" t="e">
        <v>#N/A</v>
      </c>
      <c r="N3" s="67">
        <v>22.400000000000002</v>
      </c>
      <c r="O3" s="63"/>
      <c r="P3" s="62">
        <v>440608.00000000006</v>
      </c>
      <c r="Q3">
        <v>20240920</v>
      </c>
    </row>
    <row r="4" spans="1:18">
      <c r="A4" s="77" t="s">
        <v>647</v>
      </c>
      <c r="B4" t="s">
        <v>843</v>
      </c>
      <c r="C4" t="s">
        <v>1609</v>
      </c>
      <c r="D4" t="s">
        <v>176</v>
      </c>
      <c r="E4">
        <v>102857</v>
      </c>
      <c r="F4" s="73" t="s">
        <v>2114</v>
      </c>
      <c r="G4">
        <v>18</v>
      </c>
      <c r="H4">
        <v>350</v>
      </c>
      <c r="I4">
        <v>0</v>
      </c>
      <c r="J4">
        <v>350</v>
      </c>
      <c r="K4">
        <v>450</v>
      </c>
      <c r="L4" s="68">
        <v>46200</v>
      </c>
      <c r="M4">
        <v>6</v>
      </c>
      <c r="N4" s="67">
        <v>9.5</v>
      </c>
      <c r="O4" s="63"/>
      <c r="P4" s="62">
        <v>438900</v>
      </c>
    </row>
    <row r="5" spans="1:18">
      <c r="A5" s="77" t="s">
        <v>2163</v>
      </c>
      <c r="B5" t="s">
        <v>2116</v>
      </c>
      <c r="C5" t="s">
        <v>1609</v>
      </c>
      <c r="D5" t="s">
        <v>2018</v>
      </c>
      <c r="E5" t="e">
        <v>#N/A</v>
      </c>
      <c r="F5" s="73" t="s">
        <v>2162</v>
      </c>
      <c r="G5">
        <v>48</v>
      </c>
      <c r="H5" t="e">
        <v>#N/A</v>
      </c>
      <c r="I5" t="e">
        <v>#N/A</v>
      </c>
      <c r="J5">
        <v>120</v>
      </c>
      <c r="K5">
        <v>185</v>
      </c>
      <c r="L5" s="68">
        <v>43700</v>
      </c>
      <c r="M5" t="e">
        <v>#N/A</v>
      </c>
      <c r="N5" s="67">
        <v>16.999999999999996</v>
      </c>
      <c r="O5" s="63"/>
      <c r="P5" s="62">
        <v>742899.99999999988</v>
      </c>
      <c r="Q5">
        <v>20240923</v>
      </c>
    </row>
    <row r="6" spans="1:18">
      <c r="A6" s="77" t="s">
        <v>2161</v>
      </c>
      <c r="B6" t="s">
        <v>643</v>
      </c>
      <c r="C6" t="s">
        <v>1609</v>
      </c>
      <c r="D6" t="s">
        <v>2018</v>
      </c>
      <c r="E6" t="e">
        <v>#N/A</v>
      </c>
      <c r="F6" s="69" t="s">
        <v>2160</v>
      </c>
      <c r="G6">
        <v>52</v>
      </c>
      <c r="H6" t="e">
        <v>#N/A</v>
      </c>
      <c r="I6" t="e">
        <v>#N/A</v>
      </c>
      <c r="J6">
        <v>160</v>
      </c>
      <c r="K6">
        <v>240</v>
      </c>
      <c r="L6" s="68">
        <v>36300</v>
      </c>
      <c r="M6" t="e">
        <v>#N/A</v>
      </c>
      <c r="N6" s="67">
        <v>16</v>
      </c>
      <c r="O6" s="63"/>
      <c r="P6" s="62">
        <v>580800</v>
      </c>
      <c r="Q6">
        <v>20240923</v>
      </c>
    </row>
    <row r="7" spans="1:18">
      <c r="A7" s="77" t="s">
        <v>2159</v>
      </c>
      <c r="B7" t="s">
        <v>230</v>
      </c>
      <c r="C7" t="s">
        <v>1609</v>
      </c>
      <c r="D7" t="s">
        <v>2018</v>
      </c>
      <c r="E7" t="e">
        <v>#N/A</v>
      </c>
      <c r="F7" s="69" t="s">
        <v>2158</v>
      </c>
      <c r="G7">
        <v>18</v>
      </c>
      <c r="H7" t="e">
        <v>#N/A</v>
      </c>
      <c r="I7" t="e">
        <v>#N/A</v>
      </c>
      <c r="J7">
        <v>320</v>
      </c>
      <c r="K7">
        <v>440</v>
      </c>
      <c r="L7" s="68">
        <v>17695</v>
      </c>
      <c r="M7" t="e">
        <v>#N/A</v>
      </c>
      <c r="N7" s="67">
        <v>8</v>
      </c>
      <c r="O7" s="63"/>
      <c r="P7" s="62">
        <v>141560</v>
      </c>
      <c r="Q7">
        <v>20240923</v>
      </c>
    </row>
    <row r="8" spans="1:18">
      <c r="A8" s="77" t="s">
        <v>2157</v>
      </c>
      <c r="B8" t="s">
        <v>643</v>
      </c>
      <c r="C8" t="s">
        <v>1609</v>
      </c>
      <c r="D8" t="s">
        <v>2018</v>
      </c>
      <c r="E8" t="e">
        <v>#N/A</v>
      </c>
      <c r="F8" s="69" t="s">
        <v>2156</v>
      </c>
      <c r="G8">
        <v>22</v>
      </c>
      <c r="H8" t="e">
        <v>#N/A</v>
      </c>
      <c r="I8" t="e">
        <v>#N/A</v>
      </c>
      <c r="J8">
        <v>250</v>
      </c>
      <c r="K8">
        <v>450</v>
      </c>
      <c r="L8" s="68">
        <v>25200</v>
      </c>
      <c r="M8" t="e">
        <v>#N/A</v>
      </c>
      <c r="N8" s="67">
        <v>12</v>
      </c>
      <c r="O8" s="63"/>
      <c r="P8" s="62">
        <v>302400</v>
      </c>
      <c r="Q8">
        <v>20240924</v>
      </c>
    </row>
    <row r="9" spans="1:18">
      <c r="A9" s="77" t="s">
        <v>2155</v>
      </c>
      <c r="B9" t="s">
        <v>230</v>
      </c>
      <c r="C9" t="s">
        <v>1609</v>
      </c>
      <c r="D9" t="s">
        <v>2018</v>
      </c>
      <c r="E9" t="e">
        <v>#N/A</v>
      </c>
      <c r="F9" s="69" t="s">
        <v>2154</v>
      </c>
      <c r="G9">
        <v>18</v>
      </c>
      <c r="H9" t="e">
        <v>#N/A</v>
      </c>
      <c r="I9" t="e">
        <v>#N/A</v>
      </c>
      <c r="J9">
        <v>160</v>
      </c>
      <c r="K9">
        <v>250</v>
      </c>
      <c r="L9" s="68">
        <v>35500</v>
      </c>
      <c r="M9" t="e">
        <v>#N/A</v>
      </c>
      <c r="N9" s="67">
        <v>5</v>
      </c>
      <c r="O9" s="63"/>
      <c r="P9" s="62">
        <v>177500</v>
      </c>
      <c r="Q9">
        <v>20240923</v>
      </c>
    </row>
    <row r="10" spans="1:18">
      <c r="A10" s="77" t="s">
        <v>647</v>
      </c>
      <c r="B10" t="s">
        <v>843</v>
      </c>
      <c r="C10" t="s">
        <v>1609</v>
      </c>
      <c r="D10" t="s">
        <v>176</v>
      </c>
      <c r="E10">
        <v>102857</v>
      </c>
      <c r="F10" s="69" t="s">
        <v>2114</v>
      </c>
      <c r="G10">
        <v>18</v>
      </c>
      <c r="H10">
        <v>350</v>
      </c>
      <c r="I10">
        <v>0</v>
      </c>
      <c r="J10">
        <v>350</v>
      </c>
      <c r="K10">
        <v>450</v>
      </c>
      <c r="L10" s="68">
        <v>52900</v>
      </c>
      <c r="M10">
        <v>6</v>
      </c>
      <c r="N10" s="67">
        <v>9.5</v>
      </c>
      <c r="O10" s="63"/>
      <c r="P10" s="62">
        <v>502550</v>
      </c>
    </row>
    <row r="11" spans="1:18">
      <c r="A11" s="77" t="s">
        <v>2132</v>
      </c>
      <c r="B11" t="s">
        <v>843</v>
      </c>
      <c r="C11" t="s">
        <v>1609</v>
      </c>
      <c r="D11" t="s">
        <v>2018</v>
      </c>
      <c r="E11" t="e">
        <v>#N/A</v>
      </c>
      <c r="F11" s="69" t="s">
        <v>2131</v>
      </c>
      <c r="G11">
        <v>22</v>
      </c>
      <c r="H11" t="e">
        <v>#N/A</v>
      </c>
      <c r="I11" t="e">
        <v>#N/A</v>
      </c>
      <c r="J11">
        <v>350</v>
      </c>
      <c r="K11">
        <v>650</v>
      </c>
      <c r="L11" s="68">
        <v>16200</v>
      </c>
      <c r="M11" t="e">
        <v>#N/A</v>
      </c>
      <c r="N11" s="67">
        <v>14.5</v>
      </c>
      <c r="O11" s="63"/>
      <c r="P11" s="62">
        <v>234900</v>
      </c>
      <c r="Q11">
        <v>20240925</v>
      </c>
    </row>
    <row r="12" spans="1:18">
      <c r="A12" s="77" t="s">
        <v>2153</v>
      </c>
      <c r="B12" t="s">
        <v>2152</v>
      </c>
      <c r="C12" t="s">
        <v>1609</v>
      </c>
      <c r="D12" t="s">
        <v>2018</v>
      </c>
      <c r="E12" t="e">
        <v>#N/A</v>
      </c>
      <c r="F12" s="69" t="s">
        <v>2151</v>
      </c>
      <c r="G12">
        <v>18</v>
      </c>
      <c r="H12" t="e">
        <v>#N/A</v>
      </c>
      <c r="I12" t="e">
        <v>#N/A</v>
      </c>
      <c r="J12">
        <v>150</v>
      </c>
      <c r="K12">
        <v>250</v>
      </c>
      <c r="L12" s="68">
        <v>39500</v>
      </c>
      <c r="M12" t="e">
        <v>#N/A</v>
      </c>
      <c r="N12" s="67">
        <v>5</v>
      </c>
      <c r="O12" s="63"/>
      <c r="P12" s="62">
        <v>197500</v>
      </c>
      <c r="Q12">
        <v>20240918</v>
      </c>
    </row>
    <row r="13" spans="1:18">
      <c r="A13" s="77" t="s">
        <v>2150</v>
      </c>
      <c r="B13" t="s">
        <v>230</v>
      </c>
      <c r="C13" t="s">
        <v>1609</v>
      </c>
      <c r="D13" t="s">
        <v>2018</v>
      </c>
      <c r="E13" t="e">
        <v>#N/A</v>
      </c>
      <c r="F13" s="69" t="s">
        <v>2149</v>
      </c>
      <c r="G13">
        <v>48</v>
      </c>
      <c r="H13" t="e">
        <v>#N/A</v>
      </c>
      <c r="I13" t="e">
        <v>#N/A</v>
      </c>
      <c r="J13">
        <v>215</v>
      </c>
      <c r="K13">
        <v>390</v>
      </c>
      <c r="L13" s="68">
        <v>25650</v>
      </c>
      <c r="M13" t="e">
        <v>#N/A</v>
      </c>
      <c r="N13" s="67">
        <v>30.099999999999998</v>
      </c>
      <c r="O13" s="63"/>
      <c r="P13" s="62">
        <v>772065</v>
      </c>
      <c r="Q13">
        <v>20240924</v>
      </c>
    </row>
    <row r="14" spans="1:18">
      <c r="A14" s="77" t="s">
        <v>2148</v>
      </c>
      <c r="B14" t="s">
        <v>2147</v>
      </c>
      <c r="C14" t="s">
        <v>1609</v>
      </c>
      <c r="D14" t="s">
        <v>2018</v>
      </c>
      <c r="E14" t="e">
        <v>#N/A</v>
      </c>
      <c r="F14" s="69" t="s">
        <v>2146</v>
      </c>
      <c r="G14" t="e">
        <v>#N/A</v>
      </c>
      <c r="H14" t="e">
        <v>#N/A</v>
      </c>
      <c r="I14" t="e">
        <v>#N/A</v>
      </c>
      <c r="J14" t="e">
        <v>#N/A</v>
      </c>
      <c r="K14" t="e">
        <v>#N/A</v>
      </c>
      <c r="L14" s="68">
        <v>16000</v>
      </c>
      <c r="M14" t="e">
        <v>#N/A</v>
      </c>
      <c r="N14" s="67">
        <v>36</v>
      </c>
      <c r="O14" s="63"/>
      <c r="P14" s="62">
        <v>576000</v>
      </c>
      <c r="R14" t="s">
        <v>2016</v>
      </c>
    </row>
    <row r="15" spans="1:18">
      <c r="A15" s="77" t="s">
        <v>2145</v>
      </c>
      <c r="B15" t="s">
        <v>230</v>
      </c>
      <c r="C15" t="s">
        <v>1609</v>
      </c>
      <c r="D15" t="s">
        <v>2018</v>
      </c>
      <c r="E15" t="e">
        <v>#N/A</v>
      </c>
      <c r="F15" s="69" t="s">
        <v>2144</v>
      </c>
      <c r="G15">
        <v>52</v>
      </c>
      <c r="H15" t="e">
        <v>#N/A</v>
      </c>
      <c r="I15" t="e">
        <v>#N/A</v>
      </c>
      <c r="J15">
        <v>310</v>
      </c>
      <c r="K15">
        <v>420</v>
      </c>
      <c r="L15" s="68">
        <v>18490</v>
      </c>
      <c r="M15" t="e">
        <v>#N/A</v>
      </c>
      <c r="N15" s="67">
        <v>31</v>
      </c>
      <c r="O15" s="63"/>
      <c r="P15" s="62">
        <v>573190</v>
      </c>
      <c r="Q15">
        <v>20240923</v>
      </c>
    </row>
    <row r="16" spans="1:18">
      <c r="A16" s="77" t="s">
        <v>27</v>
      </c>
      <c r="B16" t="s">
        <v>15</v>
      </c>
      <c r="C16" t="s">
        <v>1609</v>
      </c>
      <c r="D16" t="s">
        <v>24</v>
      </c>
      <c r="E16">
        <v>23529</v>
      </c>
      <c r="F16" s="69" t="s">
        <v>2143</v>
      </c>
      <c r="G16">
        <v>52</v>
      </c>
      <c r="H16">
        <v>0</v>
      </c>
      <c r="I16">
        <v>0</v>
      </c>
      <c r="J16">
        <v>170</v>
      </c>
      <c r="K16">
        <v>230</v>
      </c>
      <c r="L16" s="68">
        <v>20900</v>
      </c>
      <c r="M16">
        <v>1.2</v>
      </c>
      <c r="N16" s="67">
        <v>17.2</v>
      </c>
      <c r="O16" s="63"/>
      <c r="P16" s="62">
        <v>359480</v>
      </c>
    </row>
    <row r="17" spans="1:18">
      <c r="A17" s="77" t="s">
        <v>2142</v>
      </c>
      <c r="B17" t="s">
        <v>643</v>
      </c>
      <c r="C17" t="s">
        <v>1609</v>
      </c>
      <c r="D17" t="s">
        <v>2018</v>
      </c>
      <c r="E17" t="e">
        <v>#N/A</v>
      </c>
      <c r="F17" s="69" t="s">
        <v>2141</v>
      </c>
      <c r="G17">
        <v>22</v>
      </c>
      <c r="H17" t="e">
        <v>#N/A</v>
      </c>
      <c r="I17" t="e">
        <v>#N/A</v>
      </c>
      <c r="J17">
        <v>420</v>
      </c>
      <c r="K17">
        <v>615</v>
      </c>
      <c r="L17" s="68">
        <v>9170</v>
      </c>
      <c r="M17" t="e">
        <v>#N/A</v>
      </c>
      <c r="N17" s="67">
        <v>14</v>
      </c>
      <c r="O17" s="63"/>
      <c r="P17" s="62">
        <v>128380</v>
      </c>
      <c r="Q17">
        <v>20240924</v>
      </c>
    </row>
    <row r="18" spans="1:18">
      <c r="A18" s="77" t="s">
        <v>30</v>
      </c>
      <c r="B18" t="s">
        <v>15</v>
      </c>
      <c r="C18" t="s">
        <v>1609</v>
      </c>
      <c r="D18" t="s">
        <v>18</v>
      </c>
      <c r="E18">
        <v>30000</v>
      </c>
      <c r="F18" s="69" t="s">
        <v>2140</v>
      </c>
      <c r="G18">
        <v>52</v>
      </c>
      <c r="H18">
        <v>0</v>
      </c>
      <c r="I18">
        <v>0</v>
      </c>
      <c r="J18">
        <v>200</v>
      </c>
      <c r="K18">
        <v>300</v>
      </c>
      <c r="L18" s="68">
        <v>28517</v>
      </c>
      <c r="M18">
        <v>1.2</v>
      </c>
      <c r="N18" s="67">
        <v>20</v>
      </c>
      <c r="O18" s="63"/>
      <c r="P18" s="62">
        <v>570340</v>
      </c>
    </row>
    <row r="19" spans="1:18">
      <c r="A19" s="77" t="s">
        <v>705</v>
      </c>
      <c r="B19" t="s">
        <v>15</v>
      </c>
      <c r="C19" t="s">
        <v>1609</v>
      </c>
      <c r="D19" t="s">
        <v>42</v>
      </c>
      <c r="E19">
        <v>90000</v>
      </c>
      <c r="F19" s="69" t="s">
        <v>2099</v>
      </c>
      <c r="G19">
        <v>22</v>
      </c>
      <c r="H19">
        <v>0</v>
      </c>
      <c r="I19">
        <v>1000</v>
      </c>
      <c r="J19">
        <v>280</v>
      </c>
      <c r="K19">
        <v>800</v>
      </c>
      <c r="L19" s="68">
        <v>13600</v>
      </c>
      <c r="M19">
        <v>16</v>
      </c>
      <c r="N19" s="67">
        <v>18</v>
      </c>
      <c r="O19" s="63"/>
      <c r="P19" s="62">
        <v>244800</v>
      </c>
    </row>
    <row r="20" spans="1:18">
      <c r="A20" s="77" t="s">
        <v>755</v>
      </c>
      <c r="B20" t="s">
        <v>15</v>
      </c>
      <c r="C20" t="s">
        <v>1609</v>
      </c>
      <c r="D20" t="s">
        <v>24</v>
      </c>
      <c r="E20">
        <v>29411</v>
      </c>
      <c r="F20" s="69" t="s">
        <v>2130</v>
      </c>
      <c r="G20">
        <v>18</v>
      </c>
      <c r="H20">
        <v>201</v>
      </c>
      <c r="I20">
        <v>0</v>
      </c>
      <c r="J20">
        <v>102</v>
      </c>
      <c r="K20">
        <v>193</v>
      </c>
      <c r="L20" s="68">
        <v>15000</v>
      </c>
      <c r="M20">
        <v>5</v>
      </c>
      <c r="N20" s="67">
        <v>5</v>
      </c>
      <c r="O20" s="63"/>
      <c r="P20" s="62">
        <v>75000</v>
      </c>
    </row>
    <row r="21" spans="1:18">
      <c r="A21" s="77" t="s">
        <v>2139</v>
      </c>
      <c r="B21" t="s">
        <v>230</v>
      </c>
      <c r="C21" t="s">
        <v>1609</v>
      </c>
      <c r="D21" t="s">
        <v>2018</v>
      </c>
      <c r="E21" t="e">
        <v>#N/A</v>
      </c>
      <c r="F21" s="69" t="s">
        <v>2138</v>
      </c>
      <c r="G21">
        <v>18</v>
      </c>
      <c r="H21" t="e">
        <v>#N/A</v>
      </c>
      <c r="I21" t="e">
        <v>#N/A</v>
      </c>
      <c r="J21">
        <v>320</v>
      </c>
      <c r="K21">
        <v>400</v>
      </c>
      <c r="L21" s="68">
        <v>17658</v>
      </c>
      <c r="M21" t="e">
        <v>#N/A</v>
      </c>
      <c r="N21" s="67">
        <v>8</v>
      </c>
      <c r="O21" s="63"/>
      <c r="P21" s="62">
        <v>141264</v>
      </c>
      <c r="Q21">
        <v>20240920</v>
      </c>
    </row>
    <row r="22" spans="1:18">
      <c r="A22" s="77" t="s">
        <v>2137</v>
      </c>
      <c r="B22" t="s">
        <v>124</v>
      </c>
      <c r="C22" t="s">
        <v>1609</v>
      </c>
      <c r="D22" t="s">
        <v>2018</v>
      </c>
      <c r="E22" t="e">
        <v>#N/A</v>
      </c>
      <c r="F22" s="69" t="s">
        <v>2136</v>
      </c>
      <c r="G22" t="e">
        <v>#N/A</v>
      </c>
      <c r="H22" t="e">
        <v>#N/A</v>
      </c>
      <c r="I22" t="e">
        <v>#N/A</v>
      </c>
      <c r="J22" t="e">
        <v>#N/A</v>
      </c>
      <c r="K22" t="e">
        <v>#N/A</v>
      </c>
      <c r="L22" s="68">
        <v>14736</v>
      </c>
      <c r="M22" t="e">
        <v>#N/A</v>
      </c>
      <c r="N22" s="67">
        <v>9</v>
      </c>
      <c r="O22" s="63"/>
      <c r="P22" s="62">
        <v>132624</v>
      </c>
      <c r="R22" t="s">
        <v>2016</v>
      </c>
    </row>
    <row r="23" spans="1:18">
      <c r="A23" s="77" t="s">
        <v>273</v>
      </c>
      <c r="B23" t="s">
        <v>233</v>
      </c>
      <c r="C23" t="s">
        <v>1609</v>
      </c>
      <c r="D23" t="s">
        <v>176</v>
      </c>
      <c r="E23">
        <v>80000</v>
      </c>
      <c r="F23" s="69" t="s">
        <v>2135</v>
      </c>
      <c r="G23">
        <v>48</v>
      </c>
      <c r="H23">
        <v>0</v>
      </c>
      <c r="I23">
        <v>0</v>
      </c>
      <c r="J23">
        <v>150</v>
      </c>
      <c r="K23">
        <v>220</v>
      </c>
      <c r="L23" s="68">
        <v>77350</v>
      </c>
      <c r="M23">
        <v>1.2</v>
      </c>
      <c r="N23" s="67">
        <v>21</v>
      </c>
      <c r="O23" s="63"/>
      <c r="P23" s="62">
        <v>1624350</v>
      </c>
    </row>
    <row r="24" spans="1:18">
      <c r="A24" s="77" t="s">
        <v>38</v>
      </c>
      <c r="B24" t="s">
        <v>34</v>
      </c>
      <c r="C24" t="s">
        <v>1609</v>
      </c>
      <c r="D24" t="s">
        <v>35</v>
      </c>
      <c r="E24">
        <v>37500</v>
      </c>
      <c r="F24" s="69" t="s">
        <v>2134</v>
      </c>
      <c r="G24">
        <v>52</v>
      </c>
      <c r="H24">
        <v>0</v>
      </c>
      <c r="I24">
        <v>0</v>
      </c>
      <c r="J24">
        <v>320</v>
      </c>
      <c r="K24">
        <v>400</v>
      </c>
      <c r="L24" s="68">
        <v>36500</v>
      </c>
      <c r="M24">
        <v>1.2</v>
      </c>
      <c r="N24" s="67">
        <v>32</v>
      </c>
      <c r="O24" s="63"/>
      <c r="P24" s="62">
        <v>1168000</v>
      </c>
    </row>
    <row r="25" spans="1:18">
      <c r="A25" s="77" t="s">
        <v>823</v>
      </c>
      <c r="B25" t="s">
        <v>15</v>
      </c>
      <c r="C25" t="s">
        <v>1609</v>
      </c>
      <c r="D25" t="s">
        <v>24</v>
      </c>
      <c r="E25">
        <v>33333</v>
      </c>
      <c r="F25" s="69" t="s">
        <v>2133</v>
      </c>
      <c r="G25">
        <v>18</v>
      </c>
      <c r="H25">
        <v>201</v>
      </c>
      <c r="I25">
        <v>0</v>
      </c>
      <c r="J25">
        <v>180</v>
      </c>
      <c r="K25">
        <v>280</v>
      </c>
      <c r="L25" s="68">
        <v>31800</v>
      </c>
      <c r="M25">
        <v>5</v>
      </c>
      <c r="N25" s="67">
        <v>5</v>
      </c>
      <c r="O25" s="63"/>
      <c r="P25" s="62">
        <v>159000</v>
      </c>
    </row>
    <row r="26" spans="1:18">
      <c r="A26" s="77" t="s">
        <v>2132</v>
      </c>
      <c r="B26" t="s">
        <v>843</v>
      </c>
      <c r="C26" t="s">
        <v>1609</v>
      </c>
      <c r="D26" t="s">
        <v>2018</v>
      </c>
      <c r="E26" t="e">
        <v>#N/A</v>
      </c>
      <c r="F26" s="69" t="s">
        <v>2131</v>
      </c>
      <c r="G26">
        <v>22</v>
      </c>
      <c r="H26" t="e">
        <v>#N/A</v>
      </c>
      <c r="I26" t="e">
        <v>#N/A</v>
      </c>
      <c r="J26">
        <v>350</v>
      </c>
      <c r="K26">
        <v>650</v>
      </c>
      <c r="L26" s="68">
        <v>10090</v>
      </c>
      <c r="M26" t="e">
        <v>#N/A</v>
      </c>
      <c r="N26" s="67">
        <v>14.5</v>
      </c>
      <c r="O26" s="63"/>
      <c r="P26" s="62">
        <v>146305</v>
      </c>
      <c r="Q26">
        <v>20240911</v>
      </c>
    </row>
    <row r="27" spans="1:18">
      <c r="A27" s="77" t="s">
        <v>755</v>
      </c>
      <c r="B27" t="s">
        <v>15</v>
      </c>
      <c r="C27" t="s">
        <v>1609</v>
      </c>
      <c r="D27" t="s">
        <v>24</v>
      </c>
      <c r="E27">
        <v>29411</v>
      </c>
      <c r="F27" s="69" t="s">
        <v>2130</v>
      </c>
      <c r="G27">
        <v>18</v>
      </c>
      <c r="H27">
        <v>201</v>
      </c>
      <c r="I27">
        <v>0</v>
      </c>
      <c r="J27">
        <v>102</v>
      </c>
      <c r="K27">
        <v>193</v>
      </c>
      <c r="L27" s="68">
        <v>9900</v>
      </c>
      <c r="M27">
        <v>5</v>
      </c>
      <c r="N27" s="67">
        <v>5</v>
      </c>
      <c r="O27" s="63"/>
      <c r="P27" s="62">
        <v>49500</v>
      </c>
    </row>
    <row r="28" spans="1:18">
      <c r="A28" s="77" t="s">
        <v>2129</v>
      </c>
      <c r="B28" t="s">
        <v>843</v>
      </c>
      <c r="C28" t="s">
        <v>1609</v>
      </c>
      <c r="D28" t="s">
        <v>2018</v>
      </c>
      <c r="E28" t="e">
        <v>#N/A</v>
      </c>
      <c r="F28" s="69" t="s">
        <v>2128</v>
      </c>
      <c r="G28">
        <v>46</v>
      </c>
      <c r="H28" t="e">
        <v>#N/A</v>
      </c>
      <c r="I28" t="e">
        <v>#N/A</v>
      </c>
      <c r="J28">
        <v>420</v>
      </c>
      <c r="K28">
        <v>320</v>
      </c>
      <c r="L28" s="68">
        <v>13220</v>
      </c>
      <c r="M28" t="e">
        <v>#N/A</v>
      </c>
      <c r="N28" s="67">
        <v>63</v>
      </c>
      <c r="O28" s="63"/>
      <c r="P28" s="62">
        <v>832860</v>
      </c>
      <c r="Q28">
        <v>20240925</v>
      </c>
    </row>
    <row r="29" spans="1:18">
      <c r="A29" s="77" t="s">
        <v>610</v>
      </c>
      <c r="B29" t="s">
        <v>184</v>
      </c>
      <c r="C29" t="s">
        <v>1609</v>
      </c>
      <c r="D29" t="s">
        <v>35</v>
      </c>
      <c r="E29">
        <v>26086</v>
      </c>
      <c r="F29" s="69" t="s">
        <v>2127</v>
      </c>
      <c r="G29">
        <v>18</v>
      </c>
      <c r="H29">
        <v>201</v>
      </c>
      <c r="I29">
        <v>0</v>
      </c>
      <c r="J29">
        <v>220</v>
      </c>
      <c r="K29">
        <v>220</v>
      </c>
      <c r="L29" s="68">
        <v>26100</v>
      </c>
      <c r="M29">
        <v>5</v>
      </c>
      <c r="N29" s="67">
        <v>6</v>
      </c>
      <c r="O29" s="63"/>
      <c r="P29" s="62">
        <v>156600</v>
      </c>
    </row>
    <row r="30" spans="1:18">
      <c r="A30" s="77" t="s">
        <v>2126</v>
      </c>
      <c r="B30" t="s">
        <v>233</v>
      </c>
      <c r="C30" t="s">
        <v>1609</v>
      </c>
      <c r="D30" t="s">
        <v>2018</v>
      </c>
      <c r="E30" t="e">
        <v>#N/A</v>
      </c>
      <c r="F30" s="69" t="s">
        <v>2125</v>
      </c>
      <c r="G30">
        <v>18</v>
      </c>
      <c r="H30" t="e">
        <v>#N/A</v>
      </c>
      <c r="I30" t="e">
        <v>#N/A</v>
      </c>
      <c r="J30">
        <v>200</v>
      </c>
      <c r="K30">
        <v>200</v>
      </c>
      <c r="L30" s="68">
        <v>28550</v>
      </c>
      <c r="M30" t="e">
        <v>#N/A</v>
      </c>
      <c r="N30" s="67">
        <v>5</v>
      </c>
      <c r="O30" s="63"/>
      <c r="P30" s="62">
        <v>142750</v>
      </c>
      <c r="Q30">
        <v>20240913</v>
      </c>
    </row>
    <row r="31" spans="1:18">
      <c r="A31" s="77" t="s">
        <v>183</v>
      </c>
      <c r="B31" t="s">
        <v>184</v>
      </c>
      <c r="C31" t="s">
        <v>1609</v>
      </c>
      <c r="D31" t="s">
        <v>111</v>
      </c>
      <c r="E31">
        <v>23076</v>
      </c>
      <c r="F31" s="69" t="s">
        <v>2124</v>
      </c>
      <c r="G31">
        <v>52</v>
      </c>
      <c r="H31">
        <v>0</v>
      </c>
      <c r="I31">
        <v>0</v>
      </c>
      <c r="J31">
        <v>260</v>
      </c>
      <c r="K31">
        <v>350</v>
      </c>
      <c r="L31" s="68">
        <v>21763</v>
      </c>
      <c r="M31">
        <v>1.2</v>
      </c>
      <c r="N31" s="67">
        <v>26</v>
      </c>
      <c r="O31" s="63"/>
      <c r="P31" s="62">
        <v>565838</v>
      </c>
    </row>
    <row r="32" spans="1:18">
      <c r="A32" s="77" t="s">
        <v>2123</v>
      </c>
      <c r="B32" t="s">
        <v>643</v>
      </c>
      <c r="C32" t="s">
        <v>1609</v>
      </c>
      <c r="D32" t="s">
        <v>2018</v>
      </c>
      <c r="E32" t="e">
        <v>#N/A</v>
      </c>
      <c r="F32" s="69" t="s">
        <v>2122</v>
      </c>
      <c r="G32">
        <v>52</v>
      </c>
      <c r="H32" t="e">
        <v>#N/A</v>
      </c>
      <c r="I32" t="e">
        <v>#N/A</v>
      </c>
      <c r="J32">
        <v>320</v>
      </c>
      <c r="K32">
        <v>400</v>
      </c>
      <c r="L32" s="68">
        <v>17827</v>
      </c>
      <c r="M32" t="e">
        <v>#N/A</v>
      </c>
      <c r="N32" s="67">
        <v>32</v>
      </c>
      <c r="O32" s="63"/>
      <c r="P32" s="62">
        <v>570464</v>
      </c>
      <c r="Q32">
        <v>20240924</v>
      </c>
    </row>
    <row r="33" spans="1:18">
      <c r="A33" s="77" t="s">
        <v>705</v>
      </c>
      <c r="B33" t="s">
        <v>15</v>
      </c>
      <c r="C33" t="s">
        <v>1609</v>
      </c>
      <c r="D33" t="s">
        <v>42</v>
      </c>
      <c r="E33">
        <v>90000</v>
      </c>
      <c r="F33" s="69" t="s">
        <v>2099</v>
      </c>
      <c r="G33">
        <v>22</v>
      </c>
      <c r="H33">
        <v>0</v>
      </c>
      <c r="I33">
        <v>1000</v>
      </c>
      <c r="J33">
        <v>280</v>
      </c>
      <c r="K33">
        <v>800</v>
      </c>
      <c r="L33" s="68">
        <v>24000</v>
      </c>
      <c r="M33">
        <v>16</v>
      </c>
      <c r="N33" s="67">
        <v>18</v>
      </c>
      <c r="O33" s="63"/>
      <c r="P33" s="62">
        <v>432000</v>
      </c>
    </row>
    <row r="34" spans="1:18">
      <c r="A34" s="77" t="s">
        <v>829</v>
      </c>
      <c r="B34" t="s">
        <v>102</v>
      </c>
      <c r="C34" t="s">
        <v>1609</v>
      </c>
      <c r="D34" t="s">
        <v>70</v>
      </c>
      <c r="E34">
        <v>24000</v>
      </c>
      <c r="F34" s="69" t="s">
        <v>2121</v>
      </c>
      <c r="G34">
        <v>18</v>
      </c>
      <c r="H34">
        <v>241</v>
      </c>
      <c r="I34">
        <v>0</v>
      </c>
      <c r="J34">
        <v>250</v>
      </c>
      <c r="K34">
        <v>305</v>
      </c>
      <c r="L34" s="68">
        <v>23000</v>
      </c>
      <c r="M34">
        <v>6</v>
      </c>
      <c r="N34" s="67">
        <v>7</v>
      </c>
      <c r="O34" s="63"/>
      <c r="P34" s="62">
        <v>161000</v>
      </c>
    </row>
    <row r="35" spans="1:18">
      <c r="A35" s="77" t="s">
        <v>697</v>
      </c>
      <c r="B35" t="s">
        <v>15</v>
      </c>
      <c r="C35" t="s">
        <v>1609</v>
      </c>
      <c r="D35" t="s">
        <v>24</v>
      </c>
      <c r="E35">
        <v>24000</v>
      </c>
      <c r="F35" s="69" t="s">
        <v>2120</v>
      </c>
      <c r="G35">
        <v>18</v>
      </c>
      <c r="H35">
        <v>241</v>
      </c>
      <c r="I35">
        <v>0</v>
      </c>
      <c r="J35">
        <v>250</v>
      </c>
      <c r="K35">
        <v>340</v>
      </c>
      <c r="L35" s="68">
        <v>23180</v>
      </c>
      <c r="M35">
        <v>6</v>
      </c>
      <c r="N35" s="67">
        <v>7</v>
      </c>
      <c r="O35" s="63"/>
      <c r="P35" s="62">
        <v>162260</v>
      </c>
    </row>
    <row r="36" spans="1:18">
      <c r="A36" s="77" t="s">
        <v>707</v>
      </c>
      <c r="B36" t="s">
        <v>15</v>
      </c>
      <c r="C36" t="s">
        <v>1609</v>
      </c>
      <c r="D36" t="s">
        <v>35</v>
      </c>
      <c r="E36">
        <v>25714</v>
      </c>
      <c r="F36" s="69" t="s">
        <v>2119</v>
      </c>
      <c r="G36">
        <v>22</v>
      </c>
      <c r="H36">
        <v>0</v>
      </c>
      <c r="I36">
        <v>600</v>
      </c>
      <c r="J36">
        <v>280</v>
      </c>
      <c r="K36">
        <v>700</v>
      </c>
      <c r="L36" s="68">
        <v>23400</v>
      </c>
      <c r="M36">
        <v>12</v>
      </c>
      <c r="N36" s="67">
        <v>18</v>
      </c>
      <c r="O36" s="63"/>
      <c r="P36" s="62">
        <v>421200</v>
      </c>
    </row>
    <row r="37" spans="1:18">
      <c r="A37" s="77" t="s">
        <v>844</v>
      </c>
      <c r="B37" t="s">
        <v>184</v>
      </c>
      <c r="C37" t="s">
        <v>1609</v>
      </c>
      <c r="D37" t="s">
        <v>35</v>
      </c>
      <c r="E37">
        <v>30000</v>
      </c>
      <c r="F37" s="69" t="s">
        <v>2118</v>
      </c>
      <c r="G37">
        <v>18</v>
      </c>
      <c r="H37">
        <v>201</v>
      </c>
      <c r="I37">
        <v>0</v>
      </c>
      <c r="J37">
        <v>200</v>
      </c>
      <c r="K37">
        <v>300</v>
      </c>
      <c r="L37" s="68">
        <v>28100</v>
      </c>
      <c r="M37">
        <v>5</v>
      </c>
      <c r="N37" s="67">
        <v>5</v>
      </c>
      <c r="O37" s="63"/>
      <c r="P37" s="62">
        <v>140500</v>
      </c>
    </row>
    <row r="38" spans="1:18">
      <c r="A38" s="77" t="s">
        <v>2117</v>
      </c>
      <c r="B38" t="s">
        <v>2116</v>
      </c>
      <c r="C38" t="s">
        <v>1609</v>
      </c>
      <c r="D38" t="s">
        <v>2018</v>
      </c>
      <c r="E38" t="e">
        <v>#N/A</v>
      </c>
      <c r="F38" s="69" t="s">
        <v>2115</v>
      </c>
      <c r="G38">
        <v>48</v>
      </c>
      <c r="H38" t="e">
        <v>#N/A</v>
      </c>
      <c r="I38" t="e">
        <v>#N/A</v>
      </c>
      <c r="J38">
        <v>200</v>
      </c>
      <c r="K38">
        <v>220</v>
      </c>
      <c r="L38" s="68">
        <v>27120</v>
      </c>
      <c r="M38" t="e">
        <v>#N/A</v>
      </c>
      <c r="N38" s="67">
        <v>28.2</v>
      </c>
      <c r="O38" s="63"/>
      <c r="P38" s="62">
        <v>764784</v>
      </c>
      <c r="Q38">
        <v>20240923</v>
      </c>
    </row>
    <row r="39" spans="1:18">
      <c r="A39" s="77" t="s">
        <v>685</v>
      </c>
      <c r="B39" t="s">
        <v>97</v>
      </c>
      <c r="C39" t="s">
        <v>1609</v>
      </c>
      <c r="D39" t="s">
        <v>84</v>
      </c>
      <c r="E39">
        <v>24000</v>
      </c>
      <c r="F39" s="69" t="s">
        <v>2041</v>
      </c>
      <c r="G39">
        <v>18</v>
      </c>
      <c r="H39">
        <v>241</v>
      </c>
      <c r="I39">
        <v>0</v>
      </c>
      <c r="J39">
        <v>250</v>
      </c>
      <c r="K39">
        <v>450</v>
      </c>
      <c r="L39" s="68">
        <v>23300</v>
      </c>
      <c r="M39">
        <v>6</v>
      </c>
      <c r="N39" s="67">
        <v>7.5</v>
      </c>
      <c r="O39" s="63"/>
      <c r="P39" s="62">
        <v>174750</v>
      </c>
    </row>
    <row r="40" spans="1:18">
      <c r="A40" s="77" t="s">
        <v>761</v>
      </c>
      <c r="B40" t="s">
        <v>97</v>
      </c>
      <c r="C40" t="s">
        <v>1609</v>
      </c>
      <c r="D40" t="s">
        <v>84</v>
      </c>
      <c r="E40">
        <v>17142</v>
      </c>
      <c r="F40" s="69" t="s">
        <v>2114</v>
      </c>
      <c r="G40">
        <v>18</v>
      </c>
      <c r="H40">
        <v>350</v>
      </c>
      <c r="I40">
        <v>0</v>
      </c>
      <c r="J40">
        <v>350</v>
      </c>
      <c r="K40">
        <v>450</v>
      </c>
      <c r="L40" s="68">
        <v>16200</v>
      </c>
      <c r="M40">
        <v>6</v>
      </c>
      <c r="N40" s="67">
        <v>9.5</v>
      </c>
      <c r="O40" s="63"/>
      <c r="P40" s="62">
        <v>153900</v>
      </c>
    </row>
    <row r="41" spans="1:18">
      <c r="A41" s="77" t="s">
        <v>301</v>
      </c>
      <c r="B41" t="s">
        <v>184</v>
      </c>
      <c r="C41" t="s">
        <v>1609</v>
      </c>
      <c r="D41" t="s">
        <v>70</v>
      </c>
      <c r="E41">
        <v>30000</v>
      </c>
      <c r="F41" s="69" t="s">
        <v>2113</v>
      </c>
      <c r="G41">
        <v>48</v>
      </c>
      <c r="H41">
        <v>0</v>
      </c>
      <c r="I41">
        <v>0</v>
      </c>
      <c r="J41">
        <v>200</v>
      </c>
      <c r="K41">
        <v>300</v>
      </c>
      <c r="L41" s="68">
        <v>27270</v>
      </c>
      <c r="M41">
        <v>1.2</v>
      </c>
      <c r="N41" s="67">
        <v>28</v>
      </c>
      <c r="O41" s="63"/>
      <c r="P41" s="62">
        <v>763560</v>
      </c>
    </row>
    <row r="42" spans="1:18">
      <c r="A42" s="77" t="s">
        <v>771</v>
      </c>
      <c r="B42" t="s">
        <v>34</v>
      </c>
      <c r="C42" t="s">
        <v>1609</v>
      </c>
      <c r="D42" t="s">
        <v>35</v>
      </c>
      <c r="E42">
        <v>30000</v>
      </c>
      <c r="F42" s="69" t="s">
        <v>2112</v>
      </c>
      <c r="G42">
        <v>18</v>
      </c>
      <c r="H42">
        <v>201</v>
      </c>
      <c r="I42">
        <v>0</v>
      </c>
      <c r="J42">
        <v>200</v>
      </c>
      <c r="K42">
        <v>270</v>
      </c>
      <c r="L42" s="68">
        <v>28238</v>
      </c>
      <c r="M42">
        <v>5</v>
      </c>
      <c r="N42" s="67">
        <v>5</v>
      </c>
      <c r="O42" s="63"/>
      <c r="P42" s="62">
        <v>141190</v>
      </c>
    </row>
    <row r="43" spans="1:18">
      <c r="A43" s="77" t="s">
        <v>777</v>
      </c>
      <c r="B43" t="s">
        <v>34</v>
      </c>
      <c r="C43" t="s">
        <v>1609</v>
      </c>
      <c r="D43" t="s">
        <v>35</v>
      </c>
      <c r="E43">
        <v>17142</v>
      </c>
      <c r="F43" s="69" t="s">
        <v>2081</v>
      </c>
      <c r="G43">
        <v>18</v>
      </c>
      <c r="H43">
        <v>350</v>
      </c>
      <c r="I43">
        <v>0</v>
      </c>
      <c r="J43">
        <v>350</v>
      </c>
      <c r="K43">
        <v>430</v>
      </c>
      <c r="L43" s="68">
        <v>16424</v>
      </c>
      <c r="M43">
        <v>6</v>
      </c>
      <c r="N43" s="67">
        <v>9</v>
      </c>
      <c r="O43" s="63"/>
      <c r="P43" s="62">
        <v>147816</v>
      </c>
    </row>
    <row r="44" spans="1:18">
      <c r="A44" s="77" t="s">
        <v>213</v>
      </c>
      <c r="B44" t="s">
        <v>97</v>
      </c>
      <c r="C44" t="s">
        <v>1609</v>
      </c>
      <c r="D44" t="s">
        <v>70</v>
      </c>
      <c r="E44">
        <v>18750</v>
      </c>
      <c r="F44" s="69" t="s">
        <v>2111</v>
      </c>
      <c r="G44">
        <v>26</v>
      </c>
      <c r="H44">
        <v>350</v>
      </c>
      <c r="I44">
        <v>0</v>
      </c>
      <c r="J44">
        <v>320</v>
      </c>
      <c r="K44">
        <v>400</v>
      </c>
      <c r="L44" s="68">
        <v>18000</v>
      </c>
      <c r="M44">
        <v>9</v>
      </c>
      <c r="N44" s="67">
        <v>25.6</v>
      </c>
      <c r="O44" s="63"/>
      <c r="P44" s="62">
        <v>460800</v>
      </c>
    </row>
    <row r="45" spans="1:18">
      <c r="A45" s="77" t="s">
        <v>194</v>
      </c>
      <c r="B45" t="s">
        <v>102</v>
      </c>
      <c r="C45" t="s">
        <v>1609</v>
      </c>
      <c r="D45" t="s">
        <v>70</v>
      </c>
      <c r="E45">
        <v>30000</v>
      </c>
      <c r="F45" s="69" t="s">
        <v>2110</v>
      </c>
      <c r="G45">
        <v>52</v>
      </c>
      <c r="H45">
        <v>0</v>
      </c>
      <c r="I45">
        <v>0</v>
      </c>
      <c r="J45">
        <v>200</v>
      </c>
      <c r="K45">
        <v>270</v>
      </c>
      <c r="L45" s="68">
        <v>27950</v>
      </c>
      <c r="M45">
        <v>1.2</v>
      </c>
      <c r="N45" s="67">
        <v>20</v>
      </c>
      <c r="O45" s="63"/>
      <c r="P45" s="62">
        <v>559000</v>
      </c>
    </row>
    <row r="46" spans="1:18">
      <c r="A46" s="77" t="s">
        <v>835</v>
      </c>
      <c r="B46" t="s">
        <v>34</v>
      </c>
      <c r="C46" t="s">
        <v>1609</v>
      </c>
      <c r="D46" t="s">
        <v>35</v>
      </c>
      <c r="E46">
        <v>53333</v>
      </c>
      <c r="F46" s="69" t="s">
        <v>2109</v>
      </c>
      <c r="G46">
        <v>92</v>
      </c>
      <c r="H46">
        <v>240</v>
      </c>
      <c r="I46">
        <v>0</v>
      </c>
      <c r="J46">
        <v>225</v>
      </c>
      <c r="K46">
        <v>290</v>
      </c>
      <c r="L46" s="68">
        <v>44300</v>
      </c>
      <c r="M46">
        <v>8</v>
      </c>
      <c r="N46" s="67">
        <v>20</v>
      </c>
      <c r="O46" s="63"/>
      <c r="P46" s="62">
        <v>886000</v>
      </c>
    </row>
    <row r="47" spans="1:18">
      <c r="A47" s="77" t="s">
        <v>2108</v>
      </c>
      <c r="B47" t="s">
        <v>102</v>
      </c>
      <c r="C47" t="s">
        <v>1609</v>
      </c>
      <c r="D47" t="s">
        <v>2018</v>
      </c>
      <c r="E47" t="e">
        <v>#N/A</v>
      </c>
      <c r="F47" s="69" t="s">
        <v>2107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s="68">
        <v>18730</v>
      </c>
      <c r="M47" t="e">
        <v>#N/A</v>
      </c>
      <c r="N47" s="67">
        <v>8</v>
      </c>
      <c r="O47" s="63"/>
      <c r="P47" s="62">
        <v>149840</v>
      </c>
      <c r="R47" t="s">
        <v>2016</v>
      </c>
    </row>
    <row r="48" spans="1:18">
      <c r="A48" s="77" t="s">
        <v>633</v>
      </c>
      <c r="B48" t="s">
        <v>106</v>
      </c>
      <c r="C48" t="s">
        <v>1609</v>
      </c>
      <c r="D48" t="s">
        <v>107</v>
      </c>
      <c r="E48">
        <v>26086</v>
      </c>
      <c r="F48" s="69" t="s">
        <v>2106</v>
      </c>
      <c r="G48">
        <v>18</v>
      </c>
      <c r="H48">
        <v>241</v>
      </c>
      <c r="I48">
        <v>0</v>
      </c>
      <c r="J48">
        <v>230</v>
      </c>
      <c r="K48">
        <v>320</v>
      </c>
      <c r="L48" s="68">
        <v>24910</v>
      </c>
      <c r="M48">
        <v>6</v>
      </c>
      <c r="N48" s="67">
        <v>6</v>
      </c>
      <c r="O48" s="63"/>
      <c r="P48" s="62">
        <v>149460</v>
      </c>
    </row>
    <row r="49" spans="1:16">
      <c r="A49" s="77" t="s">
        <v>705</v>
      </c>
      <c r="B49" t="s">
        <v>15</v>
      </c>
      <c r="C49" t="s">
        <v>1609</v>
      </c>
      <c r="D49" t="s">
        <v>42</v>
      </c>
      <c r="E49">
        <v>90000</v>
      </c>
      <c r="F49" s="69" t="s">
        <v>2099</v>
      </c>
      <c r="G49">
        <v>22</v>
      </c>
      <c r="H49">
        <v>0</v>
      </c>
      <c r="I49">
        <v>1000</v>
      </c>
      <c r="J49">
        <v>280</v>
      </c>
      <c r="K49">
        <v>800</v>
      </c>
      <c r="L49" s="68">
        <v>24000</v>
      </c>
      <c r="M49">
        <v>16</v>
      </c>
      <c r="N49" s="67">
        <v>18</v>
      </c>
      <c r="O49" s="63"/>
      <c r="P49" s="62">
        <v>432000</v>
      </c>
    </row>
    <row r="50" spans="1:16">
      <c r="A50" s="77" t="s">
        <v>196</v>
      </c>
      <c r="B50" t="s">
        <v>34</v>
      </c>
      <c r="C50" t="s">
        <v>1609</v>
      </c>
      <c r="D50" t="s">
        <v>84</v>
      </c>
      <c r="E50">
        <v>42857</v>
      </c>
      <c r="F50" s="69" t="s">
        <v>2105</v>
      </c>
      <c r="G50">
        <v>46</v>
      </c>
      <c r="H50">
        <v>0</v>
      </c>
      <c r="I50">
        <v>0</v>
      </c>
      <c r="J50">
        <v>140</v>
      </c>
      <c r="K50">
        <v>220</v>
      </c>
      <c r="L50" s="68">
        <v>40480</v>
      </c>
      <c r="M50">
        <v>1</v>
      </c>
      <c r="N50" s="67">
        <v>14</v>
      </c>
      <c r="O50" s="63"/>
      <c r="P50" s="62">
        <v>566720</v>
      </c>
    </row>
    <row r="51" spans="1:16">
      <c r="A51" s="77" t="s">
        <v>788</v>
      </c>
      <c r="B51" t="s">
        <v>97</v>
      </c>
      <c r="C51" t="s">
        <v>1609</v>
      </c>
      <c r="D51" t="s">
        <v>84</v>
      </c>
      <c r="E51">
        <v>43200</v>
      </c>
      <c r="F51" s="69" t="s">
        <v>2104</v>
      </c>
      <c r="G51">
        <v>18</v>
      </c>
      <c r="H51">
        <v>201</v>
      </c>
      <c r="I51">
        <v>0</v>
      </c>
      <c r="J51">
        <v>160</v>
      </c>
      <c r="K51">
        <v>200</v>
      </c>
      <c r="L51" s="68">
        <v>43700</v>
      </c>
      <c r="M51">
        <v>5</v>
      </c>
      <c r="N51" s="67">
        <v>5</v>
      </c>
      <c r="O51" s="63"/>
      <c r="P51" s="62">
        <v>218500</v>
      </c>
    </row>
    <row r="52" spans="1:16">
      <c r="A52" s="77" t="s">
        <v>734</v>
      </c>
      <c r="B52" t="s">
        <v>97</v>
      </c>
      <c r="C52" t="s">
        <v>1609</v>
      </c>
      <c r="D52" t="s">
        <v>111</v>
      </c>
      <c r="E52">
        <v>4800</v>
      </c>
      <c r="F52" s="69" t="s">
        <v>2103</v>
      </c>
      <c r="G52">
        <v>18</v>
      </c>
      <c r="H52">
        <v>201</v>
      </c>
      <c r="I52">
        <v>0</v>
      </c>
      <c r="J52">
        <v>160</v>
      </c>
      <c r="K52">
        <v>200</v>
      </c>
      <c r="L52" s="68">
        <v>5300</v>
      </c>
      <c r="M52">
        <v>5</v>
      </c>
      <c r="N52" s="67">
        <v>5</v>
      </c>
      <c r="O52" s="63"/>
      <c r="P52" s="62">
        <v>26500</v>
      </c>
    </row>
    <row r="53" spans="1:16">
      <c r="A53" s="77" t="s">
        <v>767</v>
      </c>
      <c r="B53" t="s">
        <v>176</v>
      </c>
      <c r="C53" t="s">
        <v>1609</v>
      </c>
      <c r="D53" t="s">
        <v>70</v>
      </c>
      <c r="E53">
        <v>28571</v>
      </c>
      <c r="F53" s="69" t="s">
        <v>2102</v>
      </c>
      <c r="G53">
        <v>18</v>
      </c>
      <c r="H53">
        <v>201</v>
      </c>
      <c r="I53">
        <v>0</v>
      </c>
      <c r="J53">
        <v>210</v>
      </c>
      <c r="K53">
        <v>190</v>
      </c>
      <c r="L53" s="68">
        <v>26850</v>
      </c>
      <c r="M53">
        <v>5</v>
      </c>
      <c r="N53" s="67">
        <v>6</v>
      </c>
      <c r="O53" s="63"/>
      <c r="P53" s="62">
        <v>161100</v>
      </c>
    </row>
    <row r="54" spans="1:16">
      <c r="A54" s="77" t="s">
        <v>748</v>
      </c>
      <c r="B54" t="s">
        <v>102</v>
      </c>
      <c r="C54" t="s">
        <v>1609</v>
      </c>
      <c r="D54" t="s">
        <v>70</v>
      </c>
      <c r="E54">
        <v>30000</v>
      </c>
      <c r="F54" s="69" t="s">
        <v>2101</v>
      </c>
      <c r="G54">
        <v>18</v>
      </c>
      <c r="H54">
        <v>201</v>
      </c>
      <c r="I54">
        <v>0</v>
      </c>
      <c r="J54">
        <v>200</v>
      </c>
      <c r="K54">
        <v>300</v>
      </c>
      <c r="L54" s="68">
        <v>28997</v>
      </c>
      <c r="M54">
        <v>5</v>
      </c>
      <c r="N54" s="67">
        <v>5</v>
      </c>
      <c r="O54" s="63"/>
      <c r="P54" s="62">
        <v>144985</v>
      </c>
    </row>
    <row r="55" spans="1:16">
      <c r="A55" s="77" t="s">
        <v>624</v>
      </c>
      <c r="B55" t="s">
        <v>34</v>
      </c>
      <c r="C55" t="s">
        <v>1609</v>
      </c>
      <c r="D55" t="s">
        <v>18</v>
      </c>
      <c r="E55">
        <v>28571</v>
      </c>
      <c r="F55" s="69" t="s">
        <v>2100</v>
      </c>
      <c r="G55">
        <v>18</v>
      </c>
      <c r="H55">
        <v>201</v>
      </c>
      <c r="I55">
        <v>0</v>
      </c>
      <c r="J55">
        <v>210</v>
      </c>
      <c r="K55">
        <v>290</v>
      </c>
      <c r="L55" s="68">
        <v>27366</v>
      </c>
      <c r="M55">
        <v>5</v>
      </c>
      <c r="N55" s="67">
        <v>6</v>
      </c>
      <c r="O55" s="63"/>
      <c r="P55" s="62">
        <v>164196</v>
      </c>
    </row>
    <row r="56" spans="1:16">
      <c r="A56" s="77" t="s">
        <v>705</v>
      </c>
      <c r="B56" t="s">
        <v>15</v>
      </c>
      <c r="C56" t="s">
        <v>1609</v>
      </c>
      <c r="D56" t="s">
        <v>42</v>
      </c>
      <c r="E56">
        <v>90000</v>
      </c>
      <c r="F56" s="69" t="s">
        <v>2099</v>
      </c>
      <c r="G56">
        <v>22</v>
      </c>
      <c r="H56">
        <v>0</v>
      </c>
      <c r="I56">
        <v>1000</v>
      </c>
      <c r="J56">
        <v>280</v>
      </c>
      <c r="K56">
        <v>800</v>
      </c>
      <c r="L56" s="68">
        <v>22380</v>
      </c>
      <c r="M56">
        <v>16</v>
      </c>
      <c r="N56" s="67">
        <v>18</v>
      </c>
      <c r="O56" s="63"/>
      <c r="P56" s="62">
        <v>402840</v>
      </c>
    </row>
    <row r="57" spans="1:16">
      <c r="A57" s="77" t="s">
        <v>710</v>
      </c>
      <c r="B57" t="s">
        <v>70</v>
      </c>
      <c r="C57" t="s">
        <v>1609</v>
      </c>
      <c r="D57" t="s">
        <v>77</v>
      </c>
      <c r="E57">
        <v>60000</v>
      </c>
      <c r="F57" s="69" t="s">
        <v>2089</v>
      </c>
      <c r="G57">
        <v>18</v>
      </c>
      <c r="H57">
        <v>201</v>
      </c>
      <c r="I57">
        <v>0</v>
      </c>
      <c r="J57">
        <v>100</v>
      </c>
      <c r="K57">
        <v>205</v>
      </c>
      <c r="L57" s="68">
        <v>11200</v>
      </c>
      <c r="M57">
        <v>5</v>
      </c>
      <c r="N57" s="67">
        <v>8</v>
      </c>
      <c r="O57" s="63"/>
      <c r="P57" s="62">
        <v>89600</v>
      </c>
    </row>
    <row r="58" spans="1:16">
      <c r="A58" s="77" t="s">
        <v>824</v>
      </c>
      <c r="B58" t="s">
        <v>97</v>
      </c>
      <c r="C58" t="s">
        <v>1609</v>
      </c>
      <c r="D58" t="s">
        <v>84</v>
      </c>
      <c r="E58">
        <v>15000</v>
      </c>
      <c r="F58" s="69" t="s">
        <v>2098</v>
      </c>
      <c r="G58">
        <v>18</v>
      </c>
      <c r="H58">
        <v>401</v>
      </c>
      <c r="I58">
        <v>0</v>
      </c>
      <c r="J58">
        <v>400</v>
      </c>
      <c r="K58">
        <v>310</v>
      </c>
      <c r="L58" s="68">
        <v>13390</v>
      </c>
      <c r="M58">
        <v>10</v>
      </c>
      <c r="N58" s="67">
        <v>10</v>
      </c>
      <c r="O58" s="63"/>
      <c r="P58" s="62">
        <v>133900</v>
      </c>
    </row>
    <row r="59" spans="1:16">
      <c r="A59" s="77" t="s">
        <v>847</v>
      </c>
      <c r="B59" t="s">
        <v>24</v>
      </c>
      <c r="C59" t="s">
        <v>1609</v>
      </c>
      <c r="D59" t="s">
        <v>52</v>
      </c>
      <c r="E59">
        <v>30000</v>
      </c>
      <c r="F59" s="69" t="s">
        <v>2039</v>
      </c>
      <c r="G59">
        <v>18</v>
      </c>
      <c r="H59">
        <v>201</v>
      </c>
      <c r="I59">
        <v>0</v>
      </c>
      <c r="J59">
        <v>200</v>
      </c>
      <c r="K59">
        <v>460</v>
      </c>
      <c r="L59" s="68">
        <v>2000</v>
      </c>
      <c r="M59">
        <v>5</v>
      </c>
      <c r="N59" s="67">
        <v>5</v>
      </c>
      <c r="O59" s="63"/>
      <c r="P59" s="62">
        <v>10000</v>
      </c>
    </row>
    <row r="60" spans="1:16">
      <c r="A60" s="77" t="s">
        <v>485</v>
      </c>
      <c r="B60" t="s">
        <v>184</v>
      </c>
      <c r="C60" t="s">
        <v>1609</v>
      </c>
      <c r="D60" t="s">
        <v>111</v>
      </c>
      <c r="E60">
        <v>28571</v>
      </c>
      <c r="F60" s="69" t="s">
        <v>2097</v>
      </c>
      <c r="G60">
        <v>54</v>
      </c>
      <c r="H60">
        <v>0</v>
      </c>
      <c r="I60">
        <v>0</v>
      </c>
      <c r="J60">
        <v>210</v>
      </c>
      <c r="K60">
        <v>190</v>
      </c>
      <c r="L60" s="68">
        <v>27400</v>
      </c>
      <c r="M60">
        <v>1.2</v>
      </c>
      <c r="N60" s="67">
        <v>25.2</v>
      </c>
      <c r="O60" s="63"/>
      <c r="P60" s="62">
        <v>690480</v>
      </c>
    </row>
    <row r="61" spans="1:16">
      <c r="A61" s="77" t="s">
        <v>488</v>
      </c>
      <c r="B61" t="s">
        <v>184</v>
      </c>
      <c r="C61" t="s">
        <v>1609</v>
      </c>
      <c r="D61" t="s">
        <v>111</v>
      </c>
      <c r="E61">
        <v>25000</v>
      </c>
      <c r="F61" s="69" t="s">
        <v>2096</v>
      </c>
      <c r="G61">
        <v>54</v>
      </c>
      <c r="H61">
        <v>0</v>
      </c>
      <c r="I61">
        <v>0</v>
      </c>
      <c r="J61">
        <v>240</v>
      </c>
      <c r="K61">
        <v>230</v>
      </c>
      <c r="L61" s="68">
        <v>23115</v>
      </c>
      <c r="M61">
        <v>1.2</v>
      </c>
      <c r="N61" s="67">
        <v>28.799999999999997</v>
      </c>
      <c r="O61" s="63"/>
      <c r="P61" s="62">
        <v>665711.99999999988</v>
      </c>
    </row>
    <row r="62" spans="1:16">
      <c r="A62" s="77" t="s">
        <v>688</v>
      </c>
      <c r="B62" t="s">
        <v>24</v>
      </c>
      <c r="C62" t="s">
        <v>1609</v>
      </c>
      <c r="D62" t="s">
        <v>144</v>
      </c>
      <c r="E62">
        <v>60000</v>
      </c>
      <c r="F62" s="69" t="s">
        <v>2095</v>
      </c>
      <c r="G62">
        <v>18</v>
      </c>
      <c r="H62">
        <v>201</v>
      </c>
      <c r="I62">
        <v>0</v>
      </c>
      <c r="J62">
        <v>200</v>
      </c>
      <c r="K62">
        <v>230</v>
      </c>
      <c r="L62" s="68">
        <v>57900</v>
      </c>
      <c r="M62">
        <v>5</v>
      </c>
      <c r="N62" s="67">
        <v>5</v>
      </c>
      <c r="O62" s="63"/>
      <c r="P62" s="62">
        <v>289500</v>
      </c>
    </row>
    <row r="63" spans="1:16">
      <c r="A63" s="77" t="s">
        <v>127</v>
      </c>
      <c r="B63" t="s">
        <v>124</v>
      </c>
      <c r="C63" t="s">
        <v>1609</v>
      </c>
      <c r="D63" t="s">
        <v>42</v>
      </c>
      <c r="E63">
        <v>75000</v>
      </c>
      <c r="F63" s="69" t="s">
        <v>2094</v>
      </c>
      <c r="G63">
        <v>19</v>
      </c>
      <c r="H63">
        <v>201</v>
      </c>
      <c r="I63">
        <v>0</v>
      </c>
      <c r="J63">
        <v>160</v>
      </c>
      <c r="K63">
        <v>210</v>
      </c>
      <c r="L63" s="68">
        <v>72100</v>
      </c>
      <c r="M63">
        <v>4</v>
      </c>
      <c r="N63" s="67">
        <v>4</v>
      </c>
      <c r="O63" s="63"/>
      <c r="P63" s="62">
        <v>288400</v>
      </c>
    </row>
    <row r="64" spans="1:16">
      <c r="A64" s="77" t="s">
        <v>166</v>
      </c>
      <c r="B64" t="s">
        <v>102</v>
      </c>
      <c r="C64" t="s">
        <v>1609</v>
      </c>
      <c r="D64" t="s">
        <v>84</v>
      </c>
      <c r="E64">
        <v>18750</v>
      </c>
      <c r="F64" s="69" t="s">
        <v>2093</v>
      </c>
      <c r="G64">
        <v>52</v>
      </c>
      <c r="H64">
        <v>0</v>
      </c>
      <c r="I64">
        <v>0</v>
      </c>
      <c r="J64">
        <v>320</v>
      </c>
      <c r="K64">
        <v>440</v>
      </c>
      <c r="L64" s="68">
        <v>14400</v>
      </c>
      <c r="M64">
        <v>1.2</v>
      </c>
      <c r="N64" s="67">
        <v>32.200000000000003</v>
      </c>
      <c r="O64" s="63"/>
      <c r="P64" s="62">
        <v>463680.00000000006</v>
      </c>
    </row>
    <row r="65" spans="1:18">
      <c r="A65" s="77" t="s">
        <v>796</v>
      </c>
      <c r="B65" t="s">
        <v>111</v>
      </c>
      <c r="C65" t="s">
        <v>1609</v>
      </c>
      <c r="D65" t="s">
        <v>70</v>
      </c>
      <c r="E65">
        <v>27906</v>
      </c>
      <c r="F65" s="69" t="s">
        <v>2092</v>
      </c>
      <c r="G65">
        <v>18</v>
      </c>
      <c r="H65">
        <v>201</v>
      </c>
      <c r="I65">
        <v>0</v>
      </c>
      <c r="J65">
        <v>215</v>
      </c>
      <c r="K65">
        <v>275</v>
      </c>
      <c r="L65" s="68">
        <v>33100</v>
      </c>
      <c r="M65">
        <v>5</v>
      </c>
      <c r="N65" s="67">
        <v>6</v>
      </c>
      <c r="O65" s="63"/>
      <c r="P65" s="62">
        <v>198600</v>
      </c>
    </row>
    <row r="66" spans="1:18">
      <c r="A66" s="77" t="s">
        <v>2091</v>
      </c>
      <c r="B66" t="s">
        <v>106</v>
      </c>
      <c r="C66" t="s">
        <v>1609</v>
      </c>
      <c r="D66" t="s">
        <v>2018</v>
      </c>
      <c r="E66" t="e">
        <v>#N/A</v>
      </c>
      <c r="F66" s="69" t="s">
        <v>2090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s="68">
        <v>8350</v>
      </c>
      <c r="M66" t="e">
        <v>#N/A</v>
      </c>
      <c r="N66" s="67">
        <v>14.5</v>
      </c>
      <c r="O66" s="63"/>
      <c r="P66" s="62">
        <v>121075</v>
      </c>
      <c r="R66" t="s">
        <v>2016</v>
      </c>
    </row>
    <row r="67" spans="1:18">
      <c r="A67" s="77" t="s">
        <v>710</v>
      </c>
      <c r="B67" t="s">
        <v>70</v>
      </c>
      <c r="C67" t="s">
        <v>1609</v>
      </c>
      <c r="D67" t="s">
        <v>77</v>
      </c>
      <c r="E67">
        <v>60000</v>
      </c>
      <c r="F67" s="69" t="s">
        <v>2089</v>
      </c>
      <c r="G67">
        <v>18</v>
      </c>
      <c r="H67">
        <v>201</v>
      </c>
      <c r="I67">
        <v>0</v>
      </c>
      <c r="J67">
        <v>100</v>
      </c>
      <c r="K67">
        <v>205</v>
      </c>
      <c r="L67" s="68">
        <v>39850</v>
      </c>
      <c r="M67">
        <v>5</v>
      </c>
      <c r="N67" s="67">
        <v>8</v>
      </c>
      <c r="O67" s="63"/>
      <c r="P67" s="62">
        <v>318800</v>
      </c>
    </row>
    <row r="68" spans="1:18">
      <c r="A68" s="77" t="s">
        <v>158</v>
      </c>
      <c r="B68" t="s">
        <v>124</v>
      </c>
      <c r="C68" t="s">
        <v>1609</v>
      </c>
      <c r="D68" t="s">
        <v>42</v>
      </c>
      <c r="E68">
        <v>46153</v>
      </c>
      <c r="F68" s="69" t="s">
        <v>2088</v>
      </c>
      <c r="G68">
        <v>52</v>
      </c>
      <c r="H68">
        <v>0</v>
      </c>
      <c r="I68">
        <v>0</v>
      </c>
      <c r="J68">
        <v>130</v>
      </c>
      <c r="K68">
        <v>200</v>
      </c>
      <c r="L68" s="68">
        <v>43380</v>
      </c>
      <c r="M68">
        <v>1.2</v>
      </c>
      <c r="N68" s="67">
        <v>13.2</v>
      </c>
      <c r="O68" s="63"/>
      <c r="P68" s="62">
        <v>572616</v>
      </c>
    </row>
    <row r="69" spans="1:18">
      <c r="A69" s="77" t="s">
        <v>847</v>
      </c>
      <c r="B69" t="s">
        <v>24</v>
      </c>
      <c r="C69" t="s">
        <v>1609</v>
      </c>
      <c r="D69" t="s">
        <v>52</v>
      </c>
      <c r="E69">
        <v>30000</v>
      </c>
      <c r="F69" s="69" t="s">
        <v>2087</v>
      </c>
      <c r="G69">
        <v>18</v>
      </c>
      <c r="H69">
        <v>201</v>
      </c>
      <c r="I69">
        <v>0</v>
      </c>
      <c r="J69">
        <v>200</v>
      </c>
      <c r="K69">
        <v>460</v>
      </c>
      <c r="L69" s="68">
        <v>27400</v>
      </c>
      <c r="M69">
        <v>5</v>
      </c>
      <c r="N69" s="67">
        <v>5</v>
      </c>
      <c r="O69" s="63"/>
      <c r="P69" s="62">
        <v>137000</v>
      </c>
    </row>
    <row r="70" spans="1:18">
      <c r="A70" s="77" t="s">
        <v>806</v>
      </c>
      <c r="B70" t="s">
        <v>106</v>
      </c>
      <c r="C70" t="s">
        <v>1609</v>
      </c>
      <c r="D70" t="s">
        <v>107</v>
      </c>
      <c r="E70">
        <v>12500</v>
      </c>
      <c r="F70" s="69" t="s">
        <v>2086</v>
      </c>
      <c r="G70">
        <v>22</v>
      </c>
      <c r="H70">
        <v>0</v>
      </c>
      <c r="I70">
        <v>600</v>
      </c>
      <c r="J70">
        <v>210</v>
      </c>
      <c r="K70">
        <v>480</v>
      </c>
      <c r="L70" s="68">
        <v>10900</v>
      </c>
      <c r="M70">
        <v>12</v>
      </c>
      <c r="N70" s="67">
        <v>12</v>
      </c>
      <c r="O70" s="63"/>
      <c r="P70" s="62">
        <v>130800</v>
      </c>
    </row>
    <row r="71" spans="1:18">
      <c r="A71" s="77" t="s">
        <v>699</v>
      </c>
      <c r="B71" t="s">
        <v>24</v>
      </c>
      <c r="C71" t="s">
        <v>1609</v>
      </c>
      <c r="D71" t="s">
        <v>118</v>
      </c>
      <c r="E71">
        <v>31578</v>
      </c>
      <c r="F71" s="69" t="s">
        <v>2085</v>
      </c>
      <c r="G71">
        <v>18</v>
      </c>
      <c r="H71">
        <v>201</v>
      </c>
      <c r="I71">
        <v>0</v>
      </c>
      <c r="J71">
        <v>190</v>
      </c>
      <c r="K71">
        <v>270</v>
      </c>
      <c r="L71" s="68">
        <v>30880</v>
      </c>
      <c r="M71">
        <v>5</v>
      </c>
      <c r="N71" s="67">
        <v>5</v>
      </c>
      <c r="O71" s="63"/>
      <c r="P71" s="62">
        <v>154400</v>
      </c>
    </row>
    <row r="72" spans="1:18">
      <c r="A72" s="77" t="s">
        <v>635</v>
      </c>
      <c r="B72" t="s">
        <v>24</v>
      </c>
      <c r="C72" t="s">
        <v>1609</v>
      </c>
      <c r="D72" t="s">
        <v>52</v>
      </c>
      <c r="E72">
        <v>52173</v>
      </c>
      <c r="F72" s="69" t="s">
        <v>2084</v>
      </c>
      <c r="G72">
        <v>18</v>
      </c>
      <c r="H72">
        <v>241</v>
      </c>
      <c r="I72">
        <v>0</v>
      </c>
      <c r="J72">
        <v>230</v>
      </c>
      <c r="K72">
        <v>290</v>
      </c>
      <c r="L72" s="68">
        <v>51000</v>
      </c>
      <c r="M72">
        <v>6</v>
      </c>
      <c r="N72" s="67">
        <v>6</v>
      </c>
      <c r="O72" s="63"/>
      <c r="P72" s="62">
        <v>306000</v>
      </c>
    </row>
    <row r="73" spans="1:18">
      <c r="A73" s="77" t="s">
        <v>732</v>
      </c>
      <c r="B73" t="s">
        <v>184</v>
      </c>
      <c r="C73" t="s">
        <v>1609</v>
      </c>
      <c r="D73" t="s">
        <v>84</v>
      </c>
      <c r="E73">
        <v>94736</v>
      </c>
      <c r="F73" s="69" t="s">
        <v>2083</v>
      </c>
      <c r="G73">
        <v>18</v>
      </c>
      <c r="H73">
        <v>201</v>
      </c>
      <c r="I73">
        <v>0</v>
      </c>
      <c r="J73">
        <v>190</v>
      </c>
      <c r="K73">
        <v>260</v>
      </c>
      <c r="L73" s="68">
        <v>92100</v>
      </c>
      <c r="M73">
        <v>5</v>
      </c>
      <c r="N73" s="67">
        <v>5</v>
      </c>
      <c r="O73" s="63"/>
      <c r="P73" s="62">
        <v>460500</v>
      </c>
    </row>
    <row r="74" spans="1:18">
      <c r="A74" s="77" t="s">
        <v>715</v>
      </c>
      <c r="B74" t="s">
        <v>106</v>
      </c>
      <c r="C74" t="s">
        <v>1609</v>
      </c>
      <c r="D74" t="s">
        <v>70</v>
      </c>
      <c r="E74">
        <v>57142</v>
      </c>
      <c r="F74" s="69" t="s">
        <v>2082</v>
      </c>
      <c r="G74">
        <v>18</v>
      </c>
      <c r="H74">
        <v>321</v>
      </c>
      <c r="I74">
        <v>0</v>
      </c>
      <c r="J74">
        <v>315</v>
      </c>
      <c r="K74">
        <v>430</v>
      </c>
      <c r="L74" s="68">
        <v>53275</v>
      </c>
      <c r="M74">
        <v>8</v>
      </c>
      <c r="N74" s="67">
        <v>8</v>
      </c>
      <c r="O74" s="63"/>
      <c r="P74" s="62">
        <v>426200</v>
      </c>
    </row>
    <row r="75" spans="1:18">
      <c r="A75" s="77" t="s">
        <v>631</v>
      </c>
      <c r="B75" t="s">
        <v>84</v>
      </c>
      <c r="C75" t="s">
        <v>1609</v>
      </c>
      <c r="D75" t="s">
        <v>112</v>
      </c>
      <c r="E75">
        <v>17142</v>
      </c>
      <c r="F75" s="69" t="s">
        <v>2081</v>
      </c>
      <c r="G75">
        <v>18</v>
      </c>
      <c r="H75">
        <v>350</v>
      </c>
      <c r="I75">
        <v>0</v>
      </c>
      <c r="J75">
        <v>350</v>
      </c>
      <c r="K75">
        <v>430</v>
      </c>
      <c r="L75" s="68">
        <v>16800</v>
      </c>
      <c r="M75">
        <v>6</v>
      </c>
      <c r="N75" s="67">
        <v>9</v>
      </c>
      <c r="O75" s="63"/>
      <c r="P75" s="62">
        <v>151200</v>
      </c>
    </row>
    <row r="76" spans="1:18">
      <c r="A76" s="77" t="s">
        <v>830</v>
      </c>
      <c r="B76" t="s">
        <v>102</v>
      </c>
      <c r="C76" t="s">
        <v>1609</v>
      </c>
      <c r="D76" t="s">
        <v>70</v>
      </c>
      <c r="E76">
        <v>17142</v>
      </c>
      <c r="F76" s="69" t="s">
        <v>2080</v>
      </c>
      <c r="G76">
        <v>18</v>
      </c>
      <c r="H76">
        <v>350</v>
      </c>
      <c r="I76">
        <v>0</v>
      </c>
      <c r="J76">
        <v>350</v>
      </c>
      <c r="K76">
        <v>430</v>
      </c>
      <c r="L76" s="68">
        <v>16522</v>
      </c>
      <c r="M76">
        <v>6</v>
      </c>
      <c r="N76" s="67">
        <v>9</v>
      </c>
      <c r="O76" s="63"/>
      <c r="P76" s="62">
        <v>148698</v>
      </c>
    </row>
    <row r="77" spans="1:18">
      <c r="A77" s="77" t="s">
        <v>666</v>
      </c>
      <c r="B77" t="s">
        <v>24</v>
      </c>
      <c r="C77" t="s">
        <v>1609</v>
      </c>
      <c r="D77" t="s">
        <v>52</v>
      </c>
      <c r="E77">
        <v>28571</v>
      </c>
      <c r="F77" s="69" t="s">
        <v>2079</v>
      </c>
      <c r="G77">
        <v>18</v>
      </c>
      <c r="H77">
        <v>201</v>
      </c>
      <c r="I77">
        <v>0</v>
      </c>
      <c r="J77">
        <v>210</v>
      </c>
      <c r="K77">
        <v>260</v>
      </c>
      <c r="L77" s="68">
        <v>25930</v>
      </c>
      <c r="M77">
        <v>5</v>
      </c>
      <c r="N77" s="67">
        <v>6</v>
      </c>
      <c r="O77" s="63"/>
      <c r="P77" s="62">
        <v>155580</v>
      </c>
    </row>
    <row r="78" spans="1:18">
      <c r="A78" s="77" t="s">
        <v>718</v>
      </c>
      <c r="B78" t="s">
        <v>176</v>
      </c>
      <c r="C78" t="s">
        <v>1609</v>
      </c>
      <c r="D78" t="s">
        <v>84</v>
      </c>
      <c r="E78">
        <v>27272</v>
      </c>
      <c r="F78" s="69" t="s">
        <v>2078</v>
      </c>
      <c r="G78">
        <v>18</v>
      </c>
      <c r="H78">
        <v>201</v>
      </c>
      <c r="I78">
        <v>0</v>
      </c>
      <c r="J78">
        <v>220</v>
      </c>
      <c r="K78">
        <v>280</v>
      </c>
      <c r="L78" s="68">
        <v>25630</v>
      </c>
      <c r="M78">
        <v>5</v>
      </c>
      <c r="N78" s="67">
        <v>6</v>
      </c>
      <c r="O78" s="63"/>
      <c r="P78" s="62">
        <v>153780</v>
      </c>
    </row>
    <row r="79" spans="1:18">
      <c r="A79" s="77" t="s">
        <v>834</v>
      </c>
      <c r="B79" t="s">
        <v>176</v>
      </c>
      <c r="C79" t="s">
        <v>1609</v>
      </c>
      <c r="D79" t="s">
        <v>48</v>
      </c>
      <c r="E79">
        <v>10000</v>
      </c>
      <c r="F79" s="69" t="s">
        <v>2077</v>
      </c>
      <c r="G79">
        <v>22</v>
      </c>
      <c r="H79">
        <v>600</v>
      </c>
      <c r="I79">
        <v>0</v>
      </c>
      <c r="J79">
        <v>400</v>
      </c>
      <c r="K79">
        <v>600</v>
      </c>
      <c r="L79" s="68">
        <v>9750</v>
      </c>
      <c r="M79">
        <v>12</v>
      </c>
      <c r="N79" s="67">
        <v>14</v>
      </c>
      <c r="O79" s="63"/>
      <c r="P79" s="62">
        <v>136500</v>
      </c>
    </row>
    <row r="80" spans="1:18">
      <c r="A80" s="77" t="s">
        <v>100</v>
      </c>
      <c r="B80" t="s">
        <v>97</v>
      </c>
      <c r="C80" t="s">
        <v>1609</v>
      </c>
      <c r="D80" t="s">
        <v>84</v>
      </c>
      <c r="E80">
        <v>25000</v>
      </c>
      <c r="F80" s="69" t="s">
        <v>2076</v>
      </c>
      <c r="G80">
        <v>19</v>
      </c>
      <c r="H80">
        <v>241</v>
      </c>
      <c r="I80">
        <v>0</v>
      </c>
      <c r="J80">
        <v>240</v>
      </c>
      <c r="K80">
        <v>340</v>
      </c>
      <c r="L80" s="68">
        <v>23700</v>
      </c>
      <c r="M80">
        <v>5</v>
      </c>
      <c r="N80" s="67">
        <v>6</v>
      </c>
      <c r="O80" s="63"/>
      <c r="P80" s="62">
        <v>142200</v>
      </c>
    </row>
    <row r="81" spans="1:16">
      <c r="A81" s="77" t="s">
        <v>686</v>
      </c>
      <c r="B81" t="s">
        <v>102</v>
      </c>
      <c r="C81" t="s">
        <v>1609</v>
      </c>
      <c r="D81" t="s">
        <v>84</v>
      </c>
      <c r="E81">
        <v>18750</v>
      </c>
      <c r="F81" s="69" t="s">
        <v>2075</v>
      </c>
      <c r="G81">
        <v>18</v>
      </c>
      <c r="H81">
        <v>321</v>
      </c>
      <c r="I81">
        <v>0</v>
      </c>
      <c r="J81">
        <v>320</v>
      </c>
      <c r="K81">
        <v>480</v>
      </c>
      <c r="L81" s="68">
        <v>17354</v>
      </c>
      <c r="M81">
        <v>8</v>
      </c>
      <c r="N81" s="67">
        <v>8</v>
      </c>
      <c r="O81" s="63"/>
      <c r="P81" s="62">
        <v>138832</v>
      </c>
    </row>
    <row r="82" spans="1:16">
      <c r="A82" s="77" t="s">
        <v>820</v>
      </c>
      <c r="B82" t="s">
        <v>176</v>
      </c>
      <c r="C82" t="s">
        <v>1609</v>
      </c>
      <c r="D82" t="s">
        <v>42</v>
      </c>
      <c r="E82">
        <v>40000</v>
      </c>
      <c r="F82" s="69" t="s">
        <v>2060</v>
      </c>
      <c r="G82">
        <v>18</v>
      </c>
      <c r="H82">
        <v>281</v>
      </c>
      <c r="I82">
        <v>0</v>
      </c>
      <c r="J82">
        <v>300</v>
      </c>
      <c r="K82">
        <v>405</v>
      </c>
      <c r="L82" s="68">
        <v>19340</v>
      </c>
      <c r="M82">
        <v>7</v>
      </c>
      <c r="N82" s="67">
        <v>8</v>
      </c>
      <c r="O82" s="63"/>
      <c r="P82" s="62">
        <v>154720</v>
      </c>
    </row>
    <row r="83" spans="1:16">
      <c r="A83" s="77" t="s">
        <v>33</v>
      </c>
      <c r="B83" t="s">
        <v>34</v>
      </c>
      <c r="C83" t="s">
        <v>1609</v>
      </c>
      <c r="D83" t="s">
        <v>35</v>
      </c>
      <c r="E83">
        <v>20000</v>
      </c>
      <c r="F83" s="69" t="s">
        <v>2074</v>
      </c>
      <c r="G83">
        <v>52</v>
      </c>
      <c r="H83">
        <v>0</v>
      </c>
      <c r="I83">
        <v>0</v>
      </c>
      <c r="J83">
        <v>300</v>
      </c>
      <c r="K83">
        <v>440</v>
      </c>
      <c r="L83" s="68">
        <v>18430</v>
      </c>
      <c r="M83">
        <v>1.2</v>
      </c>
      <c r="N83" s="67">
        <v>30</v>
      </c>
      <c r="O83" s="63"/>
      <c r="P83" s="62">
        <v>552900</v>
      </c>
    </row>
    <row r="84" spans="1:16">
      <c r="A84" s="77" t="s">
        <v>261</v>
      </c>
      <c r="B84" t="s">
        <v>124</v>
      </c>
      <c r="C84" t="s">
        <v>1609</v>
      </c>
      <c r="D84" t="s">
        <v>118</v>
      </c>
      <c r="E84">
        <v>100000</v>
      </c>
      <c r="F84" s="69" t="s">
        <v>2073</v>
      </c>
      <c r="G84">
        <v>89</v>
      </c>
      <c r="H84">
        <v>201</v>
      </c>
      <c r="I84">
        <v>0</v>
      </c>
      <c r="J84">
        <v>180</v>
      </c>
      <c r="K84">
        <v>280</v>
      </c>
      <c r="L84" s="68">
        <v>97800</v>
      </c>
      <c r="M84">
        <v>5.5</v>
      </c>
      <c r="N84" s="67">
        <v>5.5</v>
      </c>
      <c r="O84" s="63"/>
      <c r="P84" s="62">
        <v>537900</v>
      </c>
    </row>
    <row r="85" spans="1:16">
      <c r="A85" s="77" t="s">
        <v>742</v>
      </c>
      <c r="B85" t="s">
        <v>24</v>
      </c>
      <c r="C85" t="s">
        <v>1609</v>
      </c>
      <c r="D85" t="s">
        <v>52</v>
      </c>
      <c r="E85">
        <v>24000</v>
      </c>
      <c r="F85" s="69" t="s">
        <v>2072</v>
      </c>
      <c r="G85">
        <v>18</v>
      </c>
      <c r="H85">
        <v>241</v>
      </c>
      <c r="I85">
        <v>0</v>
      </c>
      <c r="J85">
        <v>250</v>
      </c>
      <c r="K85">
        <v>280</v>
      </c>
      <c r="L85" s="68">
        <v>22800</v>
      </c>
      <c r="M85">
        <v>6</v>
      </c>
      <c r="N85" s="67">
        <v>7</v>
      </c>
      <c r="O85" s="63"/>
      <c r="P85" s="62">
        <v>159600</v>
      </c>
    </row>
    <row r="86" spans="1:16">
      <c r="A86" s="77" t="s">
        <v>123</v>
      </c>
      <c r="B86" t="s">
        <v>124</v>
      </c>
      <c r="C86" t="s">
        <v>1609</v>
      </c>
      <c r="D86" t="s">
        <v>118</v>
      </c>
      <c r="E86">
        <v>120000</v>
      </c>
      <c r="F86" s="69" t="s">
        <v>2071</v>
      </c>
      <c r="G86">
        <v>19</v>
      </c>
      <c r="H86">
        <v>0</v>
      </c>
      <c r="I86">
        <v>0</v>
      </c>
      <c r="J86">
        <v>100</v>
      </c>
      <c r="K86">
        <v>120</v>
      </c>
      <c r="L86" s="68">
        <v>113950</v>
      </c>
      <c r="M86">
        <v>35</v>
      </c>
      <c r="N86" s="67">
        <v>5</v>
      </c>
      <c r="O86" s="63"/>
      <c r="P86" s="62">
        <v>569750</v>
      </c>
    </row>
    <row r="87" spans="1:16">
      <c r="A87" s="77" t="s">
        <v>776</v>
      </c>
      <c r="B87" t="s">
        <v>124</v>
      </c>
      <c r="C87" t="s">
        <v>1609</v>
      </c>
      <c r="D87" t="s">
        <v>42</v>
      </c>
      <c r="E87">
        <v>75000</v>
      </c>
      <c r="F87" s="69" t="s">
        <v>2070</v>
      </c>
      <c r="G87">
        <v>18</v>
      </c>
      <c r="H87">
        <v>201</v>
      </c>
      <c r="I87">
        <v>0</v>
      </c>
      <c r="J87">
        <v>160</v>
      </c>
      <c r="K87">
        <v>250</v>
      </c>
      <c r="L87" s="68">
        <v>73735</v>
      </c>
      <c r="M87">
        <v>5</v>
      </c>
      <c r="N87" s="67">
        <v>5</v>
      </c>
      <c r="O87" s="63"/>
      <c r="P87" s="62">
        <v>368675</v>
      </c>
    </row>
    <row r="88" spans="1:16">
      <c r="A88" s="77" t="s">
        <v>672</v>
      </c>
      <c r="B88" t="s">
        <v>124</v>
      </c>
      <c r="C88" t="s">
        <v>1609</v>
      </c>
      <c r="D88" t="s">
        <v>48</v>
      </c>
      <c r="E88">
        <v>33333</v>
      </c>
      <c r="F88" s="69" t="s">
        <v>2069</v>
      </c>
      <c r="G88">
        <v>18</v>
      </c>
      <c r="H88">
        <v>201</v>
      </c>
      <c r="I88">
        <v>0</v>
      </c>
      <c r="J88">
        <v>180</v>
      </c>
      <c r="K88">
        <v>240</v>
      </c>
      <c r="L88" s="68">
        <v>30800</v>
      </c>
      <c r="M88">
        <v>5</v>
      </c>
      <c r="N88" s="67">
        <v>5</v>
      </c>
      <c r="O88" s="63"/>
      <c r="P88" s="62">
        <v>154000</v>
      </c>
    </row>
    <row r="89" spans="1:16">
      <c r="A89" s="77" t="s">
        <v>308</v>
      </c>
      <c r="B89" t="s">
        <v>84</v>
      </c>
      <c r="C89" t="s">
        <v>1609</v>
      </c>
      <c r="D89" t="s">
        <v>112</v>
      </c>
      <c r="E89">
        <v>40000</v>
      </c>
      <c r="F89" s="69" t="s">
        <v>2068</v>
      </c>
      <c r="G89">
        <v>48</v>
      </c>
      <c r="H89">
        <v>0</v>
      </c>
      <c r="I89">
        <v>0</v>
      </c>
      <c r="J89">
        <v>150</v>
      </c>
      <c r="K89">
        <v>220</v>
      </c>
      <c r="L89" s="68">
        <v>38600</v>
      </c>
      <c r="M89">
        <v>1.2</v>
      </c>
      <c r="N89" s="67">
        <v>21</v>
      </c>
      <c r="O89" s="63"/>
      <c r="P89" s="62">
        <v>810600</v>
      </c>
    </row>
    <row r="90" spans="1:16">
      <c r="A90" s="77" t="s">
        <v>750</v>
      </c>
      <c r="B90" t="s">
        <v>24</v>
      </c>
      <c r="C90" t="s">
        <v>1609</v>
      </c>
      <c r="D90" t="s">
        <v>52</v>
      </c>
      <c r="E90">
        <v>30000</v>
      </c>
      <c r="F90" s="69" t="s">
        <v>2067</v>
      </c>
      <c r="G90">
        <v>18</v>
      </c>
      <c r="H90">
        <v>201</v>
      </c>
      <c r="I90">
        <v>0</v>
      </c>
      <c r="J90">
        <v>200</v>
      </c>
      <c r="K90">
        <v>250</v>
      </c>
      <c r="L90" s="68">
        <v>26650</v>
      </c>
      <c r="M90">
        <v>5</v>
      </c>
      <c r="N90" s="67">
        <v>5</v>
      </c>
      <c r="O90" s="63"/>
      <c r="P90" s="62">
        <v>133250</v>
      </c>
    </row>
    <row r="91" spans="1:16">
      <c r="A91" s="77" t="s">
        <v>745</v>
      </c>
      <c r="B91" t="s">
        <v>97</v>
      </c>
      <c r="C91" t="s">
        <v>1609</v>
      </c>
      <c r="D91" t="s">
        <v>118</v>
      </c>
      <c r="E91">
        <v>80000</v>
      </c>
      <c r="F91" s="69" t="s">
        <v>2066</v>
      </c>
      <c r="G91">
        <v>18</v>
      </c>
      <c r="H91">
        <v>201</v>
      </c>
      <c r="I91">
        <v>0</v>
      </c>
      <c r="J91">
        <v>150</v>
      </c>
      <c r="K91">
        <v>200</v>
      </c>
      <c r="L91" s="68">
        <v>76550</v>
      </c>
      <c r="M91">
        <v>5</v>
      </c>
      <c r="N91" s="67">
        <v>4</v>
      </c>
      <c r="O91" s="63"/>
      <c r="P91" s="62">
        <v>306200</v>
      </c>
    </row>
    <row r="92" spans="1:16">
      <c r="A92" s="77" t="s">
        <v>786</v>
      </c>
      <c r="B92" t="s">
        <v>118</v>
      </c>
      <c r="C92" t="s">
        <v>1609</v>
      </c>
      <c r="D92" t="s">
        <v>53</v>
      </c>
      <c r="E92">
        <v>20000</v>
      </c>
      <c r="F92" s="69" t="s">
        <v>2065</v>
      </c>
      <c r="G92">
        <v>18</v>
      </c>
      <c r="H92">
        <v>281</v>
      </c>
      <c r="I92">
        <v>0</v>
      </c>
      <c r="J92">
        <v>300</v>
      </c>
      <c r="K92">
        <v>450</v>
      </c>
      <c r="L92" s="68">
        <v>19130</v>
      </c>
      <c r="M92">
        <v>7</v>
      </c>
      <c r="N92" s="67">
        <v>8.5</v>
      </c>
      <c r="O92" s="63"/>
      <c r="P92" s="62">
        <v>162605</v>
      </c>
    </row>
    <row r="93" spans="1:16">
      <c r="A93" s="77" t="s">
        <v>173</v>
      </c>
      <c r="B93" t="s">
        <v>106</v>
      </c>
      <c r="C93" t="s">
        <v>1609</v>
      </c>
      <c r="D93" t="s">
        <v>70</v>
      </c>
      <c r="E93">
        <v>40000</v>
      </c>
      <c r="F93" s="69" t="s">
        <v>2064</v>
      </c>
      <c r="G93">
        <v>52</v>
      </c>
      <c r="H93">
        <v>0</v>
      </c>
      <c r="I93">
        <v>0</v>
      </c>
      <c r="J93">
        <v>150</v>
      </c>
      <c r="K93">
        <v>230</v>
      </c>
      <c r="L93" s="68">
        <v>37382</v>
      </c>
      <c r="M93">
        <v>1.2</v>
      </c>
      <c r="N93" s="67">
        <v>15</v>
      </c>
      <c r="O93" s="63"/>
      <c r="P93" s="62">
        <v>560730</v>
      </c>
    </row>
    <row r="94" spans="1:16">
      <c r="A94" s="77" t="s">
        <v>657</v>
      </c>
      <c r="B94" t="s">
        <v>84</v>
      </c>
      <c r="C94" t="s">
        <v>1609</v>
      </c>
      <c r="D94" t="s">
        <v>112</v>
      </c>
      <c r="E94">
        <v>10000</v>
      </c>
      <c r="F94" s="69" t="s">
        <v>2063</v>
      </c>
      <c r="G94">
        <v>18</v>
      </c>
      <c r="H94">
        <v>241</v>
      </c>
      <c r="I94">
        <v>0</v>
      </c>
      <c r="J94">
        <v>250</v>
      </c>
      <c r="K94">
        <v>320</v>
      </c>
      <c r="L94" s="68">
        <v>9300</v>
      </c>
      <c r="M94">
        <v>6</v>
      </c>
      <c r="N94" s="67">
        <v>7</v>
      </c>
      <c r="O94" s="63"/>
      <c r="P94" s="62">
        <v>65100</v>
      </c>
    </row>
    <row r="95" spans="1:16">
      <c r="A95" s="77" t="s">
        <v>690</v>
      </c>
      <c r="B95" t="s">
        <v>84</v>
      </c>
      <c r="C95" t="s">
        <v>1609</v>
      </c>
      <c r="D95" t="s">
        <v>138</v>
      </c>
      <c r="E95">
        <v>14000</v>
      </c>
      <c r="F95" s="69" t="s">
        <v>2062</v>
      </c>
      <c r="G95">
        <v>18</v>
      </c>
      <c r="H95">
        <v>241</v>
      </c>
      <c r="I95">
        <v>0</v>
      </c>
      <c r="J95">
        <v>250</v>
      </c>
      <c r="K95">
        <v>400</v>
      </c>
      <c r="L95" s="68">
        <v>11850</v>
      </c>
      <c r="M95">
        <v>6</v>
      </c>
      <c r="N95" s="67">
        <v>7</v>
      </c>
      <c r="O95" s="63"/>
      <c r="P95" s="62">
        <v>82950</v>
      </c>
    </row>
    <row r="96" spans="1:16">
      <c r="A96" s="77" t="s">
        <v>785</v>
      </c>
      <c r="B96" t="s">
        <v>48</v>
      </c>
      <c r="C96" t="s">
        <v>1609</v>
      </c>
      <c r="D96" t="s">
        <v>119</v>
      </c>
      <c r="E96">
        <v>24000</v>
      </c>
      <c r="F96" s="69" t="s">
        <v>2061</v>
      </c>
      <c r="G96">
        <v>18</v>
      </c>
      <c r="H96">
        <v>241</v>
      </c>
      <c r="I96">
        <v>0</v>
      </c>
      <c r="J96">
        <v>250</v>
      </c>
      <c r="K96">
        <v>350</v>
      </c>
      <c r="L96" s="68">
        <v>22200</v>
      </c>
      <c r="M96">
        <v>6</v>
      </c>
      <c r="N96" s="67">
        <v>7.5</v>
      </c>
      <c r="O96" s="63"/>
      <c r="P96" s="62">
        <v>166500</v>
      </c>
    </row>
    <row r="97" spans="1:18">
      <c r="A97" s="77" t="s">
        <v>820</v>
      </c>
      <c r="B97" t="s">
        <v>176</v>
      </c>
      <c r="C97" t="s">
        <v>1609</v>
      </c>
      <c r="D97" t="s">
        <v>42</v>
      </c>
      <c r="E97">
        <v>40000</v>
      </c>
      <c r="F97" s="69" t="s">
        <v>2060</v>
      </c>
      <c r="G97">
        <v>18</v>
      </c>
      <c r="H97">
        <v>281</v>
      </c>
      <c r="I97">
        <v>0</v>
      </c>
      <c r="J97">
        <v>300</v>
      </c>
      <c r="K97">
        <v>405</v>
      </c>
      <c r="L97" s="68">
        <v>19100</v>
      </c>
      <c r="M97">
        <v>7</v>
      </c>
      <c r="N97" s="67">
        <v>8</v>
      </c>
      <c r="O97" s="63"/>
      <c r="P97" s="62">
        <v>152800</v>
      </c>
    </row>
    <row r="98" spans="1:18">
      <c r="A98" s="77" t="s">
        <v>846</v>
      </c>
      <c r="B98" t="s">
        <v>42</v>
      </c>
      <c r="C98" t="s">
        <v>1609</v>
      </c>
      <c r="D98" t="s">
        <v>44</v>
      </c>
      <c r="E98">
        <v>24000</v>
      </c>
      <c r="F98" s="69" t="s">
        <v>2041</v>
      </c>
      <c r="G98">
        <v>18</v>
      </c>
      <c r="H98">
        <v>241</v>
      </c>
      <c r="I98">
        <v>0</v>
      </c>
      <c r="J98">
        <v>250</v>
      </c>
      <c r="K98">
        <v>450</v>
      </c>
      <c r="L98" s="68">
        <v>23170</v>
      </c>
      <c r="M98">
        <v>6</v>
      </c>
      <c r="N98" s="67">
        <v>7</v>
      </c>
      <c r="O98" s="63"/>
      <c r="P98" s="62">
        <v>162190</v>
      </c>
    </row>
    <row r="99" spans="1:18">
      <c r="A99" s="77" t="s">
        <v>629</v>
      </c>
      <c r="B99" t="s">
        <v>42</v>
      </c>
      <c r="C99" t="s">
        <v>1609</v>
      </c>
      <c r="D99" t="s">
        <v>44</v>
      </c>
      <c r="E99">
        <v>33333</v>
      </c>
      <c r="F99" s="69" t="s">
        <v>2059</v>
      </c>
      <c r="G99">
        <v>18</v>
      </c>
      <c r="H99">
        <v>201</v>
      </c>
      <c r="I99">
        <v>0</v>
      </c>
      <c r="J99">
        <v>180</v>
      </c>
      <c r="K99">
        <v>200</v>
      </c>
      <c r="L99" s="68">
        <v>29200</v>
      </c>
      <c r="M99">
        <v>5</v>
      </c>
      <c r="N99" s="67">
        <v>5</v>
      </c>
      <c r="O99" s="63"/>
      <c r="P99" s="62">
        <v>146000</v>
      </c>
    </row>
    <row r="100" spans="1:18">
      <c r="A100" s="77" t="s">
        <v>2058</v>
      </c>
      <c r="B100" t="s">
        <v>2052</v>
      </c>
      <c r="C100" t="s">
        <v>1609</v>
      </c>
      <c r="D100" t="s">
        <v>2018</v>
      </c>
      <c r="E100" t="e">
        <v>#N/A</v>
      </c>
      <c r="F100" s="69" t="s">
        <v>2057</v>
      </c>
      <c r="G100">
        <v>26</v>
      </c>
      <c r="H100" t="e">
        <v>#N/A</v>
      </c>
      <c r="I100" t="e">
        <v>#N/A</v>
      </c>
      <c r="J100">
        <v>390</v>
      </c>
      <c r="K100">
        <v>480</v>
      </c>
      <c r="L100" s="68">
        <v>28500</v>
      </c>
      <c r="M100" t="e">
        <v>#N/A</v>
      </c>
      <c r="N100" s="67">
        <v>31.200000000000003</v>
      </c>
      <c r="O100" s="63"/>
      <c r="P100" s="62">
        <v>889200.00000000012</v>
      </c>
      <c r="Q100">
        <v>20240808</v>
      </c>
    </row>
    <row r="101" spans="1:18">
      <c r="A101" s="77" t="s">
        <v>209</v>
      </c>
      <c r="B101" t="s">
        <v>97</v>
      </c>
      <c r="C101" t="s">
        <v>1609</v>
      </c>
      <c r="D101" t="s">
        <v>70</v>
      </c>
      <c r="E101">
        <v>30769</v>
      </c>
      <c r="F101" s="69" t="s">
        <v>2057</v>
      </c>
      <c r="G101">
        <v>26</v>
      </c>
      <c r="H101">
        <v>350</v>
      </c>
      <c r="I101">
        <v>0</v>
      </c>
      <c r="J101">
        <v>390</v>
      </c>
      <c r="K101">
        <v>480</v>
      </c>
      <c r="L101" s="68">
        <v>28875</v>
      </c>
      <c r="M101">
        <v>9</v>
      </c>
      <c r="N101" s="67">
        <v>31.200000000000003</v>
      </c>
      <c r="O101" s="63"/>
      <c r="P101" s="62">
        <v>900900.00000000012</v>
      </c>
    </row>
    <row r="102" spans="1:18">
      <c r="A102" s="77" t="s">
        <v>817</v>
      </c>
      <c r="B102" t="s">
        <v>42</v>
      </c>
      <c r="C102" t="s">
        <v>1609</v>
      </c>
      <c r="D102" t="s">
        <v>44</v>
      </c>
      <c r="E102">
        <v>48000</v>
      </c>
      <c r="F102" s="69" t="s">
        <v>2056</v>
      </c>
      <c r="G102">
        <v>18</v>
      </c>
      <c r="H102">
        <v>241</v>
      </c>
      <c r="I102">
        <v>0</v>
      </c>
      <c r="J102">
        <v>250</v>
      </c>
      <c r="K102">
        <v>350</v>
      </c>
      <c r="L102" s="68">
        <v>46600</v>
      </c>
      <c r="M102">
        <v>6</v>
      </c>
      <c r="N102" s="67">
        <v>7.5</v>
      </c>
      <c r="O102" s="63"/>
      <c r="P102" s="62">
        <v>349500</v>
      </c>
    </row>
    <row r="103" spans="1:18">
      <c r="A103" s="77" t="s">
        <v>2055</v>
      </c>
      <c r="B103" t="s">
        <v>339</v>
      </c>
      <c r="C103" t="s">
        <v>1609</v>
      </c>
      <c r="D103" t="s">
        <v>2018</v>
      </c>
      <c r="E103" t="e">
        <v>#N/A</v>
      </c>
      <c r="F103" s="69" t="s">
        <v>2054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s="68">
        <v>113300</v>
      </c>
      <c r="M103" t="e">
        <v>#N/A</v>
      </c>
      <c r="N103" s="67">
        <v>13</v>
      </c>
      <c r="O103" s="63"/>
      <c r="P103" s="62">
        <v>1472900</v>
      </c>
      <c r="R103" t="s">
        <v>2016</v>
      </c>
    </row>
    <row r="104" spans="1:18">
      <c r="A104" s="77" t="s">
        <v>814</v>
      </c>
      <c r="B104" t="s">
        <v>118</v>
      </c>
      <c r="C104" t="s">
        <v>1609</v>
      </c>
      <c r="D104" t="s">
        <v>119</v>
      </c>
      <c r="E104">
        <v>24000</v>
      </c>
      <c r="F104" s="69" t="s">
        <v>2053</v>
      </c>
      <c r="G104">
        <v>18</v>
      </c>
      <c r="H104">
        <v>241</v>
      </c>
      <c r="I104">
        <v>0</v>
      </c>
      <c r="J104">
        <v>250</v>
      </c>
      <c r="K104">
        <v>350</v>
      </c>
      <c r="L104" s="68">
        <v>23300</v>
      </c>
      <c r="M104">
        <v>6</v>
      </c>
      <c r="N104" s="67">
        <v>7</v>
      </c>
      <c r="O104" s="63"/>
      <c r="P104" s="62">
        <v>163100</v>
      </c>
    </row>
    <row r="105" spans="1:18">
      <c r="A105" s="77" t="s">
        <v>1324</v>
      </c>
      <c r="B105" t="s">
        <v>2052</v>
      </c>
      <c r="C105" t="s">
        <v>1609</v>
      </c>
      <c r="D105" t="s">
        <v>2018</v>
      </c>
      <c r="E105" t="e">
        <v>#N/A</v>
      </c>
      <c r="F105" s="69" t="s">
        <v>2051</v>
      </c>
      <c r="G105">
        <v>26</v>
      </c>
      <c r="H105" t="e">
        <v>#N/A</v>
      </c>
      <c r="I105" t="e">
        <v>#N/A</v>
      </c>
      <c r="J105">
        <v>390</v>
      </c>
      <c r="K105">
        <v>480</v>
      </c>
      <c r="L105" s="68">
        <v>14450</v>
      </c>
      <c r="M105" t="e">
        <v>#N/A</v>
      </c>
      <c r="N105" s="67">
        <v>31.200000000000003</v>
      </c>
      <c r="O105" s="63"/>
      <c r="P105" s="62">
        <v>450840.00000000006</v>
      </c>
      <c r="Q105">
        <v>20240808</v>
      </c>
    </row>
    <row r="106" spans="1:18">
      <c r="A106" s="77" t="s">
        <v>205</v>
      </c>
      <c r="B106" t="s">
        <v>84</v>
      </c>
      <c r="C106" t="s">
        <v>1609</v>
      </c>
      <c r="D106" t="s">
        <v>77</v>
      </c>
      <c r="E106">
        <v>20000</v>
      </c>
      <c r="F106" s="69" t="s">
        <v>2050</v>
      </c>
      <c r="G106">
        <v>46</v>
      </c>
      <c r="H106">
        <v>0</v>
      </c>
      <c r="I106">
        <v>0</v>
      </c>
      <c r="J106">
        <v>150</v>
      </c>
      <c r="K106">
        <v>220</v>
      </c>
      <c r="L106" s="68">
        <v>16200</v>
      </c>
      <c r="M106">
        <v>1</v>
      </c>
      <c r="N106" s="67">
        <v>15</v>
      </c>
      <c r="O106" s="63"/>
      <c r="P106" s="62">
        <v>243000</v>
      </c>
    </row>
    <row r="107" spans="1:18">
      <c r="A107" s="77" t="s">
        <v>203</v>
      </c>
      <c r="B107" t="s">
        <v>84</v>
      </c>
      <c r="C107" t="s">
        <v>1609</v>
      </c>
      <c r="D107" t="s">
        <v>77</v>
      </c>
      <c r="E107">
        <v>20000</v>
      </c>
      <c r="F107" s="69" t="s">
        <v>2049</v>
      </c>
      <c r="G107">
        <v>46</v>
      </c>
      <c r="H107">
        <v>0</v>
      </c>
      <c r="I107">
        <v>0</v>
      </c>
      <c r="J107">
        <v>150</v>
      </c>
      <c r="K107">
        <v>220</v>
      </c>
      <c r="L107" s="68">
        <v>18100</v>
      </c>
      <c r="M107">
        <v>1</v>
      </c>
      <c r="N107" s="67">
        <v>15</v>
      </c>
      <c r="O107" s="63"/>
      <c r="P107" s="62">
        <v>271500</v>
      </c>
    </row>
    <row r="108" spans="1:18">
      <c r="A108" s="77" t="s">
        <v>490</v>
      </c>
      <c r="B108" t="s">
        <v>42</v>
      </c>
      <c r="C108" t="s">
        <v>1609</v>
      </c>
      <c r="D108" t="s">
        <v>44</v>
      </c>
      <c r="E108">
        <v>48000</v>
      </c>
      <c r="F108" s="69" t="s">
        <v>2048</v>
      </c>
      <c r="G108">
        <v>54</v>
      </c>
      <c r="H108">
        <v>0</v>
      </c>
      <c r="I108">
        <v>0</v>
      </c>
      <c r="J108">
        <v>125</v>
      </c>
      <c r="K108">
        <v>290</v>
      </c>
      <c r="L108" s="68">
        <v>46570</v>
      </c>
      <c r="M108">
        <v>1.2</v>
      </c>
      <c r="N108" s="67">
        <v>15.2</v>
      </c>
      <c r="O108" s="63"/>
      <c r="P108" s="62">
        <v>707864</v>
      </c>
    </row>
    <row r="109" spans="1:18">
      <c r="A109" s="77" t="s">
        <v>709</v>
      </c>
      <c r="B109" t="s">
        <v>84</v>
      </c>
      <c r="C109" t="s">
        <v>1609</v>
      </c>
      <c r="D109" t="s">
        <v>138</v>
      </c>
      <c r="E109">
        <v>2500</v>
      </c>
      <c r="F109" s="69" t="s">
        <v>2047</v>
      </c>
      <c r="G109">
        <v>22</v>
      </c>
      <c r="H109">
        <v>600</v>
      </c>
      <c r="I109">
        <v>0</v>
      </c>
      <c r="J109">
        <v>400</v>
      </c>
      <c r="K109">
        <v>600</v>
      </c>
      <c r="L109" s="68">
        <v>2400</v>
      </c>
      <c r="M109">
        <v>12</v>
      </c>
      <c r="N109" s="67">
        <v>14</v>
      </c>
      <c r="O109" s="63"/>
      <c r="P109" s="62">
        <v>33600</v>
      </c>
    </row>
    <row r="110" spans="1:18">
      <c r="A110" s="77" t="s">
        <v>626</v>
      </c>
      <c r="B110" t="s">
        <v>84</v>
      </c>
      <c r="C110" t="s">
        <v>1609</v>
      </c>
      <c r="D110" t="s">
        <v>138</v>
      </c>
      <c r="E110">
        <v>2500</v>
      </c>
      <c r="F110" s="69" t="s">
        <v>2046</v>
      </c>
      <c r="G110">
        <v>22</v>
      </c>
      <c r="H110">
        <v>600</v>
      </c>
      <c r="I110">
        <v>0</v>
      </c>
      <c r="J110">
        <v>400</v>
      </c>
      <c r="K110">
        <v>600</v>
      </c>
      <c r="L110" s="68">
        <v>2400</v>
      </c>
      <c r="M110">
        <v>12</v>
      </c>
      <c r="N110" s="67">
        <v>14</v>
      </c>
      <c r="O110" s="63"/>
      <c r="P110" s="62">
        <v>33600</v>
      </c>
    </row>
    <row r="111" spans="1:18">
      <c r="A111" s="77" t="s">
        <v>2045</v>
      </c>
      <c r="B111" t="s">
        <v>138</v>
      </c>
      <c r="C111" t="s">
        <v>1609</v>
      </c>
      <c r="D111" t="s">
        <v>2018</v>
      </c>
      <c r="E111" t="e">
        <v>#N/A</v>
      </c>
      <c r="F111" s="69" t="s">
        <v>2044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s="68">
        <v>4200</v>
      </c>
      <c r="M111" t="e">
        <v>#N/A</v>
      </c>
      <c r="N111" s="67">
        <v>14</v>
      </c>
      <c r="O111" s="63"/>
      <c r="P111" s="62">
        <v>58800</v>
      </c>
      <c r="R111" t="s">
        <v>2016</v>
      </c>
    </row>
    <row r="112" spans="1:18">
      <c r="A112" s="77" t="s">
        <v>831</v>
      </c>
      <c r="B112" t="s">
        <v>48</v>
      </c>
      <c r="C112" t="s">
        <v>1609</v>
      </c>
      <c r="D112" t="s">
        <v>44</v>
      </c>
      <c r="E112">
        <v>24000</v>
      </c>
      <c r="F112" s="69" t="s">
        <v>2043</v>
      </c>
      <c r="G112">
        <v>18</v>
      </c>
      <c r="H112">
        <v>241</v>
      </c>
      <c r="I112">
        <v>0</v>
      </c>
      <c r="J112">
        <v>250</v>
      </c>
      <c r="K112">
        <v>350</v>
      </c>
      <c r="L112" s="68">
        <v>20550</v>
      </c>
      <c r="M112">
        <v>6</v>
      </c>
      <c r="N112" s="67">
        <v>7</v>
      </c>
      <c r="O112" s="63"/>
      <c r="P112" s="62">
        <v>143850</v>
      </c>
    </row>
    <row r="113" spans="1:18">
      <c r="A113" s="77" t="s">
        <v>65</v>
      </c>
      <c r="B113" t="s">
        <v>48</v>
      </c>
      <c r="C113" t="s">
        <v>1609</v>
      </c>
      <c r="D113" t="s">
        <v>66</v>
      </c>
      <c r="E113">
        <v>10000</v>
      </c>
      <c r="F113" s="69" t="s">
        <v>2042</v>
      </c>
      <c r="G113">
        <v>52</v>
      </c>
      <c r="H113">
        <v>0</v>
      </c>
      <c r="I113">
        <v>0</v>
      </c>
      <c r="J113">
        <v>215</v>
      </c>
      <c r="K113">
        <v>300</v>
      </c>
      <c r="L113" s="68">
        <v>10300</v>
      </c>
      <c r="M113">
        <v>1.2</v>
      </c>
      <c r="N113" s="67">
        <v>21.7</v>
      </c>
      <c r="O113" s="63"/>
      <c r="P113" s="62">
        <v>223510</v>
      </c>
    </row>
    <row r="114" spans="1:18">
      <c r="A114" s="77" t="s">
        <v>731</v>
      </c>
      <c r="B114" t="s">
        <v>34</v>
      </c>
      <c r="C114" t="s">
        <v>1609</v>
      </c>
      <c r="D114" t="s">
        <v>35</v>
      </c>
      <c r="E114">
        <v>48000</v>
      </c>
      <c r="F114" s="69" t="s">
        <v>2041</v>
      </c>
      <c r="G114">
        <v>18</v>
      </c>
      <c r="H114">
        <v>241</v>
      </c>
      <c r="I114">
        <v>0</v>
      </c>
      <c r="J114">
        <v>250</v>
      </c>
      <c r="K114">
        <v>450</v>
      </c>
      <c r="L114" s="68">
        <v>47045</v>
      </c>
      <c r="M114">
        <v>6</v>
      </c>
      <c r="N114" s="67">
        <v>7.5</v>
      </c>
      <c r="O114" s="63"/>
      <c r="P114" s="62">
        <v>352837.5</v>
      </c>
    </row>
    <row r="115" spans="1:18">
      <c r="A115" s="77" t="s">
        <v>137</v>
      </c>
      <c r="B115" t="s">
        <v>70</v>
      </c>
      <c r="C115" t="s">
        <v>1609</v>
      </c>
      <c r="D115" t="s">
        <v>138</v>
      </c>
      <c r="E115">
        <v>30000</v>
      </c>
      <c r="F115" s="69" t="s">
        <v>2040</v>
      </c>
      <c r="G115">
        <v>52</v>
      </c>
      <c r="H115">
        <v>0</v>
      </c>
      <c r="I115">
        <v>0</v>
      </c>
      <c r="J115">
        <v>200</v>
      </c>
      <c r="K115">
        <v>280</v>
      </c>
      <c r="L115" s="68">
        <v>28800</v>
      </c>
      <c r="M115">
        <v>1.2</v>
      </c>
      <c r="N115" s="67">
        <v>20.2</v>
      </c>
      <c r="O115" s="63"/>
      <c r="P115" s="62">
        <v>581760</v>
      </c>
    </row>
    <row r="116" spans="1:18">
      <c r="A116" s="77" t="s">
        <v>669</v>
      </c>
      <c r="B116" t="s">
        <v>42</v>
      </c>
      <c r="C116" t="s">
        <v>1609</v>
      </c>
      <c r="D116" t="s">
        <v>44</v>
      </c>
      <c r="E116">
        <v>30000</v>
      </c>
      <c r="F116" s="69" t="s">
        <v>2039</v>
      </c>
      <c r="G116">
        <v>18</v>
      </c>
      <c r="H116">
        <v>201</v>
      </c>
      <c r="I116">
        <v>0</v>
      </c>
      <c r="J116">
        <v>200</v>
      </c>
      <c r="K116">
        <v>460</v>
      </c>
      <c r="L116" s="68">
        <v>11800</v>
      </c>
      <c r="M116">
        <v>5</v>
      </c>
      <c r="N116" s="67">
        <v>5</v>
      </c>
      <c r="O116" s="63"/>
      <c r="P116" s="62">
        <v>59000</v>
      </c>
    </row>
    <row r="117" spans="1:18">
      <c r="A117" s="77" t="s">
        <v>954</v>
      </c>
      <c r="B117" t="s">
        <v>144</v>
      </c>
      <c r="C117" t="s">
        <v>1609</v>
      </c>
      <c r="D117" t="s">
        <v>2018</v>
      </c>
      <c r="E117" t="e">
        <v>#N/A</v>
      </c>
      <c r="F117" s="69" t="s">
        <v>2038</v>
      </c>
      <c r="G117">
        <v>22</v>
      </c>
      <c r="H117" t="e">
        <v>#N/A</v>
      </c>
      <c r="I117" t="e">
        <v>#N/A</v>
      </c>
      <c r="J117">
        <v>210</v>
      </c>
      <c r="K117">
        <v>480</v>
      </c>
      <c r="L117" s="68">
        <v>11800</v>
      </c>
      <c r="M117" t="e">
        <v>#N/A</v>
      </c>
      <c r="N117" s="67">
        <v>12</v>
      </c>
      <c r="O117" s="63"/>
      <c r="P117" s="62">
        <v>141600</v>
      </c>
      <c r="Q117">
        <v>20241029</v>
      </c>
    </row>
    <row r="118" spans="1:18">
      <c r="A118" s="77" t="s">
        <v>848</v>
      </c>
      <c r="B118" t="s">
        <v>118</v>
      </c>
      <c r="C118" t="s">
        <v>1609</v>
      </c>
      <c r="D118" t="s">
        <v>119</v>
      </c>
      <c r="E118">
        <v>48000</v>
      </c>
      <c r="F118" s="69" t="s">
        <v>2037</v>
      </c>
      <c r="G118">
        <v>18</v>
      </c>
      <c r="H118">
        <v>201</v>
      </c>
      <c r="I118">
        <v>0</v>
      </c>
      <c r="J118">
        <v>125</v>
      </c>
      <c r="K118">
        <v>230</v>
      </c>
      <c r="L118" s="68">
        <v>47300</v>
      </c>
      <c r="M118">
        <v>5</v>
      </c>
      <c r="N118" s="67">
        <v>5</v>
      </c>
      <c r="O118" s="63"/>
      <c r="P118" s="62">
        <v>236500</v>
      </c>
    </row>
    <row r="119" spans="1:18">
      <c r="A119" s="77" t="s">
        <v>987</v>
      </c>
      <c r="B119" t="s">
        <v>52</v>
      </c>
      <c r="C119" t="s">
        <v>1609</v>
      </c>
      <c r="D119" t="s">
        <v>2018</v>
      </c>
      <c r="E119" t="e">
        <v>#N/A</v>
      </c>
      <c r="F119" s="69" t="s">
        <v>2036</v>
      </c>
      <c r="G119">
        <v>22</v>
      </c>
      <c r="H119" t="e">
        <v>#N/A</v>
      </c>
      <c r="I119" t="e">
        <v>#N/A</v>
      </c>
      <c r="J119">
        <v>450</v>
      </c>
      <c r="K119">
        <v>820</v>
      </c>
      <c r="L119" s="68">
        <v>6800</v>
      </c>
      <c r="M119" t="e">
        <v>#N/A</v>
      </c>
      <c r="N119" s="67">
        <v>18</v>
      </c>
      <c r="O119" s="63"/>
      <c r="P119" s="62">
        <v>122400</v>
      </c>
      <c r="Q119">
        <v>20241028</v>
      </c>
    </row>
    <row r="120" spans="1:18">
      <c r="A120" s="77" t="s">
        <v>1023</v>
      </c>
      <c r="B120" t="s">
        <v>138</v>
      </c>
      <c r="C120" t="s">
        <v>1609</v>
      </c>
      <c r="D120" t="s">
        <v>2018</v>
      </c>
      <c r="E120" t="e">
        <v>#N/A</v>
      </c>
      <c r="F120" s="69" t="s">
        <v>2035</v>
      </c>
      <c r="G120">
        <v>22</v>
      </c>
      <c r="H120" t="e">
        <v>#N/A</v>
      </c>
      <c r="I120" t="e">
        <v>#N/A</v>
      </c>
      <c r="J120">
        <v>250</v>
      </c>
      <c r="K120">
        <v>320</v>
      </c>
      <c r="L120" s="68">
        <v>21200</v>
      </c>
      <c r="M120" t="e">
        <v>#N/A</v>
      </c>
      <c r="N120" s="67">
        <v>7</v>
      </c>
      <c r="O120" s="63"/>
      <c r="P120" s="62">
        <v>148400</v>
      </c>
      <c r="Q120">
        <v>20241030</v>
      </c>
    </row>
    <row r="121" spans="1:18">
      <c r="A121" s="77" t="s">
        <v>80</v>
      </c>
      <c r="B121" t="s">
        <v>42</v>
      </c>
      <c r="C121" t="s">
        <v>1609</v>
      </c>
      <c r="D121" t="s">
        <v>66</v>
      </c>
      <c r="E121">
        <v>30000</v>
      </c>
      <c r="F121" s="69" t="s">
        <v>2034</v>
      </c>
      <c r="G121">
        <v>52</v>
      </c>
      <c r="H121">
        <v>0</v>
      </c>
      <c r="I121">
        <v>0</v>
      </c>
      <c r="J121">
        <v>200</v>
      </c>
      <c r="K121">
        <v>300</v>
      </c>
      <c r="L121" s="68">
        <v>27070</v>
      </c>
      <c r="M121">
        <v>1.2</v>
      </c>
      <c r="N121" s="67">
        <v>20</v>
      </c>
      <c r="O121" s="63"/>
      <c r="P121" s="62">
        <v>541400</v>
      </c>
    </row>
    <row r="122" spans="1:18">
      <c r="A122" s="77" t="s">
        <v>659</v>
      </c>
      <c r="B122" t="s">
        <v>42</v>
      </c>
      <c r="C122" t="s">
        <v>1609</v>
      </c>
      <c r="D122" t="s">
        <v>44</v>
      </c>
      <c r="E122">
        <v>24000</v>
      </c>
      <c r="F122" s="69" t="s">
        <v>2033</v>
      </c>
      <c r="G122">
        <v>18</v>
      </c>
      <c r="H122">
        <v>241</v>
      </c>
      <c r="I122">
        <v>0</v>
      </c>
      <c r="J122">
        <v>250</v>
      </c>
      <c r="K122">
        <v>350</v>
      </c>
      <c r="L122" s="68">
        <v>23070</v>
      </c>
      <c r="M122">
        <v>6</v>
      </c>
      <c r="N122" s="67">
        <v>7</v>
      </c>
      <c r="O122" s="63"/>
      <c r="P122" s="62">
        <v>161490</v>
      </c>
    </row>
    <row r="123" spans="1:18">
      <c r="A123" s="77" t="s">
        <v>885</v>
      </c>
      <c r="B123" t="s">
        <v>119</v>
      </c>
      <c r="C123" t="s">
        <v>1609</v>
      </c>
      <c r="D123" t="s">
        <v>2018</v>
      </c>
      <c r="E123" t="e">
        <v>#N/A</v>
      </c>
      <c r="F123" s="69" t="s">
        <v>2032</v>
      </c>
      <c r="G123">
        <v>18</v>
      </c>
      <c r="H123" t="e">
        <v>#N/A</v>
      </c>
      <c r="I123" t="e">
        <v>#N/A</v>
      </c>
      <c r="J123">
        <v>160</v>
      </c>
      <c r="K123">
        <v>200</v>
      </c>
      <c r="L123" s="68">
        <v>500</v>
      </c>
      <c r="M123" t="e">
        <v>#N/A</v>
      </c>
      <c r="N123" s="67">
        <v>30</v>
      </c>
      <c r="O123" s="63"/>
      <c r="P123" s="62">
        <v>15000</v>
      </c>
      <c r="Q123">
        <v>20241104</v>
      </c>
    </row>
    <row r="124" spans="1:18">
      <c r="A124" s="77" t="s">
        <v>980</v>
      </c>
      <c r="B124" t="s">
        <v>119</v>
      </c>
      <c r="C124" t="s">
        <v>1609</v>
      </c>
      <c r="D124" t="s">
        <v>2018</v>
      </c>
      <c r="E124" t="e">
        <v>#N/A</v>
      </c>
      <c r="F124" s="69" t="s">
        <v>2032</v>
      </c>
      <c r="G124">
        <v>18</v>
      </c>
      <c r="H124" t="e">
        <v>#N/A</v>
      </c>
      <c r="I124" t="e">
        <v>#N/A</v>
      </c>
      <c r="J124">
        <v>160</v>
      </c>
      <c r="K124">
        <v>200</v>
      </c>
      <c r="L124" s="68">
        <v>500</v>
      </c>
      <c r="M124" t="e">
        <v>#N/A</v>
      </c>
      <c r="N124" s="67">
        <v>30</v>
      </c>
      <c r="O124" s="63"/>
      <c r="P124" s="62">
        <v>15000</v>
      </c>
      <c r="Q124">
        <v>20241104</v>
      </c>
    </row>
    <row r="125" spans="1:18">
      <c r="A125" s="77" t="s">
        <v>382</v>
      </c>
      <c r="B125" t="s">
        <v>112</v>
      </c>
      <c r="C125" t="s">
        <v>1609</v>
      </c>
      <c r="D125" t="s">
        <v>2018</v>
      </c>
      <c r="E125" t="e">
        <v>#N/A</v>
      </c>
      <c r="F125" s="69" t="s">
        <v>2031</v>
      </c>
      <c r="G125">
        <v>52</v>
      </c>
      <c r="H125" t="e">
        <v>#N/A</v>
      </c>
      <c r="I125" t="e">
        <v>#N/A</v>
      </c>
      <c r="J125">
        <v>280</v>
      </c>
      <c r="K125">
        <v>380</v>
      </c>
      <c r="L125" s="68">
        <v>4500</v>
      </c>
      <c r="M125" t="e">
        <v>#N/A</v>
      </c>
      <c r="N125" s="67">
        <v>28</v>
      </c>
      <c r="O125" s="63"/>
      <c r="P125" s="62">
        <v>126000</v>
      </c>
      <c r="Q125">
        <v>20241031</v>
      </c>
    </row>
    <row r="126" spans="1:18" ht="17.25" thickBot="1">
      <c r="A126" s="77" t="s">
        <v>2030</v>
      </c>
      <c r="B126" t="s">
        <v>2029</v>
      </c>
      <c r="C126" t="s">
        <v>1609</v>
      </c>
      <c r="D126" t="s">
        <v>2018</v>
      </c>
      <c r="E126" t="e">
        <v>#N/A</v>
      </c>
      <c r="F126" s="66" t="s">
        <v>2028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s="65">
        <v>14600</v>
      </c>
      <c r="M126" t="e">
        <v>#N/A</v>
      </c>
      <c r="N126" s="64">
        <v>6</v>
      </c>
      <c r="O126" s="63"/>
      <c r="P126" s="62">
        <v>87600</v>
      </c>
      <c r="R126" t="s">
        <v>2016</v>
      </c>
    </row>
    <row r="127" spans="1:18">
      <c r="A127" t="s">
        <v>280</v>
      </c>
      <c r="B127" t="s">
        <v>233</v>
      </c>
      <c r="C127" t="s">
        <v>1609</v>
      </c>
      <c r="D127" t="s">
        <v>176</v>
      </c>
      <c r="E127">
        <v>90000</v>
      </c>
      <c r="F127" s="76" t="s">
        <v>2021</v>
      </c>
      <c r="G127">
        <v>48</v>
      </c>
      <c r="H127">
        <v>0</v>
      </c>
      <c r="I127">
        <v>0</v>
      </c>
      <c r="J127">
        <v>200</v>
      </c>
      <c r="K127">
        <v>300</v>
      </c>
      <c r="L127" s="75">
        <v>26830</v>
      </c>
      <c r="M127">
        <v>1.2</v>
      </c>
      <c r="N127" s="74">
        <v>28</v>
      </c>
      <c r="O127" s="63"/>
      <c r="P127" s="62">
        <v>751240</v>
      </c>
    </row>
    <row r="128" spans="1:18">
      <c r="A128" t="s">
        <v>385</v>
      </c>
      <c r="B128" t="s">
        <v>102</v>
      </c>
      <c r="C128" t="s">
        <v>1609</v>
      </c>
      <c r="D128" t="s">
        <v>2018</v>
      </c>
      <c r="E128" t="e">
        <v>#N/A</v>
      </c>
      <c r="F128" s="73" t="s">
        <v>2017</v>
      </c>
      <c r="G128">
        <v>89</v>
      </c>
      <c r="H128" t="e">
        <v>#N/A</v>
      </c>
      <c r="I128" t="e">
        <v>#N/A</v>
      </c>
      <c r="J128">
        <v>350</v>
      </c>
      <c r="K128">
        <v>450</v>
      </c>
      <c r="L128" s="68">
        <v>28800</v>
      </c>
      <c r="M128" t="e">
        <v>#N/A</v>
      </c>
      <c r="N128" s="67">
        <v>9.5</v>
      </c>
      <c r="O128" s="63"/>
      <c r="P128" s="62">
        <v>273600</v>
      </c>
      <c r="Q128">
        <v>20240925</v>
      </c>
    </row>
    <row r="129" spans="1:18">
      <c r="A129" t="s">
        <v>232</v>
      </c>
      <c r="B129" t="s">
        <v>233</v>
      </c>
      <c r="C129" t="s">
        <v>1609</v>
      </c>
      <c r="D129" t="s">
        <v>42</v>
      </c>
      <c r="E129">
        <v>300000</v>
      </c>
      <c r="F129" s="73" t="s">
        <v>2017</v>
      </c>
      <c r="G129">
        <v>89</v>
      </c>
      <c r="H129">
        <v>401</v>
      </c>
      <c r="I129">
        <v>0</v>
      </c>
      <c r="J129">
        <v>400</v>
      </c>
      <c r="K129">
        <v>500</v>
      </c>
      <c r="L129" s="68">
        <v>9600</v>
      </c>
      <c r="M129">
        <v>10.5</v>
      </c>
      <c r="N129" s="67">
        <v>10.5</v>
      </c>
      <c r="O129" s="63"/>
      <c r="P129" s="62">
        <v>100800</v>
      </c>
    </row>
    <row r="130" spans="1:18">
      <c r="A130" t="s">
        <v>385</v>
      </c>
      <c r="B130" t="s">
        <v>102</v>
      </c>
      <c r="C130" t="s">
        <v>1609</v>
      </c>
      <c r="D130" t="s">
        <v>2018</v>
      </c>
      <c r="E130" t="e">
        <v>#N/A</v>
      </c>
      <c r="F130" s="73" t="s">
        <v>2017</v>
      </c>
      <c r="G130">
        <v>89</v>
      </c>
      <c r="H130" t="e">
        <v>#N/A</v>
      </c>
      <c r="I130" t="e">
        <v>#N/A</v>
      </c>
      <c r="J130">
        <v>350</v>
      </c>
      <c r="K130">
        <v>450</v>
      </c>
      <c r="L130" s="68">
        <v>86400</v>
      </c>
      <c r="M130" t="e">
        <v>#N/A</v>
      </c>
      <c r="N130" s="67">
        <v>9.5</v>
      </c>
      <c r="O130" s="63"/>
      <c r="P130" s="62">
        <v>820800</v>
      </c>
      <c r="Q130">
        <v>20240925</v>
      </c>
    </row>
    <row r="131" spans="1:18">
      <c r="A131" t="s">
        <v>232</v>
      </c>
      <c r="B131" t="s">
        <v>233</v>
      </c>
      <c r="C131" t="s">
        <v>1609</v>
      </c>
      <c r="D131" t="s">
        <v>42</v>
      </c>
      <c r="E131">
        <v>300000</v>
      </c>
      <c r="F131" s="73" t="s">
        <v>2017</v>
      </c>
      <c r="G131">
        <v>89</v>
      </c>
      <c r="H131">
        <v>401</v>
      </c>
      <c r="I131">
        <v>0</v>
      </c>
      <c r="J131">
        <v>400</v>
      </c>
      <c r="K131">
        <v>500</v>
      </c>
      <c r="L131" s="68">
        <v>48000</v>
      </c>
      <c r="M131">
        <v>10.5</v>
      </c>
      <c r="N131" s="67">
        <v>10.5</v>
      </c>
      <c r="O131" s="63"/>
      <c r="P131" s="62">
        <v>504000</v>
      </c>
    </row>
    <row r="132" spans="1:18">
      <c r="A132" t="s">
        <v>385</v>
      </c>
      <c r="B132" t="s">
        <v>102</v>
      </c>
      <c r="C132" t="s">
        <v>1609</v>
      </c>
      <c r="D132" t="s">
        <v>2018</v>
      </c>
      <c r="E132" t="e">
        <v>#N/A</v>
      </c>
      <c r="F132" s="73" t="s">
        <v>2017</v>
      </c>
      <c r="G132">
        <v>89</v>
      </c>
      <c r="H132" t="e">
        <v>#N/A</v>
      </c>
      <c r="I132" t="e">
        <v>#N/A</v>
      </c>
      <c r="J132">
        <v>350</v>
      </c>
      <c r="K132">
        <v>450</v>
      </c>
      <c r="L132" s="68">
        <v>57600</v>
      </c>
      <c r="M132" t="e">
        <v>#N/A</v>
      </c>
      <c r="N132" s="67">
        <v>9.5</v>
      </c>
      <c r="O132" s="63"/>
      <c r="P132" s="62">
        <v>547200</v>
      </c>
      <c r="Q132">
        <v>20240925</v>
      </c>
    </row>
    <row r="133" spans="1:18">
      <c r="A133" t="s">
        <v>385</v>
      </c>
      <c r="B133" t="s">
        <v>102</v>
      </c>
      <c r="C133" t="s">
        <v>1609</v>
      </c>
      <c r="D133" t="s">
        <v>2018</v>
      </c>
      <c r="E133" t="e">
        <v>#N/A</v>
      </c>
      <c r="F133" s="73" t="s">
        <v>2017</v>
      </c>
      <c r="G133">
        <v>89</v>
      </c>
      <c r="H133" t="e">
        <v>#N/A</v>
      </c>
      <c r="I133" t="e">
        <v>#N/A</v>
      </c>
      <c r="J133">
        <v>350</v>
      </c>
      <c r="K133">
        <v>450</v>
      </c>
      <c r="L133" s="68">
        <v>28800</v>
      </c>
      <c r="M133" t="e">
        <v>#N/A</v>
      </c>
      <c r="N133" s="67">
        <v>9.5</v>
      </c>
      <c r="O133" s="63"/>
      <c r="P133" s="62">
        <v>273600</v>
      </c>
      <c r="Q133">
        <v>20240925</v>
      </c>
    </row>
    <row r="134" spans="1:18">
      <c r="A134" t="s">
        <v>275</v>
      </c>
      <c r="B134" t="s">
        <v>233</v>
      </c>
      <c r="C134" t="s">
        <v>1609</v>
      </c>
      <c r="D134" t="s">
        <v>124</v>
      </c>
      <c r="E134">
        <v>160000</v>
      </c>
      <c r="F134" s="69" t="s">
        <v>2021</v>
      </c>
      <c r="G134">
        <v>48</v>
      </c>
      <c r="H134">
        <v>0</v>
      </c>
      <c r="I134">
        <v>0</v>
      </c>
      <c r="J134">
        <v>150</v>
      </c>
      <c r="K134">
        <v>220</v>
      </c>
      <c r="L134" s="68">
        <v>60000</v>
      </c>
      <c r="M134">
        <v>1.2</v>
      </c>
      <c r="N134" s="67">
        <v>21</v>
      </c>
      <c r="O134" s="63"/>
      <c r="P134" s="62">
        <v>1260000</v>
      </c>
    </row>
    <row r="135" spans="1:18">
      <c r="A135" t="s">
        <v>385</v>
      </c>
      <c r="B135" t="s">
        <v>102</v>
      </c>
      <c r="C135" t="s">
        <v>1609</v>
      </c>
      <c r="D135" t="s">
        <v>2018</v>
      </c>
      <c r="E135" t="e">
        <v>#N/A</v>
      </c>
      <c r="F135" s="69" t="s">
        <v>2017</v>
      </c>
      <c r="G135">
        <v>89</v>
      </c>
      <c r="H135" t="e">
        <v>#N/A</v>
      </c>
      <c r="I135" t="e">
        <v>#N/A</v>
      </c>
      <c r="J135">
        <v>350</v>
      </c>
      <c r="K135">
        <v>450</v>
      </c>
      <c r="L135" s="68">
        <v>57600</v>
      </c>
      <c r="M135" t="e">
        <v>#N/A</v>
      </c>
      <c r="N135" s="67">
        <v>9.5</v>
      </c>
      <c r="O135" s="63"/>
      <c r="P135" s="62">
        <v>547200</v>
      </c>
      <c r="Q135">
        <v>20240925</v>
      </c>
    </row>
    <row r="136" spans="1:18">
      <c r="A136" t="s">
        <v>275</v>
      </c>
      <c r="B136" t="s">
        <v>233</v>
      </c>
      <c r="C136" t="s">
        <v>1609</v>
      </c>
      <c r="D136" t="s">
        <v>124</v>
      </c>
      <c r="E136">
        <v>160000</v>
      </c>
      <c r="F136" s="69" t="s">
        <v>2021</v>
      </c>
      <c r="G136">
        <v>48</v>
      </c>
      <c r="H136">
        <v>0</v>
      </c>
      <c r="I136">
        <v>0</v>
      </c>
      <c r="J136">
        <v>150</v>
      </c>
      <c r="K136">
        <v>220</v>
      </c>
      <c r="L136" s="68">
        <v>60000</v>
      </c>
      <c r="M136">
        <v>1.2</v>
      </c>
      <c r="N136" s="67">
        <v>21</v>
      </c>
      <c r="O136" s="63"/>
      <c r="P136" s="62">
        <v>1260000</v>
      </c>
    </row>
    <row r="137" spans="1:18">
      <c r="A137" t="s">
        <v>385</v>
      </c>
      <c r="B137" t="s">
        <v>102</v>
      </c>
      <c r="C137" t="s">
        <v>1609</v>
      </c>
      <c r="D137" t="s">
        <v>2018</v>
      </c>
      <c r="E137" t="e">
        <v>#N/A</v>
      </c>
      <c r="F137" s="69" t="s">
        <v>2017</v>
      </c>
      <c r="G137">
        <v>89</v>
      </c>
      <c r="H137" t="e">
        <v>#N/A</v>
      </c>
      <c r="I137" t="e">
        <v>#N/A</v>
      </c>
      <c r="J137">
        <v>350</v>
      </c>
      <c r="K137">
        <v>450</v>
      </c>
      <c r="L137" s="68">
        <v>28800</v>
      </c>
      <c r="M137" t="e">
        <v>#N/A</v>
      </c>
      <c r="N137" s="67">
        <v>9.5</v>
      </c>
      <c r="O137" s="63"/>
      <c r="P137" s="62">
        <v>273600</v>
      </c>
      <c r="Q137">
        <v>20240925</v>
      </c>
    </row>
    <row r="138" spans="1:18">
      <c r="A138" t="s">
        <v>2027</v>
      </c>
      <c r="B138" t="s">
        <v>233</v>
      </c>
      <c r="C138" t="s">
        <v>1609</v>
      </c>
      <c r="D138" t="s">
        <v>2018</v>
      </c>
      <c r="E138" t="e">
        <v>#N/A</v>
      </c>
      <c r="F138" s="69" t="s">
        <v>2024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s="68">
        <v>75370</v>
      </c>
      <c r="M138" t="e">
        <v>#N/A</v>
      </c>
      <c r="N138" s="67">
        <v>21</v>
      </c>
      <c r="O138" s="63"/>
      <c r="P138" s="62">
        <v>1582770</v>
      </c>
      <c r="R138" t="s">
        <v>2016</v>
      </c>
    </row>
    <row r="139" spans="1:18">
      <c r="A139" t="s">
        <v>232</v>
      </c>
      <c r="B139" t="s">
        <v>233</v>
      </c>
      <c r="C139" t="s">
        <v>1609</v>
      </c>
      <c r="D139" t="s">
        <v>42</v>
      </c>
      <c r="E139">
        <v>300000</v>
      </c>
      <c r="F139" s="69" t="s">
        <v>2017</v>
      </c>
      <c r="G139">
        <v>89</v>
      </c>
      <c r="H139">
        <v>401</v>
      </c>
      <c r="I139">
        <v>0</v>
      </c>
      <c r="J139">
        <v>400</v>
      </c>
      <c r="K139">
        <v>500</v>
      </c>
      <c r="L139" s="68">
        <v>20000</v>
      </c>
      <c r="M139">
        <v>10.5</v>
      </c>
      <c r="N139" s="67">
        <v>10.5</v>
      </c>
      <c r="O139" s="63"/>
      <c r="P139" s="62">
        <v>210000</v>
      </c>
    </row>
    <row r="140" spans="1:18">
      <c r="A140" t="s">
        <v>2026</v>
      </c>
      <c r="B140" t="s">
        <v>233</v>
      </c>
      <c r="C140" t="s">
        <v>1609</v>
      </c>
      <c r="D140" t="s">
        <v>2018</v>
      </c>
      <c r="E140" t="e">
        <v>#N/A</v>
      </c>
      <c r="F140" s="69" t="s">
        <v>2024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s="68">
        <v>57000</v>
      </c>
      <c r="M140" t="e">
        <v>#N/A</v>
      </c>
      <c r="N140" s="67">
        <v>28</v>
      </c>
      <c r="O140" s="63"/>
      <c r="P140" s="62">
        <v>1596000</v>
      </c>
      <c r="R140" t="s">
        <v>2016</v>
      </c>
    </row>
    <row r="141" spans="1:18">
      <c r="A141" t="s">
        <v>2025</v>
      </c>
      <c r="B141" t="s">
        <v>233</v>
      </c>
      <c r="C141" t="s">
        <v>1609</v>
      </c>
      <c r="D141" t="s">
        <v>2018</v>
      </c>
      <c r="E141" t="e">
        <v>#N/A</v>
      </c>
      <c r="F141" s="69" t="s">
        <v>2024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s="68">
        <v>63800</v>
      </c>
      <c r="M141" t="e">
        <v>#N/A</v>
      </c>
      <c r="N141" s="67">
        <v>25.2</v>
      </c>
      <c r="O141" s="63"/>
      <c r="P141" s="62">
        <v>1607760</v>
      </c>
      <c r="R141" t="s">
        <v>2016</v>
      </c>
    </row>
    <row r="142" spans="1:18">
      <c r="A142" t="s">
        <v>275</v>
      </c>
      <c r="B142" t="s">
        <v>233</v>
      </c>
      <c r="C142" t="s">
        <v>1609</v>
      </c>
      <c r="D142" t="s">
        <v>124</v>
      </c>
      <c r="E142">
        <v>160000</v>
      </c>
      <c r="F142" s="69" t="s">
        <v>2021</v>
      </c>
      <c r="G142">
        <v>48</v>
      </c>
      <c r="H142">
        <v>0</v>
      </c>
      <c r="I142">
        <v>0</v>
      </c>
      <c r="J142">
        <v>150</v>
      </c>
      <c r="K142">
        <v>220</v>
      </c>
      <c r="L142" s="68">
        <v>31100</v>
      </c>
      <c r="M142">
        <v>1.2</v>
      </c>
      <c r="N142" s="67">
        <v>21</v>
      </c>
      <c r="O142" s="63"/>
      <c r="P142" s="62">
        <v>653100</v>
      </c>
    </row>
    <row r="143" spans="1:18">
      <c r="A143" t="s">
        <v>385</v>
      </c>
      <c r="B143" t="s">
        <v>102</v>
      </c>
      <c r="C143" t="s">
        <v>1609</v>
      </c>
      <c r="D143" t="s">
        <v>2018</v>
      </c>
      <c r="E143" t="e">
        <v>#N/A</v>
      </c>
      <c r="F143" s="69" t="s">
        <v>2017</v>
      </c>
      <c r="G143">
        <v>89</v>
      </c>
      <c r="H143" t="e">
        <v>#N/A</v>
      </c>
      <c r="I143" t="e">
        <v>#N/A</v>
      </c>
      <c r="J143">
        <v>350</v>
      </c>
      <c r="K143">
        <v>450</v>
      </c>
      <c r="L143" s="68">
        <v>28800</v>
      </c>
      <c r="M143" t="e">
        <v>#N/A</v>
      </c>
      <c r="N143" s="67">
        <v>9.5</v>
      </c>
      <c r="O143" s="63"/>
      <c r="P143" s="62">
        <v>273600</v>
      </c>
      <c r="Q143">
        <v>20240925</v>
      </c>
    </row>
    <row r="144" spans="1:18">
      <c r="A144" t="s">
        <v>232</v>
      </c>
      <c r="B144" t="s">
        <v>233</v>
      </c>
      <c r="C144" t="s">
        <v>1609</v>
      </c>
      <c r="D144" t="s">
        <v>42</v>
      </c>
      <c r="E144">
        <v>300000</v>
      </c>
      <c r="F144" s="69" t="s">
        <v>2017</v>
      </c>
      <c r="G144">
        <v>89</v>
      </c>
      <c r="H144">
        <v>401</v>
      </c>
      <c r="I144">
        <v>0</v>
      </c>
      <c r="J144">
        <v>400</v>
      </c>
      <c r="K144">
        <v>500</v>
      </c>
      <c r="L144" s="68">
        <v>16800</v>
      </c>
      <c r="M144">
        <v>10.5</v>
      </c>
      <c r="N144" s="67">
        <v>10.5</v>
      </c>
      <c r="O144" s="63"/>
      <c r="P144" s="62">
        <v>176400</v>
      </c>
    </row>
    <row r="145" spans="1:18">
      <c r="A145" t="s">
        <v>232</v>
      </c>
      <c r="B145" t="s">
        <v>233</v>
      </c>
      <c r="C145" t="s">
        <v>1609</v>
      </c>
      <c r="D145" t="s">
        <v>42</v>
      </c>
      <c r="E145">
        <v>300000</v>
      </c>
      <c r="F145" s="69" t="s">
        <v>2017</v>
      </c>
      <c r="G145">
        <v>89</v>
      </c>
      <c r="H145">
        <v>401</v>
      </c>
      <c r="I145">
        <v>0</v>
      </c>
      <c r="J145">
        <v>400</v>
      </c>
      <c r="K145">
        <v>500</v>
      </c>
      <c r="L145" s="68">
        <v>41100</v>
      </c>
      <c r="M145">
        <v>10.5</v>
      </c>
      <c r="N145" s="67">
        <v>10.5</v>
      </c>
      <c r="O145" s="63"/>
      <c r="P145" s="62">
        <v>431550</v>
      </c>
    </row>
    <row r="146" spans="1:18">
      <c r="A146" t="s">
        <v>143</v>
      </c>
      <c r="B146" t="s">
        <v>24</v>
      </c>
      <c r="C146" t="s">
        <v>1609</v>
      </c>
      <c r="D146" t="s">
        <v>144</v>
      </c>
      <c r="E146">
        <v>75000</v>
      </c>
      <c r="F146" s="69" t="s">
        <v>2023</v>
      </c>
      <c r="G146">
        <v>52</v>
      </c>
      <c r="H146">
        <v>0</v>
      </c>
      <c r="I146">
        <v>0</v>
      </c>
      <c r="J146">
        <v>320</v>
      </c>
      <c r="K146">
        <v>400</v>
      </c>
      <c r="L146" s="68">
        <v>25200</v>
      </c>
      <c r="M146">
        <v>1.2</v>
      </c>
      <c r="N146" s="67">
        <v>32</v>
      </c>
      <c r="O146" s="63"/>
      <c r="P146" s="62">
        <v>806400</v>
      </c>
    </row>
    <row r="147" spans="1:18">
      <c r="A147" t="s">
        <v>143</v>
      </c>
      <c r="B147" t="s">
        <v>24</v>
      </c>
      <c r="C147" t="s">
        <v>1609</v>
      </c>
      <c r="D147" t="s">
        <v>144</v>
      </c>
      <c r="E147">
        <v>75000</v>
      </c>
      <c r="F147" s="69" t="s">
        <v>2023</v>
      </c>
      <c r="G147">
        <v>52</v>
      </c>
      <c r="H147">
        <v>0</v>
      </c>
      <c r="I147">
        <v>0</v>
      </c>
      <c r="J147">
        <v>320</v>
      </c>
      <c r="K147">
        <v>400</v>
      </c>
      <c r="L147" s="68">
        <v>22600</v>
      </c>
      <c r="M147">
        <v>1.2</v>
      </c>
      <c r="N147" s="67">
        <v>32</v>
      </c>
      <c r="O147" s="63"/>
      <c r="P147" s="62">
        <v>723200</v>
      </c>
    </row>
    <row r="148" spans="1:18">
      <c r="A148" t="s">
        <v>268</v>
      </c>
      <c r="B148" t="s">
        <v>124</v>
      </c>
      <c r="C148" t="s">
        <v>1609</v>
      </c>
      <c r="D148" t="s">
        <v>118</v>
      </c>
      <c r="E148">
        <v>72000</v>
      </c>
      <c r="F148" s="69" t="s">
        <v>2017</v>
      </c>
      <c r="G148">
        <v>89</v>
      </c>
      <c r="H148">
        <v>241</v>
      </c>
      <c r="I148">
        <v>0</v>
      </c>
      <c r="J148">
        <v>250</v>
      </c>
      <c r="K148">
        <v>400</v>
      </c>
      <c r="L148" s="68">
        <v>58800</v>
      </c>
      <c r="M148">
        <v>6.5</v>
      </c>
      <c r="N148" s="67">
        <v>7.5</v>
      </c>
      <c r="O148" s="63"/>
      <c r="P148" s="62">
        <v>441000</v>
      </c>
    </row>
    <row r="149" spans="1:18">
      <c r="A149" t="s">
        <v>143</v>
      </c>
      <c r="B149" t="s">
        <v>24</v>
      </c>
      <c r="C149" t="s">
        <v>1609</v>
      </c>
      <c r="D149" t="s">
        <v>144</v>
      </c>
      <c r="E149">
        <v>75000</v>
      </c>
      <c r="F149" s="69" t="s">
        <v>2023</v>
      </c>
      <c r="G149">
        <v>52</v>
      </c>
      <c r="H149">
        <v>0</v>
      </c>
      <c r="I149">
        <v>0</v>
      </c>
      <c r="J149">
        <v>320</v>
      </c>
      <c r="K149">
        <v>400</v>
      </c>
      <c r="L149" s="68">
        <v>25200</v>
      </c>
      <c r="M149">
        <v>1.2</v>
      </c>
      <c r="N149" s="67">
        <v>32</v>
      </c>
      <c r="O149" s="63"/>
      <c r="P149" s="62">
        <v>806400</v>
      </c>
    </row>
    <row r="150" spans="1:18">
      <c r="A150" t="s">
        <v>304</v>
      </c>
      <c r="B150" t="s">
        <v>24</v>
      </c>
      <c r="C150" t="s">
        <v>1609</v>
      </c>
      <c r="D150" t="s">
        <v>112</v>
      </c>
      <c r="E150">
        <v>240000</v>
      </c>
      <c r="F150" s="69" t="s">
        <v>2021</v>
      </c>
      <c r="G150">
        <v>48</v>
      </c>
      <c r="H150">
        <v>0</v>
      </c>
      <c r="I150">
        <v>0</v>
      </c>
      <c r="J150">
        <v>150</v>
      </c>
      <c r="K150">
        <v>220</v>
      </c>
      <c r="L150" s="68">
        <v>60000</v>
      </c>
      <c r="M150">
        <v>1.2</v>
      </c>
      <c r="N150" s="67">
        <v>21</v>
      </c>
      <c r="O150" s="63"/>
      <c r="P150" s="62">
        <v>1260000</v>
      </c>
    </row>
    <row r="151" spans="1:18">
      <c r="A151" t="s">
        <v>679</v>
      </c>
      <c r="B151" t="s">
        <v>176</v>
      </c>
      <c r="C151" t="s">
        <v>1609</v>
      </c>
      <c r="D151" t="s">
        <v>107</v>
      </c>
      <c r="E151">
        <v>18461</v>
      </c>
      <c r="F151" s="69" t="s">
        <v>2017</v>
      </c>
      <c r="G151">
        <v>90</v>
      </c>
      <c r="H151">
        <v>0</v>
      </c>
      <c r="I151">
        <v>450</v>
      </c>
      <c r="J151">
        <v>450</v>
      </c>
      <c r="K151">
        <v>650</v>
      </c>
      <c r="L151" s="68">
        <v>16200</v>
      </c>
      <c r="M151">
        <v>7.5</v>
      </c>
      <c r="N151" s="67">
        <v>14.5</v>
      </c>
      <c r="O151" s="63"/>
      <c r="P151" s="62">
        <v>234900</v>
      </c>
    </row>
    <row r="152" spans="1:18">
      <c r="A152" t="s">
        <v>2019</v>
      </c>
      <c r="B152" t="s">
        <v>233</v>
      </c>
      <c r="C152" t="s">
        <v>1609</v>
      </c>
      <c r="D152" t="s">
        <v>2018</v>
      </c>
      <c r="E152" t="e">
        <v>#N/A</v>
      </c>
      <c r="F152" s="69" t="s">
        <v>2017</v>
      </c>
      <c r="G152" t="e">
        <v>#N/A</v>
      </c>
      <c r="H152" t="e">
        <v>#N/A</v>
      </c>
      <c r="I152" t="e">
        <v>#N/A</v>
      </c>
      <c r="J152" t="e">
        <v>#N/A</v>
      </c>
      <c r="K152" t="e">
        <v>#N/A</v>
      </c>
      <c r="L152" s="68">
        <v>65100</v>
      </c>
      <c r="M152" t="e">
        <v>#N/A</v>
      </c>
      <c r="N152" s="67">
        <v>5.5</v>
      </c>
      <c r="O152" s="63"/>
      <c r="P152" s="62">
        <v>358050</v>
      </c>
      <c r="R152" t="s">
        <v>2016</v>
      </c>
    </row>
    <row r="153" spans="1:18">
      <c r="A153" t="s">
        <v>268</v>
      </c>
      <c r="B153" t="s">
        <v>124</v>
      </c>
      <c r="C153" t="s">
        <v>1609</v>
      </c>
      <c r="D153" t="s">
        <v>118</v>
      </c>
      <c r="E153">
        <v>72000</v>
      </c>
      <c r="F153" s="69" t="s">
        <v>2017</v>
      </c>
      <c r="G153">
        <v>89</v>
      </c>
      <c r="H153">
        <v>241</v>
      </c>
      <c r="I153">
        <v>0</v>
      </c>
      <c r="J153">
        <v>250</v>
      </c>
      <c r="K153">
        <v>400</v>
      </c>
      <c r="L153" s="68">
        <v>12000</v>
      </c>
      <c r="M153">
        <v>6.5</v>
      </c>
      <c r="N153" s="67">
        <v>7.5</v>
      </c>
      <c r="O153" s="63"/>
      <c r="P153" s="62">
        <v>90000</v>
      </c>
    </row>
    <row r="154" spans="1:18">
      <c r="A154" t="s">
        <v>86</v>
      </c>
      <c r="B154" t="s">
        <v>84</v>
      </c>
      <c r="C154" t="s">
        <v>1609</v>
      </c>
      <c r="D154" t="s">
        <v>66</v>
      </c>
      <c r="E154">
        <v>56250</v>
      </c>
      <c r="F154" s="69" t="s">
        <v>2022</v>
      </c>
      <c r="G154">
        <v>52</v>
      </c>
      <c r="H154">
        <v>0</v>
      </c>
      <c r="I154">
        <v>0</v>
      </c>
      <c r="J154">
        <v>320</v>
      </c>
      <c r="K154">
        <v>400</v>
      </c>
      <c r="L154" s="68">
        <v>24000</v>
      </c>
      <c r="M154">
        <v>1.2</v>
      </c>
      <c r="N154" s="67">
        <v>32</v>
      </c>
      <c r="O154" s="63"/>
      <c r="P154" s="62">
        <v>768000</v>
      </c>
    </row>
    <row r="155" spans="1:18">
      <c r="A155" t="s">
        <v>616</v>
      </c>
      <c r="B155" t="s">
        <v>70</v>
      </c>
      <c r="C155" t="s">
        <v>1609</v>
      </c>
      <c r="D155" t="s">
        <v>44</v>
      </c>
      <c r="E155">
        <v>400000</v>
      </c>
      <c r="F155" s="73" t="s">
        <v>2017</v>
      </c>
      <c r="G155">
        <v>91</v>
      </c>
      <c r="H155">
        <v>201</v>
      </c>
      <c r="I155">
        <v>0</v>
      </c>
      <c r="J155">
        <v>150</v>
      </c>
      <c r="K155">
        <v>200</v>
      </c>
      <c r="L155" s="68">
        <v>135000</v>
      </c>
      <c r="M155">
        <v>4.5</v>
      </c>
      <c r="N155" s="67">
        <v>4.5</v>
      </c>
      <c r="O155" s="63"/>
      <c r="P155" s="62">
        <v>607500</v>
      </c>
    </row>
    <row r="156" spans="1:18">
      <c r="A156" t="s">
        <v>387</v>
      </c>
      <c r="B156" t="s">
        <v>84</v>
      </c>
      <c r="C156" t="s">
        <v>1609</v>
      </c>
      <c r="D156" t="s">
        <v>2018</v>
      </c>
      <c r="E156" t="e">
        <v>#N/A</v>
      </c>
      <c r="F156" s="73" t="s">
        <v>2017</v>
      </c>
      <c r="G156">
        <v>89</v>
      </c>
      <c r="H156" t="e">
        <v>#N/A</v>
      </c>
      <c r="I156" t="e">
        <v>#N/A</v>
      </c>
      <c r="J156">
        <v>200</v>
      </c>
      <c r="K156">
        <v>300</v>
      </c>
      <c r="L156" s="68">
        <v>84000</v>
      </c>
      <c r="M156" t="e">
        <v>#N/A</v>
      </c>
      <c r="N156" s="67">
        <v>5.5</v>
      </c>
      <c r="O156" s="63"/>
      <c r="P156" s="62">
        <v>462000</v>
      </c>
      <c r="Q156">
        <v>20241030</v>
      </c>
    </row>
    <row r="157" spans="1:18">
      <c r="A157" t="s">
        <v>616</v>
      </c>
      <c r="B157" t="s">
        <v>70</v>
      </c>
      <c r="C157" t="s">
        <v>1609</v>
      </c>
      <c r="D157" t="s">
        <v>44</v>
      </c>
      <c r="E157">
        <v>400000</v>
      </c>
      <c r="F157" s="73" t="s">
        <v>2017</v>
      </c>
      <c r="G157">
        <v>91</v>
      </c>
      <c r="H157">
        <v>201</v>
      </c>
      <c r="I157">
        <v>0</v>
      </c>
      <c r="J157">
        <v>150</v>
      </c>
      <c r="K157">
        <v>200</v>
      </c>
      <c r="L157" s="68">
        <v>189000</v>
      </c>
      <c r="M157">
        <v>4.5</v>
      </c>
      <c r="N157" s="67">
        <v>4.5</v>
      </c>
      <c r="O157" s="63"/>
      <c r="P157" s="62">
        <v>850500</v>
      </c>
    </row>
    <row r="158" spans="1:18">
      <c r="A158" t="s">
        <v>304</v>
      </c>
      <c r="B158" t="s">
        <v>24</v>
      </c>
      <c r="C158" t="s">
        <v>1609</v>
      </c>
      <c r="D158" t="s">
        <v>112</v>
      </c>
      <c r="E158">
        <v>240000</v>
      </c>
      <c r="F158" s="69" t="s">
        <v>2021</v>
      </c>
      <c r="G158">
        <v>48</v>
      </c>
      <c r="H158">
        <v>0</v>
      </c>
      <c r="I158">
        <v>0</v>
      </c>
      <c r="J158">
        <v>150</v>
      </c>
      <c r="K158">
        <v>220</v>
      </c>
      <c r="L158" s="68">
        <v>60000</v>
      </c>
      <c r="M158">
        <v>1.2</v>
      </c>
      <c r="N158" s="67">
        <v>21</v>
      </c>
      <c r="O158" s="63"/>
      <c r="P158" s="62">
        <v>1260000</v>
      </c>
    </row>
    <row r="159" spans="1:18">
      <c r="A159" t="s">
        <v>304</v>
      </c>
      <c r="B159" t="s">
        <v>24</v>
      </c>
      <c r="C159" t="s">
        <v>1609</v>
      </c>
      <c r="D159" t="s">
        <v>112</v>
      </c>
      <c r="E159">
        <v>240000</v>
      </c>
      <c r="F159" s="69" t="s">
        <v>2021</v>
      </c>
      <c r="G159">
        <v>48</v>
      </c>
      <c r="H159">
        <v>0</v>
      </c>
      <c r="I159">
        <v>0</v>
      </c>
      <c r="J159">
        <v>150</v>
      </c>
      <c r="K159">
        <v>220</v>
      </c>
      <c r="L159" s="72">
        <v>110500</v>
      </c>
      <c r="M159">
        <v>1.2</v>
      </c>
      <c r="N159" s="71">
        <v>21</v>
      </c>
      <c r="O159" s="63"/>
      <c r="P159" s="62">
        <v>2320500</v>
      </c>
    </row>
    <row r="160" spans="1:18">
      <c r="A160" t="s">
        <v>305</v>
      </c>
      <c r="B160" t="s">
        <v>24</v>
      </c>
      <c r="C160" t="s">
        <v>1609</v>
      </c>
      <c r="D160" t="s">
        <v>2018</v>
      </c>
      <c r="E160" t="e">
        <v>#N/A</v>
      </c>
      <c r="F160" s="70" t="s">
        <v>2021</v>
      </c>
      <c r="G160" t="e">
        <v>#N/A</v>
      </c>
      <c r="H160" t="e">
        <v>#N/A</v>
      </c>
      <c r="I160" t="e">
        <v>#N/A</v>
      </c>
      <c r="J160" t="e">
        <v>#N/A</v>
      </c>
      <c r="K160" t="e">
        <v>#N/A</v>
      </c>
      <c r="L160" s="68">
        <v>38400</v>
      </c>
      <c r="M160" t="e">
        <v>#N/A</v>
      </c>
      <c r="N160" s="67">
        <v>25.2</v>
      </c>
      <c r="O160" s="63"/>
      <c r="P160" s="62">
        <v>967680</v>
      </c>
      <c r="R160" t="s">
        <v>2016</v>
      </c>
    </row>
    <row r="161" spans="1:18">
      <c r="A161" t="s">
        <v>387</v>
      </c>
      <c r="B161" t="s">
        <v>84</v>
      </c>
      <c r="C161" t="s">
        <v>1609</v>
      </c>
      <c r="D161" t="s">
        <v>2018</v>
      </c>
      <c r="E161" t="e">
        <v>#N/A</v>
      </c>
      <c r="F161" s="69" t="s">
        <v>2017</v>
      </c>
      <c r="G161">
        <v>89</v>
      </c>
      <c r="H161" t="e">
        <v>#N/A</v>
      </c>
      <c r="I161" t="e">
        <v>#N/A</v>
      </c>
      <c r="J161">
        <v>200</v>
      </c>
      <c r="K161">
        <v>300</v>
      </c>
      <c r="L161" s="68">
        <v>84000</v>
      </c>
      <c r="M161" t="e">
        <v>#N/A</v>
      </c>
      <c r="N161" s="67">
        <v>5.5</v>
      </c>
      <c r="O161" s="63"/>
      <c r="P161" s="62">
        <v>462000</v>
      </c>
      <c r="Q161">
        <v>20241030</v>
      </c>
    </row>
    <row r="162" spans="1:18">
      <c r="A162" t="s">
        <v>616</v>
      </c>
      <c r="B162" t="s">
        <v>70</v>
      </c>
      <c r="C162" t="s">
        <v>1609</v>
      </c>
      <c r="D162" t="s">
        <v>44</v>
      </c>
      <c r="E162">
        <v>400000</v>
      </c>
      <c r="F162" s="69" t="s">
        <v>2017</v>
      </c>
      <c r="G162">
        <v>91</v>
      </c>
      <c r="H162">
        <v>201</v>
      </c>
      <c r="I162">
        <v>0</v>
      </c>
      <c r="J162">
        <v>150</v>
      </c>
      <c r="K162">
        <v>200</v>
      </c>
      <c r="L162" s="68">
        <v>69800</v>
      </c>
      <c r="M162">
        <v>4.5</v>
      </c>
      <c r="N162" s="67">
        <v>4.5</v>
      </c>
      <c r="O162" s="63"/>
      <c r="P162" s="62">
        <v>314100</v>
      </c>
    </row>
    <row r="163" spans="1:18">
      <c r="A163" t="s">
        <v>305</v>
      </c>
      <c r="B163" t="s">
        <v>24</v>
      </c>
      <c r="C163" t="s">
        <v>1609</v>
      </c>
      <c r="D163" t="s">
        <v>2018</v>
      </c>
      <c r="E163" t="e">
        <v>#N/A</v>
      </c>
      <c r="F163" s="69" t="s">
        <v>2021</v>
      </c>
      <c r="G163" t="e">
        <v>#N/A</v>
      </c>
      <c r="H163" t="e">
        <v>#N/A</v>
      </c>
      <c r="I163" t="e">
        <v>#N/A</v>
      </c>
      <c r="J163" t="e">
        <v>#N/A</v>
      </c>
      <c r="K163" t="e">
        <v>#N/A</v>
      </c>
      <c r="L163" s="68">
        <v>26500</v>
      </c>
      <c r="M163" t="e">
        <v>#N/A</v>
      </c>
      <c r="N163" s="67">
        <v>25.2</v>
      </c>
      <c r="O163" s="63"/>
      <c r="P163" s="62">
        <v>667800</v>
      </c>
      <c r="R163" t="s">
        <v>2016</v>
      </c>
    </row>
    <row r="164" spans="1:18">
      <c r="A164" t="s">
        <v>387</v>
      </c>
      <c r="B164" t="s">
        <v>84</v>
      </c>
      <c r="C164" t="s">
        <v>1609</v>
      </c>
      <c r="D164" t="s">
        <v>2018</v>
      </c>
      <c r="E164" t="e">
        <v>#N/A</v>
      </c>
      <c r="F164" s="69" t="s">
        <v>2017</v>
      </c>
      <c r="G164">
        <v>89</v>
      </c>
      <c r="H164" t="e">
        <v>#N/A</v>
      </c>
      <c r="I164" t="e">
        <v>#N/A</v>
      </c>
      <c r="J164">
        <v>200</v>
      </c>
      <c r="K164">
        <v>300</v>
      </c>
      <c r="L164" s="68">
        <v>84000</v>
      </c>
      <c r="M164" t="e">
        <v>#N/A</v>
      </c>
      <c r="N164" s="67">
        <v>5.5</v>
      </c>
      <c r="O164" s="63"/>
      <c r="P164" s="62">
        <v>462000</v>
      </c>
      <c r="Q164">
        <v>20241030</v>
      </c>
    </row>
    <row r="165" spans="1:18">
      <c r="A165" t="s">
        <v>134</v>
      </c>
      <c r="B165" t="s">
        <v>111</v>
      </c>
      <c r="C165" t="s">
        <v>1609</v>
      </c>
      <c r="D165" t="s">
        <v>66</v>
      </c>
      <c r="E165">
        <v>369230</v>
      </c>
      <c r="F165" s="69" t="s">
        <v>2020</v>
      </c>
      <c r="G165">
        <v>19</v>
      </c>
      <c r="H165">
        <v>201</v>
      </c>
      <c r="I165">
        <v>0</v>
      </c>
      <c r="J165">
        <v>130</v>
      </c>
      <c r="K165">
        <v>200</v>
      </c>
      <c r="L165" s="68">
        <v>172000</v>
      </c>
      <c r="M165">
        <v>4</v>
      </c>
      <c r="N165" s="67">
        <v>4</v>
      </c>
      <c r="O165" s="63"/>
      <c r="P165" s="62">
        <v>688000</v>
      </c>
    </row>
    <row r="166" spans="1:18">
      <c r="A166" t="s">
        <v>83</v>
      </c>
      <c r="B166" t="s">
        <v>84</v>
      </c>
      <c r="C166" t="s">
        <v>1609</v>
      </c>
      <c r="D166" t="s">
        <v>66</v>
      </c>
      <c r="E166">
        <v>72000</v>
      </c>
      <c r="F166" s="69" t="s">
        <v>2022</v>
      </c>
      <c r="G166">
        <v>52</v>
      </c>
      <c r="H166">
        <v>0</v>
      </c>
      <c r="I166">
        <v>0</v>
      </c>
      <c r="J166">
        <v>250</v>
      </c>
      <c r="K166">
        <v>350</v>
      </c>
      <c r="L166" s="68">
        <v>60000</v>
      </c>
      <c r="M166">
        <v>1.2</v>
      </c>
      <c r="N166" s="67">
        <v>25</v>
      </c>
      <c r="O166" s="63"/>
      <c r="P166" s="62">
        <v>1500000</v>
      </c>
    </row>
    <row r="167" spans="1:18">
      <c r="A167" t="s">
        <v>387</v>
      </c>
      <c r="B167" t="s">
        <v>84</v>
      </c>
      <c r="C167" t="s">
        <v>1609</v>
      </c>
      <c r="D167" t="s">
        <v>2018</v>
      </c>
      <c r="E167" t="e">
        <v>#N/A</v>
      </c>
      <c r="F167" s="69" t="s">
        <v>2017</v>
      </c>
      <c r="G167">
        <v>89</v>
      </c>
      <c r="H167" t="e">
        <v>#N/A</v>
      </c>
      <c r="I167" t="e">
        <v>#N/A</v>
      </c>
      <c r="J167">
        <v>200</v>
      </c>
      <c r="K167">
        <v>300</v>
      </c>
      <c r="L167" s="68">
        <v>84000</v>
      </c>
      <c r="M167" t="e">
        <v>#N/A</v>
      </c>
      <c r="N167" s="67">
        <v>5.5</v>
      </c>
      <c r="O167" s="63"/>
      <c r="P167" s="62">
        <v>462000</v>
      </c>
      <c r="Q167">
        <v>20241030</v>
      </c>
    </row>
    <row r="168" spans="1:18">
      <c r="A168" t="s">
        <v>839</v>
      </c>
      <c r="B168" t="s">
        <v>84</v>
      </c>
      <c r="C168" t="s">
        <v>1609</v>
      </c>
      <c r="D168" t="s">
        <v>44</v>
      </c>
      <c r="E168">
        <v>75000</v>
      </c>
      <c r="F168" s="69" t="s">
        <v>2020</v>
      </c>
      <c r="G168">
        <v>18</v>
      </c>
      <c r="H168">
        <v>321</v>
      </c>
      <c r="I168">
        <v>0</v>
      </c>
      <c r="J168">
        <v>320</v>
      </c>
      <c r="K168">
        <v>400</v>
      </c>
      <c r="L168" s="68">
        <v>36000</v>
      </c>
      <c r="M168">
        <v>8</v>
      </c>
      <c r="N168" s="67">
        <v>8</v>
      </c>
      <c r="O168" s="63"/>
      <c r="P168" s="62">
        <v>288000</v>
      </c>
    </row>
    <row r="169" spans="1:18">
      <c r="A169" t="s">
        <v>387</v>
      </c>
      <c r="B169" t="s">
        <v>84</v>
      </c>
      <c r="C169" t="s">
        <v>1609</v>
      </c>
      <c r="D169" t="s">
        <v>2018</v>
      </c>
      <c r="E169" t="e">
        <v>#N/A</v>
      </c>
      <c r="F169" s="69" t="s">
        <v>2017</v>
      </c>
      <c r="G169">
        <v>89</v>
      </c>
      <c r="H169" t="e">
        <v>#N/A</v>
      </c>
      <c r="I169" t="e">
        <v>#N/A</v>
      </c>
      <c r="J169">
        <v>200</v>
      </c>
      <c r="K169">
        <v>300</v>
      </c>
      <c r="L169" s="68">
        <v>100800</v>
      </c>
      <c r="M169" t="e">
        <v>#N/A</v>
      </c>
      <c r="N169" s="67">
        <v>5.5</v>
      </c>
      <c r="O169" s="63"/>
      <c r="P169" s="62">
        <v>554400</v>
      </c>
      <c r="Q169">
        <v>20241030</v>
      </c>
    </row>
    <row r="170" spans="1:18">
      <c r="A170" t="s">
        <v>162</v>
      </c>
      <c r="B170" t="s">
        <v>24</v>
      </c>
      <c r="C170" t="s">
        <v>1609</v>
      </c>
      <c r="D170" t="s">
        <v>118</v>
      </c>
      <c r="E170">
        <v>75000</v>
      </c>
      <c r="F170" s="69" t="s">
        <v>2023</v>
      </c>
      <c r="G170">
        <v>52</v>
      </c>
      <c r="H170">
        <v>0</v>
      </c>
      <c r="I170">
        <v>0</v>
      </c>
      <c r="J170">
        <v>160</v>
      </c>
      <c r="K170">
        <v>250</v>
      </c>
      <c r="L170" s="68">
        <v>73200</v>
      </c>
      <c r="M170">
        <v>1.2</v>
      </c>
      <c r="N170" s="67">
        <v>16</v>
      </c>
      <c r="O170" s="63"/>
      <c r="P170" s="62">
        <v>1171200</v>
      </c>
    </row>
    <row r="171" spans="1:18">
      <c r="A171" t="s">
        <v>155</v>
      </c>
      <c r="B171" t="s">
        <v>84</v>
      </c>
      <c r="C171" t="s">
        <v>1609</v>
      </c>
      <c r="D171" t="s">
        <v>66</v>
      </c>
      <c r="E171">
        <v>90000</v>
      </c>
      <c r="F171" s="69" t="s">
        <v>2022</v>
      </c>
      <c r="G171">
        <v>52</v>
      </c>
      <c r="H171">
        <v>0</v>
      </c>
      <c r="I171">
        <v>0</v>
      </c>
      <c r="J171">
        <v>200</v>
      </c>
      <c r="K171">
        <v>300</v>
      </c>
      <c r="L171" s="68">
        <v>45000</v>
      </c>
      <c r="M171">
        <v>1.2</v>
      </c>
      <c r="N171" s="67">
        <v>20</v>
      </c>
      <c r="O171" s="63"/>
      <c r="P171" s="62">
        <v>900000</v>
      </c>
    </row>
    <row r="172" spans="1:18">
      <c r="A172" t="s">
        <v>83</v>
      </c>
      <c r="B172" t="s">
        <v>84</v>
      </c>
      <c r="C172" t="s">
        <v>1609</v>
      </c>
      <c r="D172" t="s">
        <v>66</v>
      </c>
      <c r="E172">
        <v>72000</v>
      </c>
      <c r="F172" s="69" t="s">
        <v>2022</v>
      </c>
      <c r="G172">
        <v>52</v>
      </c>
      <c r="H172">
        <v>0</v>
      </c>
      <c r="I172">
        <v>0</v>
      </c>
      <c r="J172">
        <v>250</v>
      </c>
      <c r="K172">
        <v>350</v>
      </c>
      <c r="L172" s="68">
        <v>10000</v>
      </c>
      <c r="M172">
        <v>1.2</v>
      </c>
      <c r="N172" s="67">
        <v>25</v>
      </c>
      <c r="O172" s="63"/>
      <c r="P172" s="62">
        <v>250000</v>
      </c>
    </row>
    <row r="173" spans="1:18">
      <c r="A173" t="s">
        <v>142</v>
      </c>
      <c r="B173" t="s">
        <v>70</v>
      </c>
      <c r="C173" t="s">
        <v>1609</v>
      </c>
      <c r="D173" t="s">
        <v>66</v>
      </c>
      <c r="E173">
        <v>2400</v>
      </c>
      <c r="F173" s="73" t="s">
        <v>2022</v>
      </c>
      <c r="G173">
        <v>52</v>
      </c>
      <c r="H173">
        <v>0</v>
      </c>
      <c r="I173">
        <v>0</v>
      </c>
      <c r="J173">
        <v>250</v>
      </c>
      <c r="K173">
        <v>350</v>
      </c>
      <c r="L173" s="68">
        <v>24000</v>
      </c>
      <c r="M173">
        <v>1.2</v>
      </c>
      <c r="N173" s="67">
        <v>25</v>
      </c>
      <c r="O173" s="63"/>
      <c r="P173" s="62">
        <v>600000</v>
      </c>
    </row>
    <row r="174" spans="1:18">
      <c r="A174" t="s">
        <v>691</v>
      </c>
      <c r="B174" t="s">
        <v>84</v>
      </c>
      <c r="C174" t="s">
        <v>1609</v>
      </c>
      <c r="D174" t="s">
        <v>44</v>
      </c>
      <c r="E174">
        <v>68571</v>
      </c>
      <c r="F174" s="73" t="s">
        <v>2020</v>
      </c>
      <c r="G174">
        <v>18</v>
      </c>
      <c r="H174">
        <v>350</v>
      </c>
      <c r="I174">
        <v>0</v>
      </c>
      <c r="J174">
        <v>350</v>
      </c>
      <c r="K174">
        <v>450</v>
      </c>
      <c r="L174" s="68">
        <v>22400</v>
      </c>
      <c r="M174">
        <v>6</v>
      </c>
      <c r="N174" s="67">
        <v>9</v>
      </c>
      <c r="O174" s="63"/>
      <c r="P174" s="62">
        <v>201600</v>
      </c>
    </row>
    <row r="175" spans="1:18">
      <c r="A175" t="s">
        <v>155</v>
      </c>
      <c r="B175" t="s">
        <v>84</v>
      </c>
      <c r="C175" t="s">
        <v>1609</v>
      </c>
      <c r="D175" t="s">
        <v>66</v>
      </c>
      <c r="E175">
        <v>90000</v>
      </c>
      <c r="F175" s="73" t="s">
        <v>2022</v>
      </c>
      <c r="G175">
        <v>52</v>
      </c>
      <c r="H175">
        <v>0</v>
      </c>
      <c r="I175">
        <v>0</v>
      </c>
      <c r="J175">
        <v>200</v>
      </c>
      <c r="K175">
        <v>300</v>
      </c>
      <c r="L175" s="68">
        <v>42000</v>
      </c>
      <c r="M175">
        <v>1.2</v>
      </c>
      <c r="N175" s="67">
        <v>20</v>
      </c>
      <c r="O175" s="63"/>
      <c r="P175" s="62">
        <v>840000</v>
      </c>
    </row>
    <row r="176" spans="1:18">
      <c r="A176" t="s">
        <v>141</v>
      </c>
      <c r="B176" t="s">
        <v>70</v>
      </c>
      <c r="C176" t="s">
        <v>1609</v>
      </c>
      <c r="D176" t="s">
        <v>66</v>
      </c>
      <c r="E176">
        <v>30000</v>
      </c>
      <c r="F176" s="73" t="s">
        <v>2022</v>
      </c>
      <c r="G176">
        <v>52</v>
      </c>
      <c r="H176">
        <v>0</v>
      </c>
      <c r="I176">
        <v>0</v>
      </c>
      <c r="J176">
        <v>200</v>
      </c>
      <c r="K176">
        <v>300</v>
      </c>
      <c r="L176" s="68">
        <v>29900</v>
      </c>
      <c r="M176">
        <v>1.2</v>
      </c>
      <c r="N176" s="67">
        <v>20</v>
      </c>
      <c r="O176" s="63"/>
      <c r="P176" s="62">
        <v>598000</v>
      </c>
    </row>
    <row r="177" spans="1:18">
      <c r="A177" t="s">
        <v>849</v>
      </c>
      <c r="B177" t="s">
        <v>124</v>
      </c>
      <c r="C177" t="s">
        <v>1609</v>
      </c>
      <c r="D177" t="s">
        <v>144</v>
      </c>
      <c r="E177">
        <v>36923</v>
      </c>
      <c r="F177" s="69" t="s">
        <v>2017</v>
      </c>
      <c r="G177">
        <v>90</v>
      </c>
      <c r="H177">
        <v>0</v>
      </c>
      <c r="I177">
        <v>250</v>
      </c>
      <c r="J177">
        <v>400</v>
      </c>
      <c r="K177">
        <v>650</v>
      </c>
      <c r="L177" s="72">
        <v>17400</v>
      </c>
      <c r="M177">
        <v>5.5</v>
      </c>
      <c r="N177" s="71">
        <v>14.5</v>
      </c>
      <c r="O177" s="63"/>
      <c r="P177" s="62">
        <v>252300</v>
      </c>
    </row>
    <row r="178" spans="1:18">
      <c r="A178" t="s">
        <v>306</v>
      </c>
      <c r="B178" t="s">
        <v>24</v>
      </c>
      <c r="C178" t="s">
        <v>1609</v>
      </c>
      <c r="D178" t="s">
        <v>52</v>
      </c>
      <c r="E178">
        <v>184615</v>
      </c>
      <c r="F178" s="70" t="s">
        <v>2021</v>
      </c>
      <c r="G178">
        <v>48</v>
      </c>
      <c r="H178">
        <v>0</v>
      </c>
      <c r="I178">
        <v>0</v>
      </c>
      <c r="J178">
        <v>130</v>
      </c>
      <c r="K178">
        <v>200</v>
      </c>
      <c r="L178" s="68">
        <v>67600</v>
      </c>
      <c r="M178">
        <v>1.2</v>
      </c>
      <c r="N178" s="67">
        <v>18.2</v>
      </c>
      <c r="O178" s="63"/>
      <c r="P178" s="62">
        <v>1230320</v>
      </c>
    </row>
    <row r="179" spans="1:18">
      <c r="A179" t="s">
        <v>691</v>
      </c>
      <c r="B179" t="s">
        <v>84</v>
      </c>
      <c r="C179" t="s">
        <v>1609</v>
      </c>
      <c r="D179" t="s">
        <v>44</v>
      </c>
      <c r="E179">
        <v>68571</v>
      </c>
      <c r="F179" s="69" t="s">
        <v>2020</v>
      </c>
      <c r="G179">
        <v>18</v>
      </c>
      <c r="H179">
        <v>350</v>
      </c>
      <c r="I179">
        <v>0</v>
      </c>
      <c r="J179">
        <v>350</v>
      </c>
      <c r="K179">
        <v>450</v>
      </c>
      <c r="L179" s="68">
        <v>22400</v>
      </c>
      <c r="M179">
        <v>6</v>
      </c>
      <c r="N179" s="67">
        <v>9</v>
      </c>
      <c r="O179" s="63"/>
      <c r="P179" s="62">
        <v>201600</v>
      </c>
    </row>
    <row r="180" spans="1:18" ht="17.25" thickBot="1">
      <c r="A180" t="s">
        <v>2019</v>
      </c>
      <c r="B180" t="s">
        <v>233</v>
      </c>
      <c r="C180" t="s">
        <v>1609</v>
      </c>
      <c r="D180" t="s">
        <v>2018</v>
      </c>
      <c r="E180" t="e">
        <v>#N/A</v>
      </c>
      <c r="F180" s="66" t="s">
        <v>2017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s="65">
        <v>93000</v>
      </c>
      <c r="M180" t="e">
        <v>#N/A</v>
      </c>
      <c r="N180" s="64">
        <v>5.5</v>
      </c>
      <c r="O180" s="63"/>
      <c r="P180" s="62">
        <v>511500</v>
      </c>
      <c r="R180" t="s">
        <v>2016</v>
      </c>
    </row>
  </sheetData>
  <phoneticPr fontId="2" type="noConversion"/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B3920-82D1-4BA9-9D15-6F352DE5B4DD}">
  <sheetPr codeName="Sheet20">
    <tabColor rgb="FFFF0000"/>
  </sheetPr>
  <dimension ref="A1:P65"/>
  <sheetViews>
    <sheetView workbookViewId="0"/>
  </sheetViews>
  <sheetFormatPr defaultRowHeight="16.5"/>
  <cols>
    <col min="1" max="1" width="29.75" customWidth="1"/>
    <col min="4" max="4" width="22.125" customWidth="1"/>
    <col min="5" max="5" width="11" customWidth="1"/>
    <col min="6" max="6" width="22.625" customWidth="1"/>
    <col min="7" max="9" width="13.125" customWidth="1"/>
    <col min="15" max="15" width="16" customWidth="1"/>
    <col min="16" max="16" width="15.875" customWidth="1"/>
  </cols>
  <sheetData>
    <row r="1" spans="1:16">
      <c r="A1" s="39" t="s">
        <v>564</v>
      </c>
      <c r="B1" s="39" t="s">
        <v>565</v>
      </c>
      <c r="C1" s="39" t="s">
        <v>1695</v>
      </c>
      <c r="D1" s="39" t="s">
        <v>2172</v>
      </c>
      <c r="E1" s="39" t="s">
        <v>569</v>
      </c>
      <c r="F1" s="39" t="s">
        <v>570</v>
      </c>
      <c r="G1" s="39" t="s">
        <v>572</v>
      </c>
      <c r="H1" s="39" t="s">
        <v>1660</v>
      </c>
      <c r="I1" s="39" t="s">
        <v>1661</v>
      </c>
      <c r="J1" s="39" t="s">
        <v>573</v>
      </c>
      <c r="K1" s="39" t="s">
        <v>1655</v>
      </c>
      <c r="L1" s="39" t="s">
        <v>2171</v>
      </c>
      <c r="M1" s="39" t="s">
        <v>2170</v>
      </c>
      <c r="N1" s="39" t="s">
        <v>2008</v>
      </c>
      <c r="O1" s="39" t="s">
        <v>2168</v>
      </c>
      <c r="P1" s="39" t="s">
        <v>567</v>
      </c>
    </row>
    <row r="2" spans="1:16">
      <c r="A2" s="82" t="s">
        <v>2289</v>
      </c>
      <c r="B2" t="s">
        <v>230</v>
      </c>
      <c r="C2" t="s">
        <v>1605</v>
      </c>
      <c r="D2" t="s">
        <v>2018</v>
      </c>
      <c r="F2" t="s">
        <v>2192</v>
      </c>
      <c r="G2" t="s">
        <v>2241</v>
      </c>
      <c r="H2" t="s">
        <v>2240</v>
      </c>
      <c r="I2" t="s">
        <v>2240</v>
      </c>
      <c r="J2">
        <v>250</v>
      </c>
      <c r="K2">
        <v>350</v>
      </c>
      <c r="L2">
        <v>25300</v>
      </c>
      <c r="M2" t="s">
        <v>2240</v>
      </c>
      <c r="N2">
        <v>7</v>
      </c>
      <c r="O2">
        <v>177100</v>
      </c>
      <c r="P2" t="s">
        <v>2239</v>
      </c>
    </row>
    <row r="3" spans="1:16">
      <c r="A3" s="81" t="s">
        <v>2288</v>
      </c>
      <c r="B3" t="s">
        <v>176</v>
      </c>
      <c r="C3" t="s">
        <v>1605</v>
      </c>
      <c r="D3" t="s">
        <v>107</v>
      </c>
      <c r="E3">
        <v>9230</v>
      </c>
      <c r="F3" t="s">
        <v>2173</v>
      </c>
      <c r="G3">
        <v>90</v>
      </c>
      <c r="H3">
        <v>0</v>
      </c>
      <c r="I3">
        <v>250</v>
      </c>
      <c r="J3">
        <v>500</v>
      </c>
      <c r="K3">
        <v>650</v>
      </c>
      <c r="L3">
        <v>17500</v>
      </c>
      <c r="M3">
        <v>5.5</v>
      </c>
      <c r="N3">
        <v>14.5</v>
      </c>
      <c r="O3">
        <v>253750</v>
      </c>
      <c r="P3">
        <v>20241009</v>
      </c>
    </row>
    <row r="4" spans="1:16">
      <c r="A4" s="81" t="s">
        <v>2287</v>
      </c>
      <c r="B4" t="s">
        <v>233</v>
      </c>
      <c r="C4" t="s">
        <v>1605</v>
      </c>
      <c r="D4" t="s">
        <v>24</v>
      </c>
      <c r="E4">
        <v>150000</v>
      </c>
      <c r="F4" t="s">
        <v>2192</v>
      </c>
      <c r="G4">
        <v>89</v>
      </c>
      <c r="H4">
        <v>401</v>
      </c>
      <c r="I4">
        <v>0</v>
      </c>
      <c r="J4">
        <v>400</v>
      </c>
      <c r="K4">
        <v>600</v>
      </c>
      <c r="L4">
        <v>147000</v>
      </c>
      <c r="M4">
        <v>10.5</v>
      </c>
      <c r="N4">
        <v>13</v>
      </c>
      <c r="O4">
        <v>1911000</v>
      </c>
      <c r="P4">
        <v>20241002</v>
      </c>
    </row>
    <row r="5" spans="1:16">
      <c r="A5" s="81" t="s">
        <v>2286</v>
      </c>
      <c r="B5" t="s">
        <v>24</v>
      </c>
      <c r="C5" t="s">
        <v>1605</v>
      </c>
      <c r="D5" t="s">
        <v>144</v>
      </c>
      <c r="E5">
        <v>96000</v>
      </c>
      <c r="F5" t="s">
        <v>2285</v>
      </c>
      <c r="G5">
        <v>52</v>
      </c>
      <c r="H5">
        <v>0</v>
      </c>
      <c r="I5">
        <v>0</v>
      </c>
      <c r="J5">
        <v>250</v>
      </c>
      <c r="K5">
        <v>350</v>
      </c>
      <c r="L5">
        <v>93370</v>
      </c>
      <c r="M5">
        <v>25</v>
      </c>
      <c r="N5">
        <v>25</v>
      </c>
      <c r="O5">
        <v>2334250</v>
      </c>
      <c r="P5">
        <v>20241016</v>
      </c>
    </row>
    <row r="6" spans="1:16">
      <c r="A6" s="81" t="s">
        <v>2284</v>
      </c>
      <c r="B6" t="s">
        <v>111</v>
      </c>
      <c r="C6" t="s">
        <v>1605</v>
      </c>
      <c r="D6" t="s">
        <v>112</v>
      </c>
      <c r="E6">
        <v>141176</v>
      </c>
      <c r="F6" t="s">
        <v>2282</v>
      </c>
      <c r="G6">
        <v>19</v>
      </c>
      <c r="H6">
        <v>201</v>
      </c>
      <c r="I6">
        <v>0</v>
      </c>
      <c r="J6">
        <v>170</v>
      </c>
      <c r="K6">
        <v>250</v>
      </c>
      <c r="L6">
        <v>136490</v>
      </c>
      <c r="M6">
        <v>4</v>
      </c>
      <c r="N6">
        <v>4</v>
      </c>
      <c r="O6">
        <v>545960</v>
      </c>
      <c r="P6">
        <v>20241018</v>
      </c>
    </row>
    <row r="7" spans="1:16">
      <c r="A7" s="81" t="s">
        <v>2283</v>
      </c>
      <c r="B7" t="s">
        <v>111</v>
      </c>
      <c r="C7" t="s">
        <v>1605</v>
      </c>
      <c r="D7" t="s">
        <v>112</v>
      </c>
      <c r="E7">
        <v>160000</v>
      </c>
      <c r="F7" t="s">
        <v>2282</v>
      </c>
      <c r="G7">
        <v>19</v>
      </c>
      <c r="H7">
        <v>201</v>
      </c>
      <c r="I7">
        <v>0</v>
      </c>
      <c r="J7">
        <v>150</v>
      </c>
      <c r="K7">
        <v>250</v>
      </c>
      <c r="L7">
        <v>155000</v>
      </c>
      <c r="M7">
        <v>4</v>
      </c>
      <c r="N7">
        <v>4</v>
      </c>
      <c r="O7">
        <v>620000</v>
      </c>
      <c r="P7">
        <v>20241018</v>
      </c>
    </row>
    <row r="8" spans="1:16">
      <c r="A8" s="81" t="s">
        <v>2281</v>
      </c>
      <c r="B8" t="s">
        <v>124</v>
      </c>
      <c r="C8" t="s">
        <v>1605</v>
      </c>
      <c r="D8" t="s">
        <v>42</v>
      </c>
      <c r="E8">
        <v>26666</v>
      </c>
      <c r="F8" t="s">
        <v>2192</v>
      </c>
      <c r="G8">
        <v>89</v>
      </c>
      <c r="H8">
        <v>450</v>
      </c>
      <c r="I8">
        <v>0</v>
      </c>
      <c r="J8">
        <v>450</v>
      </c>
      <c r="K8">
        <v>600</v>
      </c>
      <c r="L8">
        <v>26000</v>
      </c>
      <c r="M8">
        <v>7.5</v>
      </c>
      <c r="N8">
        <v>14</v>
      </c>
      <c r="O8">
        <v>364000</v>
      </c>
      <c r="P8">
        <v>20241010</v>
      </c>
    </row>
    <row r="9" spans="1:16">
      <c r="A9" s="80" t="s">
        <v>2280</v>
      </c>
      <c r="B9" t="s">
        <v>230</v>
      </c>
      <c r="C9" t="s">
        <v>1605</v>
      </c>
      <c r="D9" t="s">
        <v>2018</v>
      </c>
      <c r="E9">
        <v>20000</v>
      </c>
      <c r="F9" t="s">
        <v>2279</v>
      </c>
      <c r="G9">
        <v>52</v>
      </c>
      <c r="H9">
        <v>0</v>
      </c>
      <c r="I9">
        <v>0</v>
      </c>
      <c r="J9">
        <v>300</v>
      </c>
      <c r="K9">
        <v>370</v>
      </c>
      <c r="L9">
        <v>19400</v>
      </c>
      <c r="M9">
        <v>30</v>
      </c>
      <c r="N9">
        <v>30</v>
      </c>
      <c r="O9">
        <v>582000</v>
      </c>
      <c r="P9">
        <v>20240923</v>
      </c>
    </row>
    <row r="10" spans="1:16">
      <c r="A10" s="81" t="s">
        <v>2278</v>
      </c>
      <c r="B10" t="s">
        <v>643</v>
      </c>
      <c r="C10" t="s">
        <v>1605</v>
      </c>
      <c r="D10" t="s">
        <v>106</v>
      </c>
      <c r="E10">
        <v>60000</v>
      </c>
      <c r="F10" t="s">
        <v>2277</v>
      </c>
      <c r="G10">
        <v>18</v>
      </c>
      <c r="H10">
        <v>281</v>
      </c>
      <c r="I10">
        <v>0</v>
      </c>
      <c r="J10">
        <v>300</v>
      </c>
      <c r="K10">
        <v>550</v>
      </c>
      <c r="L10">
        <v>57600</v>
      </c>
      <c r="M10">
        <v>7</v>
      </c>
      <c r="N10">
        <v>10</v>
      </c>
      <c r="O10">
        <v>576000</v>
      </c>
      <c r="P10">
        <v>20240926</v>
      </c>
    </row>
    <row r="11" spans="1:16">
      <c r="A11" s="80" t="s">
        <v>2276</v>
      </c>
      <c r="B11" t="s">
        <v>230</v>
      </c>
      <c r="C11" t="s">
        <v>1605</v>
      </c>
      <c r="D11" t="s">
        <v>2018</v>
      </c>
      <c r="E11">
        <v>40000</v>
      </c>
      <c r="F11" t="s">
        <v>2179</v>
      </c>
      <c r="G11">
        <v>18</v>
      </c>
      <c r="H11">
        <v>281</v>
      </c>
      <c r="I11">
        <v>0</v>
      </c>
      <c r="J11">
        <v>300</v>
      </c>
      <c r="K11">
        <v>420</v>
      </c>
      <c r="L11">
        <v>36760</v>
      </c>
      <c r="M11">
        <v>7</v>
      </c>
      <c r="N11">
        <v>8</v>
      </c>
      <c r="O11">
        <v>294080</v>
      </c>
      <c r="P11">
        <v>20240923</v>
      </c>
    </row>
    <row r="12" spans="1:16">
      <c r="A12" s="79" t="s">
        <v>2275</v>
      </c>
      <c r="B12" t="s">
        <v>843</v>
      </c>
      <c r="C12" t="s">
        <v>1605</v>
      </c>
      <c r="D12" t="s">
        <v>2018</v>
      </c>
      <c r="E12">
        <v>26086</v>
      </c>
      <c r="F12" t="s">
        <v>2274</v>
      </c>
      <c r="G12">
        <v>18</v>
      </c>
      <c r="H12">
        <v>241</v>
      </c>
      <c r="I12">
        <v>0</v>
      </c>
      <c r="J12">
        <v>230</v>
      </c>
      <c r="K12">
        <v>290</v>
      </c>
      <c r="L12">
        <v>25200</v>
      </c>
      <c r="M12">
        <v>6</v>
      </c>
      <c r="N12">
        <v>6</v>
      </c>
      <c r="O12">
        <v>151200</v>
      </c>
      <c r="P12">
        <v>20240925</v>
      </c>
    </row>
    <row r="13" spans="1:16">
      <c r="A13" s="80" t="s">
        <v>2273</v>
      </c>
      <c r="B13" t="s">
        <v>230</v>
      </c>
      <c r="C13" t="s">
        <v>1605</v>
      </c>
      <c r="D13" t="s">
        <v>2018</v>
      </c>
      <c r="E13">
        <v>22222</v>
      </c>
      <c r="F13" t="s">
        <v>2272</v>
      </c>
      <c r="G13">
        <v>18</v>
      </c>
      <c r="H13">
        <v>280</v>
      </c>
      <c r="I13">
        <v>0</v>
      </c>
      <c r="J13">
        <v>270</v>
      </c>
      <c r="K13">
        <v>350</v>
      </c>
      <c r="L13">
        <v>21740</v>
      </c>
      <c r="M13">
        <v>5</v>
      </c>
      <c r="N13">
        <v>7</v>
      </c>
      <c r="O13">
        <v>152180</v>
      </c>
      <c r="P13">
        <v>20240919</v>
      </c>
    </row>
    <row r="14" spans="1:16">
      <c r="A14" s="80" t="s">
        <v>2271</v>
      </c>
      <c r="B14" t="s">
        <v>34</v>
      </c>
      <c r="C14" t="s">
        <v>1605</v>
      </c>
      <c r="D14" t="s">
        <v>24</v>
      </c>
      <c r="E14">
        <v>46153</v>
      </c>
      <c r="F14" t="s">
        <v>2270</v>
      </c>
      <c r="G14">
        <v>52</v>
      </c>
      <c r="H14">
        <v>0</v>
      </c>
      <c r="I14">
        <v>0</v>
      </c>
      <c r="J14">
        <v>130</v>
      </c>
      <c r="K14">
        <v>200</v>
      </c>
      <c r="L14">
        <v>44200</v>
      </c>
      <c r="M14">
        <v>13</v>
      </c>
      <c r="N14">
        <v>13.2</v>
      </c>
      <c r="O14">
        <v>583440</v>
      </c>
      <c r="P14">
        <v>20241002</v>
      </c>
    </row>
    <row r="15" spans="1:16">
      <c r="A15" s="80" t="s">
        <v>2269</v>
      </c>
      <c r="B15" t="s">
        <v>226</v>
      </c>
      <c r="C15" t="s">
        <v>1605</v>
      </c>
      <c r="D15" t="s">
        <v>2018</v>
      </c>
      <c r="E15">
        <v>40000</v>
      </c>
      <c r="F15" t="s">
        <v>2268</v>
      </c>
      <c r="G15">
        <v>18</v>
      </c>
      <c r="H15">
        <v>450</v>
      </c>
      <c r="I15">
        <v>0</v>
      </c>
      <c r="J15">
        <v>450</v>
      </c>
      <c r="K15">
        <v>570</v>
      </c>
      <c r="L15">
        <v>38370</v>
      </c>
      <c r="M15">
        <v>7</v>
      </c>
      <c r="N15">
        <v>15</v>
      </c>
      <c r="O15">
        <v>575550</v>
      </c>
      <c r="P15">
        <v>20240916</v>
      </c>
    </row>
    <row r="16" spans="1:16">
      <c r="A16" s="80" t="s">
        <v>2267</v>
      </c>
      <c r="B16" t="s">
        <v>15</v>
      </c>
      <c r="C16" t="s">
        <v>1605</v>
      </c>
      <c r="D16" t="s">
        <v>18</v>
      </c>
      <c r="E16">
        <v>13043</v>
      </c>
      <c r="F16" t="s">
        <v>2266</v>
      </c>
      <c r="G16">
        <v>52</v>
      </c>
      <c r="H16">
        <v>0</v>
      </c>
      <c r="I16">
        <v>0</v>
      </c>
      <c r="J16">
        <v>230</v>
      </c>
      <c r="K16">
        <v>300</v>
      </c>
      <c r="L16">
        <v>12250</v>
      </c>
      <c r="M16">
        <v>23</v>
      </c>
      <c r="N16">
        <v>23.5</v>
      </c>
      <c r="O16">
        <v>287875</v>
      </c>
      <c r="P16">
        <v>20241001</v>
      </c>
    </row>
    <row r="17" spans="1:16">
      <c r="A17" s="80" t="s">
        <v>2265</v>
      </c>
      <c r="B17" t="s">
        <v>643</v>
      </c>
      <c r="C17" t="s">
        <v>1605</v>
      </c>
      <c r="D17" t="s">
        <v>2018</v>
      </c>
      <c r="E17">
        <v>27272</v>
      </c>
      <c r="F17" t="s">
        <v>2264</v>
      </c>
      <c r="G17">
        <v>52</v>
      </c>
      <c r="H17">
        <v>0</v>
      </c>
      <c r="I17">
        <v>0</v>
      </c>
      <c r="J17">
        <v>220</v>
      </c>
      <c r="K17">
        <v>330</v>
      </c>
      <c r="L17">
        <v>24900</v>
      </c>
      <c r="M17">
        <v>22</v>
      </c>
      <c r="N17">
        <v>22</v>
      </c>
      <c r="O17">
        <v>547800</v>
      </c>
      <c r="P17">
        <v>20240920</v>
      </c>
    </row>
    <row r="18" spans="1:16">
      <c r="A18" s="80" t="s">
        <v>2263</v>
      </c>
      <c r="B18" t="s">
        <v>226</v>
      </c>
      <c r="C18" t="s">
        <v>1605</v>
      </c>
      <c r="D18" t="s">
        <v>2018</v>
      </c>
      <c r="E18">
        <v>40000</v>
      </c>
      <c r="F18" t="s">
        <v>2262</v>
      </c>
      <c r="G18">
        <v>18</v>
      </c>
      <c r="H18">
        <v>450</v>
      </c>
      <c r="I18">
        <v>0</v>
      </c>
      <c r="J18">
        <v>450</v>
      </c>
      <c r="K18">
        <v>570</v>
      </c>
      <c r="L18">
        <v>38600</v>
      </c>
      <c r="M18">
        <v>7</v>
      </c>
      <c r="N18">
        <v>15</v>
      </c>
      <c r="O18">
        <v>579000</v>
      </c>
      <c r="P18">
        <v>20240916</v>
      </c>
    </row>
    <row r="19" spans="1:16">
      <c r="A19" s="80" t="s">
        <v>2261</v>
      </c>
      <c r="B19" t="s">
        <v>643</v>
      </c>
      <c r="C19" t="s">
        <v>1605</v>
      </c>
      <c r="D19" t="s">
        <v>2018</v>
      </c>
      <c r="E19">
        <v>24000</v>
      </c>
      <c r="F19" t="s">
        <v>2260</v>
      </c>
      <c r="G19">
        <v>22</v>
      </c>
      <c r="H19">
        <v>600</v>
      </c>
      <c r="I19">
        <v>0</v>
      </c>
      <c r="J19">
        <v>360</v>
      </c>
      <c r="K19">
        <v>500</v>
      </c>
      <c r="L19">
        <v>11740</v>
      </c>
      <c r="M19">
        <v>12</v>
      </c>
      <c r="N19">
        <v>12</v>
      </c>
      <c r="O19">
        <v>140880</v>
      </c>
      <c r="P19">
        <v>20240924</v>
      </c>
    </row>
    <row r="20" spans="1:16">
      <c r="A20" s="79" t="s">
        <v>2259</v>
      </c>
      <c r="B20" t="s">
        <v>226</v>
      </c>
      <c r="C20" t="s">
        <v>1605</v>
      </c>
      <c r="D20" t="s">
        <v>2018</v>
      </c>
      <c r="E20">
        <v>35294</v>
      </c>
      <c r="F20" t="s">
        <v>2258</v>
      </c>
      <c r="G20">
        <v>18</v>
      </c>
      <c r="H20">
        <v>201</v>
      </c>
      <c r="I20">
        <v>0</v>
      </c>
      <c r="J20">
        <v>170</v>
      </c>
      <c r="K20">
        <v>580</v>
      </c>
      <c r="L20">
        <v>33490</v>
      </c>
      <c r="M20">
        <v>5</v>
      </c>
      <c r="N20">
        <v>7</v>
      </c>
      <c r="O20">
        <v>234430</v>
      </c>
      <c r="P20">
        <v>20240913</v>
      </c>
    </row>
    <row r="21" spans="1:16">
      <c r="A21" s="80" t="s">
        <v>2257</v>
      </c>
      <c r="B21" t="s">
        <v>15</v>
      </c>
      <c r="C21" t="s">
        <v>1605</v>
      </c>
      <c r="D21" t="s">
        <v>24</v>
      </c>
      <c r="E21">
        <v>24000</v>
      </c>
      <c r="F21" t="s">
        <v>2256</v>
      </c>
      <c r="G21">
        <v>18</v>
      </c>
      <c r="H21">
        <v>241</v>
      </c>
      <c r="I21">
        <v>0</v>
      </c>
      <c r="J21">
        <v>250</v>
      </c>
      <c r="K21">
        <v>350</v>
      </c>
      <c r="L21">
        <v>23380</v>
      </c>
      <c r="M21">
        <v>6</v>
      </c>
      <c r="N21">
        <v>7</v>
      </c>
      <c r="O21">
        <v>163660</v>
      </c>
      <c r="P21">
        <v>20241002</v>
      </c>
    </row>
    <row r="22" spans="1:16">
      <c r="A22" s="80" t="s">
        <v>2255</v>
      </c>
      <c r="B22" t="s">
        <v>184</v>
      </c>
      <c r="C22" t="s">
        <v>1605</v>
      </c>
      <c r="D22" t="s">
        <v>35</v>
      </c>
      <c r="E22">
        <v>17142</v>
      </c>
      <c r="F22" t="s">
        <v>2254</v>
      </c>
      <c r="G22">
        <v>18</v>
      </c>
      <c r="H22">
        <v>350</v>
      </c>
      <c r="I22">
        <v>0</v>
      </c>
      <c r="J22">
        <v>350</v>
      </c>
      <c r="K22">
        <v>370</v>
      </c>
      <c r="L22">
        <v>16500</v>
      </c>
      <c r="M22">
        <v>6</v>
      </c>
      <c r="N22">
        <v>9</v>
      </c>
      <c r="O22">
        <v>148500</v>
      </c>
      <c r="P22">
        <v>20241003</v>
      </c>
    </row>
    <row r="23" spans="1:16">
      <c r="A23" s="80" t="s">
        <v>2253</v>
      </c>
      <c r="B23" t="s">
        <v>184</v>
      </c>
      <c r="C23" t="s">
        <v>1605</v>
      </c>
      <c r="D23" t="s">
        <v>111</v>
      </c>
      <c r="E23">
        <v>18750</v>
      </c>
      <c r="F23" t="s">
        <v>2252</v>
      </c>
      <c r="G23">
        <v>18</v>
      </c>
      <c r="H23">
        <v>321</v>
      </c>
      <c r="I23">
        <v>0</v>
      </c>
      <c r="J23">
        <v>320</v>
      </c>
      <c r="K23">
        <v>400</v>
      </c>
      <c r="L23">
        <v>17770</v>
      </c>
      <c r="M23">
        <v>8</v>
      </c>
      <c r="N23">
        <v>8</v>
      </c>
      <c r="O23">
        <v>142160</v>
      </c>
      <c r="P23">
        <v>20241004</v>
      </c>
    </row>
    <row r="24" spans="1:16">
      <c r="A24" s="80" t="s">
        <v>2251</v>
      </c>
      <c r="B24" t="s">
        <v>34</v>
      </c>
      <c r="C24" t="s">
        <v>1605</v>
      </c>
      <c r="D24" t="s">
        <v>24</v>
      </c>
      <c r="E24">
        <v>66666</v>
      </c>
      <c r="F24" t="s">
        <v>2250</v>
      </c>
      <c r="G24">
        <v>19</v>
      </c>
      <c r="H24">
        <v>0</v>
      </c>
      <c r="I24">
        <v>0</v>
      </c>
      <c r="J24">
        <v>90</v>
      </c>
      <c r="K24">
        <v>115</v>
      </c>
      <c r="L24">
        <v>128100</v>
      </c>
      <c r="M24">
        <v>35</v>
      </c>
      <c r="N24">
        <v>4</v>
      </c>
      <c r="O24">
        <v>512400</v>
      </c>
      <c r="P24">
        <v>20241002</v>
      </c>
    </row>
    <row r="25" spans="1:16">
      <c r="A25" s="80" t="s">
        <v>2249</v>
      </c>
      <c r="B25" t="s">
        <v>34</v>
      </c>
      <c r="C25" t="s">
        <v>1605</v>
      </c>
      <c r="D25" t="s">
        <v>35</v>
      </c>
      <c r="E25">
        <v>80000</v>
      </c>
      <c r="F25" t="s">
        <v>2248</v>
      </c>
      <c r="G25">
        <v>19</v>
      </c>
      <c r="H25">
        <v>201</v>
      </c>
      <c r="I25">
        <v>0</v>
      </c>
      <c r="J25">
        <v>150</v>
      </c>
      <c r="K25">
        <v>150</v>
      </c>
      <c r="L25">
        <v>77300</v>
      </c>
      <c r="M25">
        <v>4</v>
      </c>
      <c r="N25">
        <v>4</v>
      </c>
      <c r="O25">
        <v>309200</v>
      </c>
      <c r="P25">
        <v>20241003</v>
      </c>
    </row>
    <row r="26" spans="1:16">
      <c r="A26" s="79" t="s">
        <v>2247</v>
      </c>
      <c r="B26" t="s">
        <v>102</v>
      </c>
      <c r="C26" t="s">
        <v>1605</v>
      </c>
      <c r="D26" t="s">
        <v>70</v>
      </c>
      <c r="E26">
        <v>16216</v>
      </c>
      <c r="F26" t="s">
        <v>2246</v>
      </c>
      <c r="G26">
        <v>18</v>
      </c>
      <c r="H26">
        <v>361</v>
      </c>
      <c r="I26">
        <v>0</v>
      </c>
      <c r="J26">
        <v>370</v>
      </c>
      <c r="K26">
        <v>290</v>
      </c>
      <c r="L26">
        <v>15300</v>
      </c>
      <c r="M26">
        <v>9</v>
      </c>
      <c r="N26">
        <v>10</v>
      </c>
      <c r="O26">
        <v>153000</v>
      </c>
      <c r="P26">
        <v>20241008</v>
      </c>
    </row>
    <row r="27" spans="1:16">
      <c r="A27" s="80" t="s">
        <v>2245</v>
      </c>
      <c r="B27" t="s">
        <v>15</v>
      </c>
      <c r="C27" t="s">
        <v>1605</v>
      </c>
      <c r="D27" t="s">
        <v>106</v>
      </c>
      <c r="E27">
        <v>20000</v>
      </c>
      <c r="F27" t="s">
        <v>2182</v>
      </c>
      <c r="G27">
        <v>18</v>
      </c>
      <c r="H27">
        <v>281</v>
      </c>
      <c r="I27">
        <v>0</v>
      </c>
      <c r="J27">
        <v>300</v>
      </c>
      <c r="K27">
        <v>410</v>
      </c>
      <c r="L27">
        <v>19660</v>
      </c>
      <c r="M27">
        <v>7</v>
      </c>
      <c r="N27">
        <v>8.5</v>
      </c>
      <c r="O27">
        <v>167110</v>
      </c>
      <c r="P27">
        <v>20240926</v>
      </c>
    </row>
    <row r="28" spans="1:16">
      <c r="A28" s="80" t="s">
        <v>2244</v>
      </c>
      <c r="B28" t="s">
        <v>102</v>
      </c>
      <c r="C28" t="s">
        <v>1605</v>
      </c>
      <c r="D28" t="s">
        <v>111</v>
      </c>
      <c r="E28">
        <v>25000</v>
      </c>
      <c r="F28" t="s">
        <v>2216</v>
      </c>
      <c r="G28">
        <v>18</v>
      </c>
      <c r="H28">
        <v>241</v>
      </c>
      <c r="I28">
        <v>0</v>
      </c>
      <c r="J28">
        <v>240</v>
      </c>
      <c r="K28">
        <v>280</v>
      </c>
      <c r="L28">
        <v>24270</v>
      </c>
      <c r="M28">
        <v>6</v>
      </c>
      <c r="N28">
        <v>6</v>
      </c>
      <c r="O28">
        <v>145620</v>
      </c>
      <c r="P28">
        <v>20241004</v>
      </c>
    </row>
    <row r="29" spans="1:16">
      <c r="A29" s="80" t="s">
        <v>2243</v>
      </c>
      <c r="B29" t="s">
        <v>184</v>
      </c>
      <c r="C29" t="s">
        <v>1605</v>
      </c>
      <c r="D29" t="s">
        <v>2018</v>
      </c>
      <c r="E29" t="e">
        <v>#N/A</v>
      </c>
      <c r="F29" t="s">
        <v>2242</v>
      </c>
      <c r="G29" t="s">
        <v>2241</v>
      </c>
      <c r="H29" t="s">
        <v>2240</v>
      </c>
      <c r="I29" t="s">
        <v>2240</v>
      </c>
      <c r="J29">
        <v>270</v>
      </c>
      <c r="K29">
        <v>350</v>
      </c>
      <c r="L29">
        <v>21500</v>
      </c>
      <c r="M29" t="s">
        <v>2240</v>
      </c>
      <c r="N29">
        <v>7</v>
      </c>
      <c r="O29">
        <v>150500</v>
      </c>
      <c r="P29" t="s">
        <v>2239</v>
      </c>
    </row>
    <row r="30" spans="1:16">
      <c r="A30" s="80" t="s">
        <v>2238</v>
      </c>
      <c r="B30" t="s">
        <v>106</v>
      </c>
      <c r="C30" t="s">
        <v>1605</v>
      </c>
      <c r="D30" t="s">
        <v>107</v>
      </c>
      <c r="E30">
        <v>66666</v>
      </c>
      <c r="F30" t="s">
        <v>2237</v>
      </c>
      <c r="G30">
        <v>19</v>
      </c>
      <c r="H30">
        <v>201</v>
      </c>
      <c r="I30">
        <v>0</v>
      </c>
      <c r="J30">
        <v>180</v>
      </c>
      <c r="K30">
        <v>185</v>
      </c>
      <c r="L30">
        <v>63580</v>
      </c>
      <c r="M30">
        <v>4</v>
      </c>
      <c r="N30">
        <v>4</v>
      </c>
      <c r="O30">
        <v>254320</v>
      </c>
      <c r="P30">
        <v>20241009</v>
      </c>
    </row>
    <row r="31" spans="1:16">
      <c r="A31" s="80" t="s">
        <v>2236</v>
      </c>
      <c r="B31" t="s">
        <v>97</v>
      </c>
      <c r="C31" t="s">
        <v>1605</v>
      </c>
      <c r="D31" t="s">
        <v>111</v>
      </c>
      <c r="E31">
        <v>24000</v>
      </c>
      <c r="F31" t="s">
        <v>2235</v>
      </c>
      <c r="G31">
        <v>52</v>
      </c>
      <c r="H31">
        <v>0</v>
      </c>
      <c r="I31">
        <v>0</v>
      </c>
      <c r="J31">
        <v>250</v>
      </c>
      <c r="K31">
        <v>340</v>
      </c>
      <c r="L31">
        <v>23280</v>
      </c>
      <c r="M31">
        <v>25</v>
      </c>
      <c r="N31">
        <v>25</v>
      </c>
      <c r="O31">
        <v>582000</v>
      </c>
      <c r="P31">
        <v>20241004</v>
      </c>
    </row>
    <row r="32" spans="1:16">
      <c r="A32" s="80" t="s">
        <v>2234</v>
      </c>
      <c r="B32" t="s">
        <v>106</v>
      </c>
      <c r="C32" t="s">
        <v>1605</v>
      </c>
      <c r="D32" t="s">
        <v>118</v>
      </c>
      <c r="E32">
        <v>326530</v>
      </c>
      <c r="F32" t="s">
        <v>2233</v>
      </c>
      <c r="G32">
        <v>19</v>
      </c>
      <c r="H32">
        <v>201</v>
      </c>
      <c r="I32">
        <v>0</v>
      </c>
      <c r="J32">
        <v>147</v>
      </c>
      <c r="K32">
        <v>175</v>
      </c>
      <c r="L32">
        <v>311400</v>
      </c>
      <c r="M32">
        <v>4</v>
      </c>
      <c r="N32">
        <v>4.5</v>
      </c>
      <c r="O32">
        <v>1401300</v>
      </c>
      <c r="P32">
        <v>20241014</v>
      </c>
    </row>
    <row r="33" spans="1:16">
      <c r="A33" s="80" t="s">
        <v>2232</v>
      </c>
      <c r="B33" t="s">
        <v>97</v>
      </c>
      <c r="C33" t="s">
        <v>1605</v>
      </c>
      <c r="D33" t="s">
        <v>84</v>
      </c>
      <c r="E33">
        <v>25000</v>
      </c>
      <c r="F33" t="s">
        <v>2231</v>
      </c>
      <c r="G33">
        <v>19</v>
      </c>
      <c r="H33">
        <v>241</v>
      </c>
      <c r="I33">
        <v>0</v>
      </c>
      <c r="J33">
        <v>240</v>
      </c>
      <c r="K33">
        <v>340</v>
      </c>
      <c r="L33">
        <v>23100</v>
      </c>
      <c r="M33">
        <v>5</v>
      </c>
      <c r="N33">
        <v>6</v>
      </c>
      <c r="O33">
        <v>138600</v>
      </c>
      <c r="P33">
        <v>20241007</v>
      </c>
    </row>
    <row r="34" spans="1:16">
      <c r="A34" s="80" t="s">
        <v>2230</v>
      </c>
      <c r="B34" t="s">
        <v>106</v>
      </c>
      <c r="C34" t="s">
        <v>1605</v>
      </c>
      <c r="D34" t="s">
        <v>70</v>
      </c>
      <c r="E34">
        <v>23076</v>
      </c>
      <c r="F34" t="s">
        <v>2229</v>
      </c>
      <c r="G34">
        <v>52</v>
      </c>
      <c r="H34">
        <v>0</v>
      </c>
      <c r="I34">
        <v>0</v>
      </c>
      <c r="J34">
        <v>260</v>
      </c>
      <c r="K34">
        <v>370</v>
      </c>
      <c r="L34">
        <v>22740</v>
      </c>
      <c r="M34">
        <v>26</v>
      </c>
      <c r="N34">
        <v>26</v>
      </c>
      <c r="O34">
        <v>591240</v>
      </c>
      <c r="P34">
        <v>20241008</v>
      </c>
    </row>
    <row r="35" spans="1:16">
      <c r="A35" s="79" t="s">
        <v>2228</v>
      </c>
      <c r="B35" t="s">
        <v>24</v>
      </c>
      <c r="C35" t="s">
        <v>1605</v>
      </c>
      <c r="D35" t="s">
        <v>52</v>
      </c>
      <c r="E35">
        <v>24000</v>
      </c>
      <c r="F35" t="s">
        <v>2227</v>
      </c>
      <c r="G35">
        <v>18</v>
      </c>
      <c r="H35">
        <v>241</v>
      </c>
      <c r="I35">
        <v>0</v>
      </c>
      <c r="J35">
        <v>250</v>
      </c>
      <c r="K35">
        <v>350</v>
      </c>
      <c r="L35">
        <v>23790</v>
      </c>
      <c r="M35">
        <v>6</v>
      </c>
      <c r="N35">
        <v>7.5</v>
      </c>
      <c r="O35">
        <v>178425</v>
      </c>
      <c r="P35">
        <v>20241015</v>
      </c>
    </row>
    <row r="36" spans="1:16">
      <c r="A36" s="80" t="s">
        <v>2226</v>
      </c>
      <c r="B36" t="s">
        <v>34</v>
      </c>
      <c r="C36" t="s">
        <v>1605</v>
      </c>
      <c r="D36" t="s">
        <v>35</v>
      </c>
      <c r="E36">
        <v>14285</v>
      </c>
      <c r="F36" t="s">
        <v>2225</v>
      </c>
      <c r="G36">
        <v>18</v>
      </c>
      <c r="H36">
        <v>401</v>
      </c>
      <c r="I36">
        <v>0</v>
      </c>
      <c r="J36">
        <v>420</v>
      </c>
      <c r="K36">
        <v>500</v>
      </c>
      <c r="L36">
        <v>13700</v>
      </c>
      <c r="M36">
        <v>10</v>
      </c>
      <c r="N36">
        <v>11</v>
      </c>
      <c r="O36">
        <v>150700</v>
      </c>
      <c r="P36">
        <v>20241003</v>
      </c>
    </row>
    <row r="37" spans="1:16">
      <c r="A37" s="80" t="s">
        <v>2224</v>
      </c>
      <c r="B37" t="s">
        <v>184</v>
      </c>
      <c r="C37" t="s">
        <v>1605</v>
      </c>
      <c r="D37" t="s">
        <v>24</v>
      </c>
      <c r="E37">
        <v>48000</v>
      </c>
      <c r="F37" t="s">
        <v>2223</v>
      </c>
      <c r="G37">
        <v>52</v>
      </c>
      <c r="H37">
        <v>0</v>
      </c>
      <c r="I37">
        <v>0</v>
      </c>
      <c r="J37">
        <v>250</v>
      </c>
      <c r="K37">
        <v>280</v>
      </c>
      <c r="L37">
        <v>44750</v>
      </c>
      <c r="M37">
        <v>25</v>
      </c>
      <c r="N37">
        <v>25.5</v>
      </c>
      <c r="O37">
        <v>1141125</v>
      </c>
      <c r="P37">
        <v>20241002</v>
      </c>
    </row>
    <row r="38" spans="1:16">
      <c r="A38" s="80" t="s">
        <v>2222</v>
      </c>
      <c r="B38" t="s">
        <v>84</v>
      </c>
      <c r="C38" t="s">
        <v>1605</v>
      </c>
      <c r="D38" t="s">
        <v>144</v>
      </c>
      <c r="E38">
        <v>26086</v>
      </c>
      <c r="F38" t="s">
        <v>2221</v>
      </c>
      <c r="G38">
        <v>18</v>
      </c>
      <c r="H38">
        <v>241</v>
      </c>
      <c r="I38">
        <v>0</v>
      </c>
      <c r="J38">
        <v>230</v>
      </c>
      <c r="K38">
        <v>290</v>
      </c>
      <c r="L38">
        <v>24250</v>
      </c>
      <c r="M38">
        <v>6</v>
      </c>
      <c r="N38">
        <v>6</v>
      </c>
      <c r="O38">
        <v>145500</v>
      </c>
      <c r="P38">
        <v>20241016</v>
      </c>
    </row>
    <row r="39" spans="1:16">
      <c r="A39" s="79" t="s">
        <v>2220</v>
      </c>
      <c r="B39" t="s">
        <v>24</v>
      </c>
      <c r="C39" t="s">
        <v>1605</v>
      </c>
      <c r="D39" t="s">
        <v>118</v>
      </c>
      <c r="E39">
        <v>15000</v>
      </c>
      <c r="F39" t="s">
        <v>2192</v>
      </c>
      <c r="G39">
        <v>89</v>
      </c>
      <c r="H39">
        <v>401</v>
      </c>
      <c r="I39">
        <v>0</v>
      </c>
      <c r="J39">
        <v>400</v>
      </c>
      <c r="K39">
        <v>500</v>
      </c>
      <c r="L39">
        <v>14700</v>
      </c>
      <c r="M39">
        <v>10.5</v>
      </c>
      <c r="N39">
        <v>10.5</v>
      </c>
      <c r="O39">
        <v>154350</v>
      </c>
      <c r="P39">
        <v>20241014</v>
      </c>
    </row>
    <row r="40" spans="1:16">
      <c r="A40" s="80" t="s">
        <v>2219</v>
      </c>
      <c r="B40" t="s">
        <v>97</v>
      </c>
      <c r="C40" t="s">
        <v>1605</v>
      </c>
      <c r="D40" t="s">
        <v>70</v>
      </c>
      <c r="E40">
        <v>94736</v>
      </c>
      <c r="F40" t="s">
        <v>2218</v>
      </c>
      <c r="G40">
        <v>18</v>
      </c>
      <c r="H40">
        <v>201</v>
      </c>
      <c r="I40">
        <v>0</v>
      </c>
      <c r="J40">
        <v>190</v>
      </c>
      <c r="K40">
        <v>270</v>
      </c>
      <c r="L40">
        <v>90800</v>
      </c>
      <c r="M40">
        <v>5</v>
      </c>
      <c r="N40">
        <v>4</v>
      </c>
      <c r="O40">
        <v>363200</v>
      </c>
      <c r="P40">
        <v>20241008</v>
      </c>
    </row>
    <row r="41" spans="1:16">
      <c r="A41" s="80" t="s">
        <v>2217</v>
      </c>
      <c r="B41" t="s">
        <v>106</v>
      </c>
      <c r="C41" t="s">
        <v>1605</v>
      </c>
      <c r="D41" t="s">
        <v>111</v>
      </c>
      <c r="E41">
        <v>50000</v>
      </c>
      <c r="F41" t="s">
        <v>2216</v>
      </c>
      <c r="G41">
        <v>18</v>
      </c>
      <c r="H41">
        <v>241</v>
      </c>
      <c r="I41">
        <v>0</v>
      </c>
      <c r="J41">
        <v>240</v>
      </c>
      <c r="K41">
        <v>280</v>
      </c>
      <c r="L41">
        <v>48100</v>
      </c>
      <c r="M41">
        <v>6</v>
      </c>
      <c r="N41">
        <v>6</v>
      </c>
      <c r="O41">
        <v>288600</v>
      </c>
      <c r="P41">
        <v>20241004</v>
      </c>
    </row>
    <row r="42" spans="1:16">
      <c r="A42" s="80" t="s">
        <v>2215</v>
      </c>
      <c r="B42" t="s">
        <v>106</v>
      </c>
      <c r="C42" t="s">
        <v>1605</v>
      </c>
      <c r="D42" t="s">
        <v>107</v>
      </c>
      <c r="E42">
        <v>21052</v>
      </c>
      <c r="F42" t="s">
        <v>2214</v>
      </c>
      <c r="G42">
        <v>52</v>
      </c>
      <c r="H42">
        <v>0</v>
      </c>
      <c r="I42">
        <v>0</v>
      </c>
      <c r="J42">
        <v>285</v>
      </c>
      <c r="K42">
        <v>410</v>
      </c>
      <c r="L42">
        <v>19280</v>
      </c>
      <c r="M42">
        <v>28.5</v>
      </c>
      <c r="N42">
        <v>29</v>
      </c>
      <c r="O42">
        <v>559120</v>
      </c>
      <c r="P42">
        <v>20241009</v>
      </c>
    </row>
    <row r="43" spans="1:16">
      <c r="A43" s="80" t="s">
        <v>2213</v>
      </c>
      <c r="B43" t="s">
        <v>102</v>
      </c>
      <c r="C43" t="s">
        <v>1605</v>
      </c>
      <c r="D43" t="s">
        <v>35</v>
      </c>
      <c r="E43">
        <v>17142</v>
      </c>
      <c r="F43" t="s">
        <v>2212</v>
      </c>
      <c r="G43">
        <v>18</v>
      </c>
      <c r="H43">
        <v>350</v>
      </c>
      <c r="I43">
        <v>0</v>
      </c>
      <c r="J43">
        <v>350</v>
      </c>
      <c r="K43">
        <v>460</v>
      </c>
      <c r="L43">
        <v>16000</v>
      </c>
      <c r="M43">
        <v>6</v>
      </c>
      <c r="N43">
        <v>9</v>
      </c>
      <c r="O43">
        <v>144000</v>
      </c>
      <c r="P43">
        <v>20241003</v>
      </c>
    </row>
    <row r="44" spans="1:16">
      <c r="A44" s="80" t="s">
        <v>2211</v>
      </c>
      <c r="B44" t="s">
        <v>24</v>
      </c>
      <c r="C44" t="s">
        <v>1605</v>
      </c>
      <c r="D44" t="s">
        <v>118</v>
      </c>
      <c r="E44">
        <v>25000</v>
      </c>
      <c r="F44" t="s">
        <v>2210</v>
      </c>
      <c r="G44">
        <v>18</v>
      </c>
      <c r="H44">
        <v>241</v>
      </c>
      <c r="I44">
        <v>0</v>
      </c>
      <c r="J44">
        <v>240</v>
      </c>
      <c r="K44">
        <v>280</v>
      </c>
      <c r="L44">
        <v>24400</v>
      </c>
      <c r="M44">
        <v>6</v>
      </c>
      <c r="N44">
        <v>6</v>
      </c>
      <c r="O44">
        <v>146400</v>
      </c>
      <c r="P44">
        <v>20241014</v>
      </c>
    </row>
    <row r="45" spans="1:16">
      <c r="A45" s="80" t="s">
        <v>2208</v>
      </c>
      <c r="B45" t="s">
        <v>124</v>
      </c>
      <c r="C45" t="s">
        <v>1605</v>
      </c>
      <c r="D45" t="s">
        <v>48</v>
      </c>
      <c r="E45">
        <v>46153</v>
      </c>
      <c r="F45" t="s">
        <v>2209</v>
      </c>
      <c r="G45">
        <v>52</v>
      </c>
      <c r="H45">
        <v>0</v>
      </c>
      <c r="I45">
        <v>0</v>
      </c>
      <c r="J45">
        <v>260</v>
      </c>
      <c r="K45">
        <v>370</v>
      </c>
      <c r="L45">
        <v>40500</v>
      </c>
      <c r="M45">
        <v>26</v>
      </c>
      <c r="N45">
        <v>27</v>
      </c>
      <c r="O45">
        <v>1093500</v>
      </c>
      <c r="P45">
        <v>20241011</v>
      </c>
    </row>
    <row r="46" spans="1:16">
      <c r="A46" s="80" t="s">
        <v>2208</v>
      </c>
      <c r="B46" t="s">
        <v>124</v>
      </c>
      <c r="C46" t="s">
        <v>1605</v>
      </c>
      <c r="D46" t="s">
        <v>48</v>
      </c>
      <c r="E46">
        <v>46153</v>
      </c>
      <c r="F46" t="s">
        <v>2207</v>
      </c>
      <c r="G46">
        <v>52</v>
      </c>
      <c r="H46">
        <v>0</v>
      </c>
      <c r="I46">
        <v>0</v>
      </c>
      <c r="J46">
        <v>260</v>
      </c>
      <c r="K46">
        <v>370</v>
      </c>
      <c r="L46">
        <v>2900</v>
      </c>
      <c r="M46">
        <v>26</v>
      </c>
      <c r="N46">
        <v>27</v>
      </c>
      <c r="O46">
        <v>78300</v>
      </c>
      <c r="P46">
        <v>20241011</v>
      </c>
    </row>
    <row r="47" spans="1:16">
      <c r="A47" s="80" t="s">
        <v>2205</v>
      </c>
      <c r="B47" t="s">
        <v>176</v>
      </c>
      <c r="C47" t="s">
        <v>1605</v>
      </c>
      <c r="D47" t="s">
        <v>42</v>
      </c>
      <c r="E47">
        <v>26666</v>
      </c>
      <c r="F47" t="s">
        <v>2206</v>
      </c>
      <c r="G47">
        <v>22</v>
      </c>
      <c r="H47">
        <v>600</v>
      </c>
      <c r="I47">
        <v>0</v>
      </c>
      <c r="J47">
        <v>340</v>
      </c>
      <c r="K47">
        <v>450</v>
      </c>
      <c r="L47">
        <v>24950</v>
      </c>
      <c r="M47">
        <v>12</v>
      </c>
      <c r="N47">
        <v>12</v>
      </c>
      <c r="O47">
        <v>299400</v>
      </c>
      <c r="P47">
        <v>20241010</v>
      </c>
    </row>
    <row r="48" spans="1:16">
      <c r="A48" s="80" t="s">
        <v>2205</v>
      </c>
      <c r="B48" t="s">
        <v>176</v>
      </c>
      <c r="C48" t="s">
        <v>1605</v>
      </c>
      <c r="D48" t="s">
        <v>42</v>
      </c>
      <c r="E48">
        <v>26666</v>
      </c>
      <c r="F48" t="s">
        <v>2204</v>
      </c>
      <c r="G48">
        <v>22</v>
      </c>
      <c r="H48">
        <v>600</v>
      </c>
      <c r="I48">
        <v>0</v>
      </c>
      <c r="J48">
        <v>340</v>
      </c>
      <c r="K48">
        <v>450</v>
      </c>
      <c r="L48">
        <v>700</v>
      </c>
      <c r="M48">
        <v>12</v>
      </c>
      <c r="N48">
        <v>12</v>
      </c>
      <c r="O48">
        <v>8400</v>
      </c>
      <c r="P48">
        <v>20241010</v>
      </c>
    </row>
    <row r="49" spans="1:16">
      <c r="A49" s="79" t="s">
        <v>2203</v>
      </c>
      <c r="B49" t="s">
        <v>24</v>
      </c>
      <c r="C49" t="s">
        <v>1605</v>
      </c>
      <c r="D49" t="s">
        <v>52</v>
      </c>
      <c r="E49">
        <v>18461</v>
      </c>
      <c r="F49" t="s">
        <v>2201</v>
      </c>
      <c r="G49">
        <v>22</v>
      </c>
      <c r="H49">
        <v>600</v>
      </c>
      <c r="I49">
        <v>0</v>
      </c>
      <c r="J49">
        <v>380</v>
      </c>
      <c r="K49">
        <v>650</v>
      </c>
      <c r="L49">
        <v>17700</v>
      </c>
      <c r="M49">
        <v>12</v>
      </c>
      <c r="N49">
        <v>14.5</v>
      </c>
      <c r="O49">
        <v>256650</v>
      </c>
      <c r="P49">
        <v>20241015</v>
      </c>
    </row>
    <row r="50" spans="1:16">
      <c r="A50" s="79" t="s">
        <v>2202</v>
      </c>
      <c r="B50" t="s">
        <v>24</v>
      </c>
      <c r="C50" t="s">
        <v>1605</v>
      </c>
      <c r="D50" t="s">
        <v>52</v>
      </c>
      <c r="E50">
        <v>9230</v>
      </c>
      <c r="F50" t="s">
        <v>2201</v>
      </c>
      <c r="G50">
        <v>22</v>
      </c>
      <c r="H50">
        <v>600</v>
      </c>
      <c r="I50">
        <v>0</v>
      </c>
      <c r="J50">
        <v>350</v>
      </c>
      <c r="K50">
        <v>650</v>
      </c>
      <c r="L50">
        <v>8800</v>
      </c>
      <c r="M50">
        <v>12</v>
      </c>
      <c r="N50">
        <v>14.5</v>
      </c>
      <c r="O50">
        <v>127600</v>
      </c>
      <c r="P50">
        <v>20241015</v>
      </c>
    </row>
    <row r="51" spans="1:16">
      <c r="A51" s="79" t="s">
        <v>2200</v>
      </c>
      <c r="B51" t="s">
        <v>230</v>
      </c>
      <c r="C51" t="s">
        <v>1605</v>
      </c>
      <c r="D51" t="s">
        <v>2018</v>
      </c>
      <c r="E51">
        <v>21428</v>
      </c>
      <c r="F51" t="s">
        <v>2199</v>
      </c>
      <c r="G51">
        <v>18</v>
      </c>
      <c r="H51">
        <v>280</v>
      </c>
      <c r="I51">
        <v>0</v>
      </c>
      <c r="J51">
        <v>280</v>
      </c>
      <c r="K51">
        <v>510</v>
      </c>
      <c r="L51">
        <v>19370</v>
      </c>
      <c r="M51">
        <v>5</v>
      </c>
      <c r="N51">
        <v>8</v>
      </c>
      <c r="O51">
        <v>154960</v>
      </c>
      <c r="P51">
        <v>20240919</v>
      </c>
    </row>
    <row r="52" spans="1:16">
      <c r="A52" s="79" t="s">
        <v>2198</v>
      </c>
      <c r="B52" t="s">
        <v>24</v>
      </c>
      <c r="C52" t="s">
        <v>1605</v>
      </c>
      <c r="D52" t="s">
        <v>118</v>
      </c>
      <c r="E52">
        <v>15000</v>
      </c>
      <c r="F52" t="s">
        <v>2197</v>
      </c>
      <c r="G52">
        <v>18</v>
      </c>
      <c r="H52">
        <v>401</v>
      </c>
      <c r="I52">
        <v>0</v>
      </c>
      <c r="J52">
        <v>400</v>
      </c>
      <c r="K52">
        <v>500</v>
      </c>
      <c r="L52">
        <v>14200</v>
      </c>
      <c r="M52">
        <v>10</v>
      </c>
      <c r="N52">
        <v>10</v>
      </c>
      <c r="O52">
        <v>142000</v>
      </c>
      <c r="P52">
        <v>20241014</v>
      </c>
    </row>
    <row r="53" spans="1:16">
      <c r="A53" s="79" t="s">
        <v>2196</v>
      </c>
      <c r="B53" t="s">
        <v>111</v>
      </c>
      <c r="C53" t="s">
        <v>1605</v>
      </c>
      <c r="D53" t="s">
        <v>52</v>
      </c>
      <c r="E53">
        <v>63157</v>
      </c>
      <c r="F53" t="s">
        <v>2195</v>
      </c>
      <c r="G53">
        <v>18</v>
      </c>
      <c r="H53">
        <v>201</v>
      </c>
      <c r="I53">
        <v>0</v>
      </c>
      <c r="J53">
        <v>190</v>
      </c>
      <c r="K53">
        <v>560</v>
      </c>
      <c r="L53">
        <v>59890</v>
      </c>
      <c r="M53">
        <v>5</v>
      </c>
      <c r="N53">
        <v>7</v>
      </c>
      <c r="O53">
        <v>419230</v>
      </c>
      <c r="P53">
        <v>20241015</v>
      </c>
    </row>
    <row r="54" spans="1:16">
      <c r="A54" s="80" t="s">
        <v>2194</v>
      </c>
      <c r="B54" t="s">
        <v>84</v>
      </c>
      <c r="C54" t="s">
        <v>1605</v>
      </c>
      <c r="D54" t="s">
        <v>77</v>
      </c>
      <c r="E54">
        <v>40000</v>
      </c>
      <c r="F54" t="s">
        <v>2179</v>
      </c>
      <c r="G54">
        <v>18</v>
      </c>
      <c r="H54">
        <v>281</v>
      </c>
      <c r="I54">
        <v>0</v>
      </c>
      <c r="J54">
        <v>300</v>
      </c>
      <c r="K54">
        <v>420</v>
      </c>
      <c r="L54">
        <v>38480</v>
      </c>
      <c r="M54">
        <v>7</v>
      </c>
      <c r="N54">
        <v>8</v>
      </c>
      <c r="O54">
        <v>307840</v>
      </c>
      <c r="P54">
        <v>20241021</v>
      </c>
    </row>
    <row r="55" spans="1:16">
      <c r="A55" s="79" t="s">
        <v>2193</v>
      </c>
      <c r="B55" t="s">
        <v>70</v>
      </c>
      <c r="C55" t="s">
        <v>1605</v>
      </c>
      <c r="D55" t="s">
        <v>112</v>
      </c>
      <c r="E55">
        <v>13333</v>
      </c>
      <c r="F55" t="s">
        <v>2192</v>
      </c>
      <c r="G55">
        <v>18</v>
      </c>
      <c r="H55">
        <v>450</v>
      </c>
      <c r="I55">
        <v>0</v>
      </c>
      <c r="J55">
        <v>450</v>
      </c>
      <c r="K55">
        <v>550</v>
      </c>
      <c r="L55">
        <v>12850</v>
      </c>
      <c r="M55">
        <v>7</v>
      </c>
      <c r="N55">
        <v>14</v>
      </c>
      <c r="O55">
        <v>179900</v>
      </c>
      <c r="P55">
        <v>20241018</v>
      </c>
    </row>
    <row r="56" spans="1:16">
      <c r="A56" s="79" t="s">
        <v>2191</v>
      </c>
      <c r="B56" t="s">
        <v>124</v>
      </c>
      <c r="C56" t="s">
        <v>1605</v>
      </c>
      <c r="D56" t="s">
        <v>42</v>
      </c>
      <c r="E56">
        <v>21818</v>
      </c>
      <c r="F56" t="s">
        <v>2190</v>
      </c>
      <c r="G56">
        <v>52</v>
      </c>
      <c r="H56">
        <v>0</v>
      </c>
      <c r="I56">
        <v>0</v>
      </c>
      <c r="J56">
        <v>275</v>
      </c>
      <c r="K56">
        <v>380</v>
      </c>
      <c r="L56">
        <v>21150</v>
      </c>
      <c r="M56">
        <v>27.5</v>
      </c>
      <c r="N56">
        <v>28</v>
      </c>
      <c r="O56">
        <v>592200</v>
      </c>
      <c r="P56">
        <v>20241010</v>
      </c>
    </row>
    <row r="57" spans="1:16">
      <c r="A57" s="79" t="s">
        <v>2189</v>
      </c>
      <c r="B57" t="s">
        <v>84</v>
      </c>
      <c r="C57" t="s">
        <v>1605</v>
      </c>
      <c r="D57" t="s">
        <v>112</v>
      </c>
      <c r="E57">
        <v>21428</v>
      </c>
      <c r="F57" t="s">
        <v>2188</v>
      </c>
      <c r="G57">
        <v>18</v>
      </c>
      <c r="H57">
        <v>280</v>
      </c>
      <c r="I57">
        <v>0</v>
      </c>
      <c r="J57">
        <v>280</v>
      </c>
      <c r="K57">
        <v>380</v>
      </c>
      <c r="L57">
        <v>20650</v>
      </c>
      <c r="M57">
        <v>5</v>
      </c>
      <c r="N57">
        <v>7</v>
      </c>
      <c r="O57">
        <v>144550</v>
      </c>
      <c r="P57">
        <v>20241018</v>
      </c>
    </row>
    <row r="58" spans="1:16">
      <c r="A58" s="79" t="s">
        <v>2187</v>
      </c>
      <c r="B58" t="s">
        <v>84</v>
      </c>
      <c r="C58" t="s">
        <v>1605</v>
      </c>
      <c r="D58" t="s">
        <v>112</v>
      </c>
      <c r="E58">
        <v>12765</v>
      </c>
      <c r="F58" t="s">
        <v>2186</v>
      </c>
      <c r="G58">
        <v>22</v>
      </c>
      <c r="H58">
        <v>600</v>
      </c>
      <c r="I58">
        <v>0</v>
      </c>
      <c r="J58">
        <v>340</v>
      </c>
      <c r="K58">
        <v>470</v>
      </c>
      <c r="L58">
        <v>12300</v>
      </c>
      <c r="M58">
        <v>12</v>
      </c>
      <c r="N58">
        <v>12</v>
      </c>
      <c r="O58">
        <v>147600</v>
      </c>
      <c r="P58">
        <v>20241018</v>
      </c>
    </row>
    <row r="59" spans="1:16">
      <c r="A59" s="80" t="s">
        <v>2185</v>
      </c>
      <c r="B59" t="s">
        <v>24</v>
      </c>
      <c r="C59" t="s">
        <v>1605</v>
      </c>
      <c r="D59" t="s">
        <v>52</v>
      </c>
      <c r="E59">
        <v>240000</v>
      </c>
      <c r="F59" t="s">
        <v>2184</v>
      </c>
      <c r="G59">
        <v>19</v>
      </c>
      <c r="H59">
        <v>201</v>
      </c>
      <c r="I59">
        <v>0</v>
      </c>
      <c r="J59">
        <v>200</v>
      </c>
      <c r="K59">
        <v>200</v>
      </c>
      <c r="L59">
        <v>228000</v>
      </c>
      <c r="M59">
        <v>4</v>
      </c>
      <c r="N59">
        <v>4.5</v>
      </c>
      <c r="O59">
        <v>1026000</v>
      </c>
      <c r="P59">
        <v>20241015</v>
      </c>
    </row>
    <row r="60" spans="1:16">
      <c r="A60" s="80" t="s">
        <v>2183</v>
      </c>
      <c r="B60" t="s">
        <v>70</v>
      </c>
      <c r="C60" t="s">
        <v>1605</v>
      </c>
      <c r="D60" t="s">
        <v>77</v>
      </c>
      <c r="E60">
        <v>20000</v>
      </c>
      <c r="F60" t="s">
        <v>2182</v>
      </c>
      <c r="G60">
        <v>18</v>
      </c>
      <c r="H60">
        <v>281</v>
      </c>
      <c r="I60">
        <v>0</v>
      </c>
      <c r="J60">
        <v>300</v>
      </c>
      <c r="K60">
        <v>410</v>
      </c>
      <c r="L60">
        <v>19500</v>
      </c>
      <c r="M60">
        <v>7</v>
      </c>
      <c r="N60">
        <v>8.5</v>
      </c>
      <c r="O60">
        <v>165750</v>
      </c>
      <c r="P60">
        <v>20241021</v>
      </c>
    </row>
    <row r="61" spans="1:16">
      <c r="A61" s="79" t="s">
        <v>2181</v>
      </c>
      <c r="B61" t="s">
        <v>118</v>
      </c>
      <c r="C61" t="s">
        <v>1605</v>
      </c>
      <c r="D61" t="s">
        <v>119</v>
      </c>
      <c r="E61">
        <v>40000</v>
      </c>
      <c r="F61" t="s">
        <v>2180</v>
      </c>
      <c r="G61">
        <v>18</v>
      </c>
      <c r="H61">
        <v>281</v>
      </c>
      <c r="I61">
        <v>0</v>
      </c>
      <c r="J61">
        <v>300</v>
      </c>
      <c r="K61">
        <v>420</v>
      </c>
      <c r="L61">
        <v>38900</v>
      </c>
      <c r="M61">
        <v>7</v>
      </c>
      <c r="N61">
        <v>8</v>
      </c>
      <c r="O61">
        <v>311200</v>
      </c>
      <c r="P61">
        <v>20241024</v>
      </c>
    </row>
    <row r="62" spans="1:16">
      <c r="A62" s="80" t="s">
        <v>2178</v>
      </c>
      <c r="B62" t="s">
        <v>118</v>
      </c>
      <c r="C62" t="s">
        <v>1605</v>
      </c>
      <c r="D62" t="s">
        <v>2018</v>
      </c>
      <c r="E62">
        <v>40000</v>
      </c>
      <c r="F62" t="s">
        <v>2179</v>
      </c>
      <c r="G62">
        <v>18</v>
      </c>
      <c r="H62">
        <v>281</v>
      </c>
      <c r="I62">
        <v>0</v>
      </c>
      <c r="J62">
        <v>300</v>
      </c>
      <c r="K62">
        <v>420</v>
      </c>
      <c r="L62">
        <v>35500</v>
      </c>
      <c r="M62">
        <v>7</v>
      </c>
      <c r="N62">
        <v>8</v>
      </c>
      <c r="O62">
        <v>284000</v>
      </c>
      <c r="P62">
        <v>20241028</v>
      </c>
    </row>
    <row r="63" spans="1:16">
      <c r="A63" s="80" t="s">
        <v>2178</v>
      </c>
      <c r="B63" t="s">
        <v>118</v>
      </c>
      <c r="C63" t="s">
        <v>1605</v>
      </c>
      <c r="D63" t="s">
        <v>2018</v>
      </c>
      <c r="E63">
        <v>40000</v>
      </c>
      <c r="F63" t="s">
        <v>2177</v>
      </c>
      <c r="G63">
        <v>18</v>
      </c>
      <c r="H63">
        <v>281</v>
      </c>
      <c r="I63">
        <v>0</v>
      </c>
      <c r="J63">
        <v>300</v>
      </c>
      <c r="K63">
        <v>420</v>
      </c>
      <c r="L63">
        <v>1800</v>
      </c>
      <c r="M63">
        <v>7</v>
      </c>
      <c r="N63">
        <v>8</v>
      </c>
      <c r="O63">
        <v>14400</v>
      </c>
      <c r="P63">
        <v>20241028</v>
      </c>
    </row>
    <row r="64" spans="1:16">
      <c r="A64" s="79" t="s">
        <v>2176</v>
      </c>
      <c r="B64" t="s">
        <v>144</v>
      </c>
      <c r="C64" t="s">
        <v>1605</v>
      </c>
      <c r="D64" t="s">
        <v>53</v>
      </c>
      <c r="E64">
        <v>24000</v>
      </c>
      <c r="F64" t="s">
        <v>2175</v>
      </c>
      <c r="G64">
        <v>52</v>
      </c>
      <c r="H64">
        <v>0</v>
      </c>
      <c r="I64">
        <v>0</v>
      </c>
      <c r="J64">
        <v>250</v>
      </c>
      <c r="K64">
        <v>350</v>
      </c>
      <c r="L64">
        <v>23070</v>
      </c>
      <c r="M64">
        <v>25</v>
      </c>
      <c r="N64">
        <v>25</v>
      </c>
      <c r="O64">
        <v>576750</v>
      </c>
      <c r="P64">
        <v>20241025</v>
      </c>
    </row>
    <row r="65" spans="1:16">
      <c r="A65" s="79" t="s">
        <v>2174</v>
      </c>
      <c r="B65" t="s">
        <v>42</v>
      </c>
      <c r="C65" t="s">
        <v>1605</v>
      </c>
      <c r="D65" t="s">
        <v>66</v>
      </c>
      <c r="E65">
        <v>9230</v>
      </c>
      <c r="F65" t="s">
        <v>2173</v>
      </c>
      <c r="G65">
        <v>22</v>
      </c>
      <c r="H65">
        <v>600</v>
      </c>
      <c r="I65">
        <v>0</v>
      </c>
      <c r="J65">
        <v>500</v>
      </c>
      <c r="K65">
        <v>650</v>
      </c>
      <c r="L65">
        <v>9000</v>
      </c>
      <c r="M65">
        <v>12</v>
      </c>
      <c r="N65">
        <v>14.5</v>
      </c>
      <c r="O65">
        <v>130500</v>
      </c>
      <c r="P65">
        <v>20241022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3218E-E227-4E80-B9CD-E33B615AC3C6}">
  <sheetPr codeName="Sheet26">
    <tabColor rgb="FFFF0000"/>
  </sheetPr>
  <dimension ref="A1:Q86"/>
  <sheetViews>
    <sheetView workbookViewId="0"/>
  </sheetViews>
  <sheetFormatPr defaultRowHeight="16.5"/>
  <cols>
    <col min="1" max="1" width="21.875" customWidth="1"/>
    <col min="2" max="2" width="11.125" customWidth="1"/>
    <col min="4" max="4" width="18" customWidth="1"/>
    <col min="5" max="5" width="11.5" customWidth="1"/>
    <col min="6" max="6" width="25.125" customWidth="1"/>
    <col min="15" max="15" width="15" customWidth="1"/>
    <col min="16" max="16" width="10.5" customWidth="1"/>
  </cols>
  <sheetData>
    <row r="1" spans="1:17">
      <c r="A1" s="39" t="s">
        <v>564</v>
      </c>
      <c r="B1" s="39" t="s">
        <v>565</v>
      </c>
      <c r="C1" s="39" t="s">
        <v>1695</v>
      </c>
      <c r="D1" s="39" t="s">
        <v>2172</v>
      </c>
      <c r="E1" s="39" t="s">
        <v>569</v>
      </c>
      <c r="F1" s="39" t="s">
        <v>570</v>
      </c>
      <c r="G1" s="39" t="s">
        <v>572</v>
      </c>
      <c r="H1" s="39" t="s">
        <v>1660</v>
      </c>
      <c r="I1" s="39" t="s">
        <v>1661</v>
      </c>
      <c r="J1" s="39" t="s">
        <v>573</v>
      </c>
      <c r="K1" s="39" t="s">
        <v>1655</v>
      </c>
      <c r="L1" s="39" t="s">
        <v>2171</v>
      </c>
      <c r="M1" s="39" t="s">
        <v>2170</v>
      </c>
      <c r="N1" s="39" t="s">
        <v>2008</v>
      </c>
      <c r="O1" s="39" t="s">
        <v>2168</v>
      </c>
      <c r="P1" s="39" t="s">
        <v>567</v>
      </c>
      <c r="Q1" s="39" t="s">
        <v>2338</v>
      </c>
    </row>
    <row r="2" spans="1:17">
      <c r="A2" t="s">
        <v>2337</v>
      </c>
      <c r="B2" t="s">
        <v>843</v>
      </c>
      <c r="C2" t="s">
        <v>1608</v>
      </c>
      <c r="D2" t="e">
        <v>#N/A</v>
      </c>
      <c r="E2">
        <v>24000</v>
      </c>
      <c r="F2" s="85" t="s">
        <v>2303</v>
      </c>
      <c r="G2">
        <v>18</v>
      </c>
      <c r="H2">
        <v>241</v>
      </c>
      <c r="I2">
        <v>0</v>
      </c>
      <c r="J2">
        <v>250</v>
      </c>
      <c r="K2">
        <v>310</v>
      </c>
      <c r="L2" s="83">
        <v>19600</v>
      </c>
      <c r="M2">
        <v>6</v>
      </c>
      <c r="N2" s="84">
        <v>7</v>
      </c>
      <c r="O2" s="83">
        <v>137200</v>
      </c>
      <c r="P2">
        <v>20240925</v>
      </c>
    </row>
    <row r="3" spans="1:17">
      <c r="A3" t="s">
        <v>642</v>
      </c>
      <c r="B3" t="s">
        <v>843</v>
      </c>
      <c r="C3" t="s">
        <v>1608</v>
      </c>
      <c r="D3" t="s">
        <v>176</v>
      </c>
      <c r="E3">
        <v>36923</v>
      </c>
      <c r="F3" s="85" t="s">
        <v>2290</v>
      </c>
      <c r="G3">
        <v>22</v>
      </c>
      <c r="H3">
        <v>600</v>
      </c>
      <c r="I3">
        <v>0</v>
      </c>
      <c r="J3">
        <v>360</v>
      </c>
      <c r="K3">
        <v>650</v>
      </c>
      <c r="L3" s="83">
        <v>35900</v>
      </c>
      <c r="M3">
        <v>12</v>
      </c>
      <c r="N3" s="84">
        <v>14.5</v>
      </c>
      <c r="O3" s="83">
        <v>520550</v>
      </c>
      <c r="P3" t="s">
        <v>176</v>
      </c>
    </row>
    <row r="4" spans="1:17">
      <c r="A4" t="s">
        <v>842</v>
      </c>
      <c r="B4" t="s">
        <v>843</v>
      </c>
      <c r="C4" t="s">
        <v>1608</v>
      </c>
      <c r="D4" t="s">
        <v>106</v>
      </c>
      <c r="E4">
        <v>30000</v>
      </c>
      <c r="F4" s="85" t="s">
        <v>2291</v>
      </c>
      <c r="G4">
        <v>18</v>
      </c>
      <c r="H4">
        <v>201</v>
      </c>
      <c r="I4">
        <v>0</v>
      </c>
      <c r="J4">
        <v>200</v>
      </c>
      <c r="K4">
        <v>300</v>
      </c>
      <c r="L4" s="83">
        <v>29600</v>
      </c>
      <c r="M4">
        <v>5</v>
      </c>
      <c r="N4" s="84">
        <v>5.5</v>
      </c>
      <c r="O4" s="83">
        <v>162800</v>
      </c>
      <c r="P4" t="s">
        <v>106</v>
      </c>
    </row>
    <row r="5" spans="1:17">
      <c r="A5" t="s">
        <v>2336</v>
      </c>
      <c r="B5" t="s">
        <v>2116</v>
      </c>
      <c r="C5" t="s">
        <v>1608</v>
      </c>
      <c r="D5" t="e">
        <v>#N/A</v>
      </c>
      <c r="E5">
        <v>30769</v>
      </c>
      <c r="F5" s="85" t="s">
        <v>2335</v>
      </c>
      <c r="G5">
        <v>52</v>
      </c>
      <c r="H5">
        <v>0</v>
      </c>
      <c r="I5">
        <v>0</v>
      </c>
      <c r="J5">
        <v>195</v>
      </c>
      <c r="K5">
        <v>260</v>
      </c>
      <c r="L5" s="83">
        <v>28700</v>
      </c>
      <c r="M5">
        <v>19.5</v>
      </c>
      <c r="N5" s="84">
        <v>20</v>
      </c>
      <c r="O5" s="83">
        <v>574000</v>
      </c>
      <c r="P5">
        <v>20240920</v>
      </c>
    </row>
    <row r="6" spans="1:17">
      <c r="A6" t="s">
        <v>620</v>
      </c>
      <c r="B6" t="s">
        <v>184</v>
      </c>
      <c r="C6" t="s">
        <v>1608</v>
      </c>
      <c r="D6" t="s">
        <v>111</v>
      </c>
      <c r="E6">
        <v>9230</v>
      </c>
      <c r="F6" s="85" t="s">
        <v>2290</v>
      </c>
      <c r="G6">
        <v>22</v>
      </c>
      <c r="H6">
        <v>600</v>
      </c>
      <c r="I6">
        <v>0</v>
      </c>
      <c r="J6">
        <v>350</v>
      </c>
      <c r="K6">
        <v>650</v>
      </c>
      <c r="L6" s="83">
        <v>9000</v>
      </c>
      <c r="M6">
        <v>12</v>
      </c>
      <c r="N6" s="84">
        <v>14.5</v>
      </c>
      <c r="O6" s="83">
        <v>130500</v>
      </c>
      <c r="P6" t="s">
        <v>111</v>
      </c>
    </row>
    <row r="7" spans="1:17">
      <c r="A7" t="s">
        <v>237</v>
      </c>
      <c r="B7" t="s">
        <v>34</v>
      </c>
      <c r="C7" t="s">
        <v>1608</v>
      </c>
      <c r="D7" t="s">
        <v>35</v>
      </c>
      <c r="E7">
        <v>33333</v>
      </c>
      <c r="F7" s="85" t="s">
        <v>2291</v>
      </c>
      <c r="G7">
        <v>89</v>
      </c>
      <c r="H7">
        <v>201</v>
      </c>
      <c r="I7">
        <v>0</v>
      </c>
      <c r="J7">
        <v>180</v>
      </c>
      <c r="K7">
        <v>280</v>
      </c>
      <c r="L7" s="83">
        <v>32600</v>
      </c>
      <c r="M7">
        <v>5.5</v>
      </c>
      <c r="N7" s="84">
        <v>5.5</v>
      </c>
      <c r="O7" s="83">
        <v>179300</v>
      </c>
      <c r="P7" t="s">
        <v>35</v>
      </c>
    </row>
    <row r="8" spans="1:17">
      <c r="A8" t="s">
        <v>2334</v>
      </c>
      <c r="B8" t="s">
        <v>230</v>
      </c>
      <c r="C8" t="s">
        <v>1608</v>
      </c>
      <c r="D8" t="e">
        <v>#N/A</v>
      </c>
      <c r="E8">
        <v>30000</v>
      </c>
      <c r="F8" s="85" t="s">
        <v>2333</v>
      </c>
      <c r="G8">
        <v>52</v>
      </c>
      <c r="H8">
        <v>0</v>
      </c>
      <c r="I8">
        <v>0</v>
      </c>
      <c r="J8">
        <v>200</v>
      </c>
      <c r="K8">
        <v>300</v>
      </c>
      <c r="L8" s="83">
        <v>27250</v>
      </c>
      <c r="M8">
        <v>20</v>
      </c>
      <c r="N8" s="84">
        <v>20</v>
      </c>
      <c r="O8" s="83">
        <v>545000</v>
      </c>
      <c r="P8">
        <v>20240924</v>
      </c>
    </row>
    <row r="9" spans="1:17">
      <c r="A9" t="s">
        <v>794</v>
      </c>
      <c r="B9" t="s">
        <v>34</v>
      </c>
      <c r="C9" t="s">
        <v>1608</v>
      </c>
      <c r="D9" t="s">
        <v>35</v>
      </c>
      <c r="E9">
        <v>10000</v>
      </c>
      <c r="F9" s="85" t="s">
        <v>2290</v>
      </c>
      <c r="G9">
        <v>90</v>
      </c>
      <c r="H9">
        <v>0</v>
      </c>
      <c r="I9">
        <v>250</v>
      </c>
      <c r="J9">
        <v>400</v>
      </c>
      <c r="K9">
        <v>600</v>
      </c>
      <c r="L9" s="83">
        <v>9800</v>
      </c>
      <c r="M9">
        <v>5.5</v>
      </c>
      <c r="N9" s="84">
        <v>14.5</v>
      </c>
      <c r="O9" s="83">
        <v>142100</v>
      </c>
      <c r="P9" t="s">
        <v>35</v>
      </c>
    </row>
    <row r="10" spans="1:17">
      <c r="A10" t="s">
        <v>648</v>
      </c>
      <c r="B10" t="s">
        <v>34</v>
      </c>
      <c r="C10" t="s">
        <v>1608</v>
      </c>
      <c r="D10" t="e">
        <v>#N/A</v>
      </c>
      <c r="E10" t="e">
        <v>#N/A</v>
      </c>
      <c r="F10" s="85" t="s">
        <v>2332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s="83">
        <v>25750</v>
      </c>
      <c r="M10" t="e">
        <v>#N/A</v>
      </c>
      <c r="N10" s="84">
        <v>5</v>
      </c>
      <c r="O10" s="83">
        <v>128750</v>
      </c>
      <c r="P10" t="e">
        <v>#N/A</v>
      </c>
      <c r="Q10" t="s">
        <v>2295</v>
      </c>
    </row>
    <row r="11" spans="1:17">
      <c r="A11" t="s">
        <v>2331</v>
      </c>
      <c r="B11" t="s">
        <v>233</v>
      </c>
      <c r="C11" t="s">
        <v>1608</v>
      </c>
      <c r="D11" t="e">
        <v>#N/A</v>
      </c>
      <c r="E11">
        <v>30000</v>
      </c>
      <c r="F11" s="85" t="s">
        <v>2313</v>
      </c>
      <c r="G11">
        <v>52</v>
      </c>
      <c r="H11">
        <v>0</v>
      </c>
      <c r="I11">
        <v>0</v>
      </c>
      <c r="J11">
        <v>200</v>
      </c>
      <c r="K11">
        <v>300</v>
      </c>
      <c r="L11" s="83">
        <v>29950</v>
      </c>
      <c r="M11">
        <v>20</v>
      </c>
      <c r="N11" s="84">
        <v>20</v>
      </c>
      <c r="O11" s="83">
        <v>599000</v>
      </c>
      <c r="P11">
        <v>20240925</v>
      </c>
    </row>
    <row r="12" spans="1:17">
      <c r="A12" t="s">
        <v>683</v>
      </c>
      <c r="B12" t="s">
        <v>34</v>
      </c>
      <c r="C12" t="s">
        <v>1608</v>
      </c>
      <c r="D12" t="e">
        <v>#N/A</v>
      </c>
      <c r="E12" t="e">
        <v>#N/A</v>
      </c>
      <c r="F12" s="85" t="s">
        <v>2330</v>
      </c>
      <c r="G12" t="e">
        <v>#N/A</v>
      </c>
      <c r="H12" t="e">
        <v>#N/A</v>
      </c>
      <c r="I12" t="e">
        <v>#N/A</v>
      </c>
      <c r="J12" t="e">
        <v>#N/A</v>
      </c>
      <c r="K12" t="e">
        <v>#N/A</v>
      </c>
      <c r="L12" s="83">
        <v>27000</v>
      </c>
      <c r="M12" t="e">
        <v>#N/A</v>
      </c>
      <c r="N12" s="84">
        <v>5.5</v>
      </c>
      <c r="O12" s="83">
        <v>148500</v>
      </c>
      <c r="P12" t="e">
        <v>#N/A</v>
      </c>
      <c r="Q12" t="s">
        <v>2295</v>
      </c>
    </row>
    <row r="13" spans="1:17">
      <c r="A13" t="s">
        <v>282</v>
      </c>
      <c r="B13" t="s">
        <v>15</v>
      </c>
      <c r="C13" t="s">
        <v>1608</v>
      </c>
      <c r="D13" t="s">
        <v>24</v>
      </c>
      <c r="E13">
        <v>30000</v>
      </c>
      <c r="F13" s="85" t="s">
        <v>2307</v>
      </c>
      <c r="G13">
        <v>48</v>
      </c>
      <c r="H13">
        <v>0</v>
      </c>
      <c r="I13">
        <v>0</v>
      </c>
      <c r="J13">
        <v>200</v>
      </c>
      <c r="K13">
        <v>300</v>
      </c>
      <c r="L13" s="83">
        <v>27150</v>
      </c>
      <c r="M13">
        <v>1.2</v>
      </c>
      <c r="N13" s="84">
        <v>28</v>
      </c>
      <c r="O13" s="83">
        <v>760200</v>
      </c>
      <c r="P13" t="s">
        <v>24</v>
      </c>
    </row>
    <row r="14" spans="1:17">
      <c r="A14" t="s">
        <v>722</v>
      </c>
      <c r="B14" t="s">
        <v>97</v>
      </c>
      <c r="C14" t="s">
        <v>1608</v>
      </c>
      <c r="D14" t="s">
        <v>84</v>
      </c>
      <c r="E14">
        <v>24390</v>
      </c>
      <c r="F14" s="85" t="s">
        <v>2329</v>
      </c>
      <c r="G14">
        <v>18</v>
      </c>
      <c r="H14">
        <v>201</v>
      </c>
      <c r="I14">
        <v>0</v>
      </c>
      <c r="J14">
        <v>205</v>
      </c>
      <c r="K14">
        <v>290</v>
      </c>
      <c r="L14" s="83">
        <v>23700</v>
      </c>
      <c r="M14">
        <v>5</v>
      </c>
      <c r="N14" s="84">
        <v>5</v>
      </c>
      <c r="O14" s="83">
        <v>118500</v>
      </c>
      <c r="P14" t="s">
        <v>84</v>
      </c>
    </row>
    <row r="15" spans="1:17">
      <c r="A15" t="s">
        <v>693</v>
      </c>
      <c r="B15" t="s">
        <v>15</v>
      </c>
      <c r="C15" t="s">
        <v>1608</v>
      </c>
      <c r="D15" t="s">
        <v>35</v>
      </c>
      <c r="E15">
        <v>25714</v>
      </c>
      <c r="F15" s="85" t="s">
        <v>2328</v>
      </c>
      <c r="G15">
        <v>22</v>
      </c>
      <c r="H15">
        <v>0</v>
      </c>
      <c r="I15">
        <v>250</v>
      </c>
      <c r="J15">
        <v>250</v>
      </c>
      <c r="K15">
        <v>700</v>
      </c>
      <c r="L15" s="83">
        <v>25200</v>
      </c>
      <c r="M15">
        <v>5</v>
      </c>
      <c r="N15" s="84">
        <v>14.5</v>
      </c>
      <c r="O15" s="83">
        <v>365400</v>
      </c>
      <c r="P15" t="s">
        <v>35</v>
      </c>
    </row>
    <row r="16" spans="1:17">
      <c r="A16" t="s">
        <v>775</v>
      </c>
      <c r="B16" t="s">
        <v>97</v>
      </c>
      <c r="C16" t="s">
        <v>1608</v>
      </c>
      <c r="D16" t="s">
        <v>111</v>
      </c>
      <c r="E16">
        <v>34285</v>
      </c>
      <c r="F16" s="85" t="s">
        <v>2327</v>
      </c>
      <c r="G16">
        <v>18</v>
      </c>
      <c r="H16">
        <v>350</v>
      </c>
      <c r="I16">
        <v>0</v>
      </c>
      <c r="J16">
        <v>350</v>
      </c>
      <c r="K16">
        <v>370</v>
      </c>
      <c r="L16" s="83">
        <v>32600</v>
      </c>
      <c r="M16">
        <v>6</v>
      </c>
      <c r="N16" s="84">
        <v>9</v>
      </c>
      <c r="O16" s="83">
        <v>293400</v>
      </c>
      <c r="P16" t="s">
        <v>111</v>
      </c>
    </row>
    <row r="17" spans="1:16">
      <c r="A17" t="s">
        <v>270</v>
      </c>
      <c r="B17" t="s">
        <v>233</v>
      </c>
      <c r="C17" t="s">
        <v>1608</v>
      </c>
      <c r="D17" t="s">
        <v>124</v>
      </c>
      <c r="E17">
        <v>33333</v>
      </c>
      <c r="F17" s="85" t="s">
        <v>2326</v>
      </c>
      <c r="G17">
        <v>48</v>
      </c>
      <c r="H17">
        <v>0</v>
      </c>
      <c r="I17">
        <v>0</v>
      </c>
      <c r="J17">
        <v>180</v>
      </c>
      <c r="K17">
        <v>260</v>
      </c>
      <c r="L17" s="83">
        <v>30700</v>
      </c>
      <c r="M17">
        <v>1.2</v>
      </c>
      <c r="N17" s="84">
        <v>25.2</v>
      </c>
      <c r="O17" s="83">
        <v>773640</v>
      </c>
      <c r="P17" t="s">
        <v>124</v>
      </c>
    </row>
    <row r="18" spans="1:16">
      <c r="A18" t="s">
        <v>720</v>
      </c>
      <c r="B18" t="s">
        <v>184</v>
      </c>
      <c r="C18" t="s">
        <v>1608</v>
      </c>
      <c r="D18" t="s">
        <v>35</v>
      </c>
      <c r="E18">
        <v>27272</v>
      </c>
      <c r="F18" s="85" t="s">
        <v>2325</v>
      </c>
      <c r="G18">
        <v>18</v>
      </c>
      <c r="H18">
        <v>201</v>
      </c>
      <c r="I18">
        <v>0</v>
      </c>
      <c r="J18">
        <v>220</v>
      </c>
      <c r="K18">
        <v>315</v>
      </c>
      <c r="L18" s="83">
        <v>27100</v>
      </c>
      <c r="M18">
        <v>5</v>
      </c>
      <c r="N18" s="84">
        <v>6</v>
      </c>
      <c r="O18" s="83">
        <v>162600</v>
      </c>
      <c r="P18" t="s">
        <v>35</v>
      </c>
    </row>
    <row r="19" spans="1:16">
      <c r="A19" t="s">
        <v>101</v>
      </c>
      <c r="B19" t="s">
        <v>102</v>
      </c>
      <c r="C19" t="s">
        <v>1608</v>
      </c>
      <c r="D19" t="s">
        <v>84</v>
      </c>
      <c r="E19">
        <v>160000</v>
      </c>
      <c r="F19" s="85" t="s">
        <v>2314</v>
      </c>
      <c r="G19">
        <v>19</v>
      </c>
      <c r="H19">
        <v>0</v>
      </c>
      <c r="I19">
        <v>0</v>
      </c>
      <c r="J19">
        <v>75</v>
      </c>
      <c r="K19">
        <v>110</v>
      </c>
      <c r="L19" s="83">
        <v>157000</v>
      </c>
      <c r="M19">
        <v>35</v>
      </c>
      <c r="N19" s="84">
        <v>5</v>
      </c>
      <c r="O19" s="83">
        <v>785000</v>
      </c>
      <c r="P19" t="s">
        <v>84</v>
      </c>
    </row>
    <row r="20" spans="1:16">
      <c r="A20" t="s">
        <v>762</v>
      </c>
      <c r="B20" t="s">
        <v>106</v>
      </c>
      <c r="C20" t="s">
        <v>1608</v>
      </c>
      <c r="D20" t="s">
        <v>70</v>
      </c>
      <c r="E20">
        <v>17142</v>
      </c>
      <c r="F20" s="85" t="s">
        <v>2304</v>
      </c>
      <c r="G20">
        <v>18</v>
      </c>
      <c r="H20">
        <v>350</v>
      </c>
      <c r="I20">
        <v>0</v>
      </c>
      <c r="J20">
        <v>350</v>
      </c>
      <c r="K20">
        <v>450</v>
      </c>
      <c r="L20" s="83">
        <v>17000</v>
      </c>
      <c r="M20">
        <v>6</v>
      </c>
      <c r="N20" s="84">
        <v>9</v>
      </c>
      <c r="O20" s="83">
        <v>153000</v>
      </c>
      <c r="P20" t="s">
        <v>70</v>
      </c>
    </row>
    <row r="21" spans="1:16">
      <c r="A21" t="s">
        <v>663</v>
      </c>
      <c r="B21" t="s">
        <v>97</v>
      </c>
      <c r="C21" t="s">
        <v>1608</v>
      </c>
      <c r="D21" t="s">
        <v>111</v>
      </c>
      <c r="E21">
        <v>9375</v>
      </c>
      <c r="F21" s="85" t="s">
        <v>2300</v>
      </c>
      <c r="G21">
        <v>22</v>
      </c>
      <c r="H21">
        <v>600</v>
      </c>
      <c r="I21">
        <v>0</v>
      </c>
      <c r="J21">
        <v>480</v>
      </c>
      <c r="K21">
        <v>640</v>
      </c>
      <c r="L21" s="83">
        <v>9200</v>
      </c>
      <c r="M21">
        <v>12</v>
      </c>
      <c r="N21" s="84">
        <v>14</v>
      </c>
      <c r="O21" s="83">
        <v>128800</v>
      </c>
      <c r="P21" t="s">
        <v>111</v>
      </c>
    </row>
    <row r="22" spans="1:16">
      <c r="A22" t="s">
        <v>651</v>
      </c>
      <c r="B22" t="s">
        <v>233</v>
      </c>
      <c r="C22" t="s">
        <v>1608</v>
      </c>
      <c r="D22" t="s">
        <v>176</v>
      </c>
      <c r="E22">
        <v>104347</v>
      </c>
      <c r="F22" s="85" t="s">
        <v>2323</v>
      </c>
      <c r="G22">
        <v>53</v>
      </c>
      <c r="H22">
        <v>0</v>
      </c>
      <c r="I22">
        <v>0</v>
      </c>
      <c r="J22">
        <v>115</v>
      </c>
      <c r="K22">
        <v>165</v>
      </c>
      <c r="L22" s="83">
        <v>64000</v>
      </c>
      <c r="M22">
        <v>1</v>
      </c>
      <c r="N22" s="84">
        <v>11.5</v>
      </c>
      <c r="O22" s="83">
        <v>736000</v>
      </c>
      <c r="P22" t="s">
        <v>176</v>
      </c>
    </row>
    <row r="23" spans="1:16">
      <c r="A23" t="s">
        <v>637</v>
      </c>
      <c r="B23" t="s">
        <v>34</v>
      </c>
      <c r="C23" t="s">
        <v>1608</v>
      </c>
      <c r="D23" t="s">
        <v>35</v>
      </c>
      <c r="E23">
        <v>21052</v>
      </c>
      <c r="F23" s="85" t="s">
        <v>2324</v>
      </c>
      <c r="G23">
        <v>18</v>
      </c>
      <c r="H23">
        <v>281</v>
      </c>
      <c r="I23">
        <v>0</v>
      </c>
      <c r="J23">
        <v>285</v>
      </c>
      <c r="K23">
        <v>420</v>
      </c>
      <c r="L23" s="83">
        <v>19900</v>
      </c>
      <c r="M23">
        <v>7</v>
      </c>
      <c r="N23" s="84">
        <v>8</v>
      </c>
      <c r="O23" s="83">
        <v>159200</v>
      </c>
      <c r="P23" t="s">
        <v>35</v>
      </c>
    </row>
    <row r="24" spans="1:16">
      <c r="A24" t="s">
        <v>651</v>
      </c>
      <c r="B24" t="s">
        <v>233</v>
      </c>
      <c r="C24" t="s">
        <v>1608</v>
      </c>
      <c r="D24" t="s">
        <v>176</v>
      </c>
      <c r="E24">
        <v>104347</v>
      </c>
      <c r="F24" s="85" t="s">
        <v>2323</v>
      </c>
      <c r="G24">
        <v>53</v>
      </c>
      <c r="H24">
        <v>0</v>
      </c>
      <c r="I24">
        <v>0</v>
      </c>
      <c r="J24">
        <v>115</v>
      </c>
      <c r="K24">
        <v>165</v>
      </c>
      <c r="L24" s="83">
        <v>33700</v>
      </c>
      <c r="M24">
        <v>1</v>
      </c>
      <c r="N24" s="84">
        <v>11.5</v>
      </c>
      <c r="O24" s="83">
        <v>387550</v>
      </c>
      <c r="P24" t="s">
        <v>176</v>
      </c>
    </row>
    <row r="25" spans="1:16">
      <c r="A25" t="s">
        <v>655</v>
      </c>
      <c r="B25" t="s">
        <v>102</v>
      </c>
      <c r="C25" t="s">
        <v>1608</v>
      </c>
      <c r="D25" t="s">
        <v>70</v>
      </c>
      <c r="E25">
        <v>75000</v>
      </c>
      <c r="F25" s="85" t="s">
        <v>2322</v>
      </c>
      <c r="G25">
        <v>18</v>
      </c>
      <c r="H25">
        <v>201</v>
      </c>
      <c r="I25">
        <v>0</v>
      </c>
      <c r="J25">
        <v>160</v>
      </c>
      <c r="K25">
        <v>250</v>
      </c>
      <c r="L25" s="83">
        <v>73200</v>
      </c>
      <c r="M25">
        <v>5</v>
      </c>
      <c r="N25" s="84">
        <v>5</v>
      </c>
      <c r="O25" s="83">
        <v>366000</v>
      </c>
      <c r="P25" t="s">
        <v>70</v>
      </c>
    </row>
    <row r="26" spans="1:16">
      <c r="A26" t="s">
        <v>725</v>
      </c>
      <c r="B26" t="s">
        <v>97</v>
      </c>
      <c r="C26" t="s">
        <v>1608</v>
      </c>
      <c r="D26" t="s">
        <v>84</v>
      </c>
      <c r="E26">
        <v>13333</v>
      </c>
      <c r="F26" s="85" t="s">
        <v>2321</v>
      </c>
      <c r="G26">
        <v>22</v>
      </c>
      <c r="H26">
        <v>0</v>
      </c>
      <c r="I26">
        <v>250</v>
      </c>
      <c r="J26">
        <v>250</v>
      </c>
      <c r="K26">
        <v>450</v>
      </c>
      <c r="L26" s="83">
        <v>13080</v>
      </c>
      <c r="M26">
        <v>5</v>
      </c>
      <c r="N26" s="84">
        <v>14</v>
      </c>
      <c r="O26" s="83">
        <v>183120</v>
      </c>
      <c r="P26" t="s">
        <v>84</v>
      </c>
    </row>
    <row r="27" spans="1:16">
      <c r="A27" t="s">
        <v>621</v>
      </c>
      <c r="B27" t="s">
        <v>176</v>
      </c>
      <c r="C27" t="s">
        <v>1608</v>
      </c>
      <c r="D27" t="s">
        <v>42</v>
      </c>
      <c r="E27">
        <v>30000</v>
      </c>
      <c r="F27" s="85" t="s">
        <v>2320</v>
      </c>
      <c r="G27">
        <v>18</v>
      </c>
      <c r="H27">
        <v>201</v>
      </c>
      <c r="I27">
        <v>0</v>
      </c>
      <c r="J27">
        <v>200</v>
      </c>
      <c r="K27">
        <v>300</v>
      </c>
      <c r="L27" s="83">
        <v>28700</v>
      </c>
      <c r="M27">
        <v>5</v>
      </c>
      <c r="N27" s="84">
        <v>5</v>
      </c>
      <c r="O27" s="83">
        <v>143500</v>
      </c>
      <c r="P27" t="s">
        <v>42</v>
      </c>
    </row>
    <row r="28" spans="1:16">
      <c r="A28" t="s">
        <v>764</v>
      </c>
      <c r="B28" t="s">
        <v>102</v>
      </c>
      <c r="C28" t="s">
        <v>1608</v>
      </c>
      <c r="D28" t="s">
        <v>70</v>
      </c>
      <c r="E28">
        <v>28571</v>
      </c>
      <c r="F28" s="85" t="s">
        <v>2319</v>
      </c>
      <c r="G28">
        <v>18</v>
      </c>
      <c r="H28">
        <v>201</v>
      </c>
      <c r="I28">
        <v>0</v>
      </c>
      <c r="J28">
        <v>210</v>
      </c>
      <c r="K28">
        <v>250</v>
      </c>
      <c r="L28" s="83">
        <v>28000</v>
      </c>
      <c r="M28">
        <v>5</v>
      </c>
      <c r="N28" s="84">
        <v>6</v>
      </c>
      <c r="O28" s="83">
        <v>168000</v>
      </c>
      <c r="P28" t="s">
        <v>70</v>
      </c>
    </row>
    <row r="29" spans="1:16">
      <c r="A29" t="s">
        <v>192</v>
      </c>
      <c r="B29" t="s">
        <v>97</v>
      </c>
      <c r="C29" t="s">
        <v>1608</v>
      </c>
      <c r="D29" t="s">
        <v>84</v>
      </c>
      <c r="E29">
        <v>16000</v>
      </c>
      <c r="F29" s="85" t="s">
        <v>2318</v>
      </c>
      <c r="G29">
        <v>52</v>
      </c>
      <c r="H29">
        <v>0</v>
      </c>
      <c r="I29">
        <v>0</v>
      </c>
      <c r="J29">
        <v>375</v>
      </c>
      <c r="K29">
        <v>390</v>
      </c>
      <c r="L29" s="86">
        <v>14850</v>
      </c>
      <c r="M29">
        <v>1.2</v>
      </c>
      <c r="N29" s="84">
        <v>37.5</v>
      </c>
      <c r="O29" s="83">
        <v>556875</v>
      </c>
      <c r="P29" t="s">
        <v>84</v>
      </c>
    </row>
    <row r="30" spans="1:16">
      <c r="A30" t="s">
        <v>618</v>
      </c>
      <c r="B30" t="s">
        <v>124</v>
      </c>
      <c r="C30" t="s">
        <v>1608</v>
      </c>
      <c r="D30" t="s">
        <v>48</v>
      </c>
      <c r="E30">
        <v>24000</v>
      </c>
      <c r="F30" s="85" t="s">
        <v>2303</v>
      </c>
      <c r="G30">
        <v>18</v>
      </c>
      <c r="H30">
        <v>241</v>
      </c>
      <c r="I30">
        <v>0</v>
      </c>
      <c r="J30">
        <v>250</v>
      </c>
      <c r="K30">
        <v>310</v>
      </c>
      <c r="L30" s="86">
        <v>23800</v>
      </c>
      <c r="M30">
        <v>6</v>
      </c>
      <c r="N30" s="84">
        <v>7</v>
      </c>
      <c r="O30" s="83">
        <v>166600</v>
      </c>
      <c r="P30" t="s">
        <v>48</v>
      </c>
    </row>
    <row r="31" spans="1:16">
      <c r="A31" t="s">
        <v>262</v>
      </c>
      <c r="B31" t="s">
        <v>124</v>
      </c>
      <c r="C31" t="s">
        <v>1608</v>
      </c>
      <c r="D31" t="s">
        <v>48</v>
      </c>
      <c r="E31">
        <v>26086</v>
      </c>
      <c r="F31" s="85" t="s">
        <v>2291</v>
      </c>
      <c r="G31">
        <v>89</v>
      </c>
      <c r="H31">
        <v>241</v>
      </c>
      <c r="I31">
        <v>0</v>
      </c>
      <c r="J31">
        <v>230</v>
      </c>
      <c r="K31">
        <v>320</v>
      </c>
      <c r="L31" s="86">
        <v>25500</v>
      </c>
      <c r="M31">
        <v>6.5</v>
      </c>
      <c r="N31" s="84">
        <v>5.5</v>
      </c>
      <c r="O31" s="83">
        <v>140250</v>
      </c>
      <c r="P31" t="s">
        <v>48</v>
      </c>
    </row>
    <row r="32" spans="1:16">
      <c r="A32" t="s">
        <v>175</v>
      </c>
      <c r="B32" t="s">
        <v>176</v>
      </c>
      <c r="C32" t="s">
        <v>1608</v>
      </c>
      <c r="D32" t="s">
        <v>42</v>
      </c>
      <c r="E32">
        <v>26086</v>
      </c>
      <c r="F32" s="85" t="s">
        <v>2317</v>
      </c>
      <c r="G32">
        <v>52</v>
      </c>
      <c r="H32">
        <v>0</v>
      </c>
      <c r="I32">
        <v>0</v>
      </c>
      <c r="J32">
        <v>230</v>
      </c>
      <c r="K32">
        <v>300</v>
      </c>
      <c r="L32" s="83">
        <v>24900</v>
      </c>
      <c r="M32">
        <v>1.2</v>
      </c>
      <c r="N32" s="84">
        <v>23.5</v>
      </c>
      <c r="O32" s="83">
        <v>585150</v>
      </c>
      <c r="P32" t="s">
        <v>42</v>
      </c>
    </row>
    <row r="33" spans="1:17">
      <c r="A33" t="s">
        <v>264</v>
      </c>
      <c r="B33" t="s">
        <v>124</v>
      </c>
      <c r="C33" t="s">
        <v>1608</v>
      </c>
      <c r="D33" t="s">
        <v>48</v>
      </c>
      <c r="E33">
        <v>30000</v>
      </c>
      <c r="F33" s="85" t="s">
        <v>2291</v>
      </c>
      <c r="G33">
        <v>89</v>
      </c>
      <c r="H33">
        <v>201</v>
      </c>
      <c r="I33">
        <v>0</v>
      </c>
      <c r="J33">
        <v>200</v>
      </c>
      <c r="K33">
        <v>300</v>
      </c>
      <c r="L33" s="86">
        <v>29600</v>
      </c>
      <c r="M33">
        <v>5.5</v>
      </c>
      <c r="N33" s="84">
        <v>5.5</v>
      </c>
      <c r="O33" s="83">
        <v>162800</v>
      </c>
      <c r="P33" t="s">
        <v>48</v>
      </c>
    </row>
    <row r="34" spans="1:17">
      <c r="A34" t="s">
        <v>781</v>
      </c>
      <c r="B34" t="s">
        <v>97</v>
      </c>
      <c r="C34" t="s">
        <v>1608</v>
      </c>
      <c r="D34" t="s">
        <v>111</v>
      </c>
      <c r="E34">
        <v>54545</v>
      </c>
      <c r="F34" s="85" t="s">
        <v>2316</v>
      </c>
      <c r="G34">
        <v>18</v>
      </c>
      <c r="H34">
        <v>201</v>
      </c>
      <c r="I34">
        <v>0</v>
      </c>
      <c r="J34">
        <v>220</v>
      </c>
      <c r="K34">
        <v>280</v>
      </c>
      <c r="L34" s="83">
        <v>53900</v>
      </c>
      <c r="M34">
        <v>5</v>
      </c>
      <c r="N34" s="84">
        <v>6</v>
      </c>
      <c r="O34" s="83">
        <v>323400</v>
      </c>
      <c r="P34" t="s">
        <v>111</v>
      </c>
    </row>
    <row r="35" spans="1:17">
      <c r="A35" t="s">
        <v>200</v>
      </c>
      <c r="B35" t="s">
        <v>102</v>
      </c>
      <c r="C35" t="s">
        <v>1608</v>
      </c>
      <c r="D35" t="s">
        <v>48</v>
      </c>
      <c r="E35">
        <v>40000</v>
      </c>
      <c r="F35" s="85" t="s">
        <v>2315</v>
      </c>
      <c r="G35">
        <v>46</v>
      </c>
      <c r="H35">
        <v>0</v>
      </c>
      <c r="I35">
        <v>0</v>
      </c>
      <c r="J35">
        <v>150</v>
      </c>
      <c r="K35">
        <v>220</v>
      </c>
      <c r="L35" s="83">
        <v>37500</v>
      </c>
      <c r="M35">
        <v>1</v>
      </c>
      <c r="N35" s="84">
        <v>15</v>
      </c>
      <c r="O35" s="83">
        <v>562500</v>
      </c>
      <c r="P35" t="s">
        <v>48</v>
      </c>
    </row>
    <row r="36" spans="1:17">
      <c r="A36" t="s">
        <v>778</v>
      </c>
      <c r="B36" t="s">
        <v>124</v>
      </c>
      <c r="C36" t="s">
        <v>1608</v>
      </c>
      <c r="D36" t="s">
        <v>42</v>
      </c>
      <c r="E36">
        <v>27906</v>
      </c>
      <c r="F36" s="85" t="s">
        <v>2314</v>
      </c>
      <c r="G36">
        <v>18</v>
      </c>
      <c r="H36">
        <v>441</v>
      </c>
      <c r="I36">
        <v>0</v>
      </c>
      <c r="J36">
        <v>430</v>
      </c>
      <c r="K36">
        <v>500</v>
      </c>
      <c r="L36" s="86">
        <v>27900</v>
      </c>
      <c r="M36">
        <v>11</v>
      </c>
      <c r="N36" s="84">
        <v>11.5</v>
      </c>
      <c r="O36" s="83">
        <v>320850</v>
      </c>
      <c r="P36" t="s">
        <v>42</v>
      </c>
    </row>
    <row r="37" spans="1:17">
      <c r="A37" t="s">
        <v>728</v>
      </c>
      <c r="B37" t="s">
        <v>24</v>
      </c>
      <c r="C37" t="s">
        <v>1608</v>
      </c>
      <c r="D37" t="s">
        <v>52</v>
      </c>
      <c r="E37">
        <v>48000</v>
      </c>
      <c r="F37" s="85" t="s">
        <v>2290</v>
      </c>
      <c r="G37">
        <v>18</v>
      </c>
      <c r="H37">
        <v>241</v>
      </c>
      <c r="I37">
        <v>0</v>
      </c>
      <c r="J37">
        <v>250</v>
      </c>
      <c r="K37">
        <v>450</v>
      </c>
      <c r="L37" s="83">
        <v>20000</v>
      </c>
      <c r="M37">
        <v>6</v>
      </c>
      <c r="N37" s="84">
        <v>7.5</v>
      </c>
      <c r="O37" s="83">
        <v>150000</v>
      </c>
      <c r="P37" t="s">
        <v>52</v>
      </c>
    </row>
    <row r="38" spans="1:17">
      <c r="A38" t="s">
        <v>160</v>
      </c>
      <c r="B38" t="s">
        <v>24</v>
      </c>
      <c r="C38" t="s">
        <v>1608</v>
      </c>
      <c r="D38" t="s">
        <v>118</v>
      </c>
      <c r="E38">
        <v>26086</v>
      </c>
      <c r="F38" s="85" t="s">
        <v>2313</v>
      </c>
      <c r="G38">
        <v>52</v>
      </c>
      <c r="H38">
        <v>0</v>
      </c>
      <c r="I38">
        <v>0</v>
      </c>
      <c r="J38">
        <v>230</v>
      </c>
      <c r="K38">
        <v>340</v>
      </c>
      <c r="L38" s="88">
        <v>25500</v>
      </c>
      <c r="M38">
        <v>1.2</v>
      </c>
      <c r="N38" s="87">
        <v>23</v>
      </c>
      <c r="O38" s="83">
        <v>586500</v>
      </c>
      <c r="P38" t="s">
        <v>118</v>
      </c>
    </row>
    <row r="39" spans="1:17">
      <c r="A39" t="s">
        <v>728</v>
      </c>
      <c r="B39" t="s">
        <v>24</v>
      </c>
      <c r="C39" t="s">
        <v>1608</v>
      </c>
      <c r="D39" t="s">
        <v>52</v>
      </c>
      <c r="E39">
        <v>48000</v>
      </c>
      <c r="F39" s="85" t="s">
        <v>2290</v>
      </c>
      <c r="G39">
        <v>18</v>
      </c>
      <c r="H39">
        <v>241</v>
      </c>
      <c r="I39">
        <v>0</v>
      </c>
      <c r="J39">
        <v>250</v>
      </c>
      <c r="K39">
        <v>450</v>
      </c>
      <c r="L39" s="83">
        <v>27000</v>
      </c>
      <c r="M39">
        <v>6</v>
      </c>
      <c r="N39" s="84">
        <v>7.5</v>
      </c>
      <c r="O39" s="83">
        <v>202500</v>
      </c>
      <c r="P39" t="s">
        <v>52</v>
      </c>
    </row>
    <row r="40" spans="1:17">
      <c r="A40" t="s">
        <v>773</v>
      </c>
      <c r="B40" t="s">
        <v>24</v>
      </c>
      <c r="C40" t="s">
        <v>1608</v>
      </c>
      <c r="D40" t="s">
        <v>52</v>
      </c>
      <c r="E40">
        <v>34285</v>
      </c>
      <c r="F40" s="85" t="s">
        <v>2290</v>
      </c>
      <c r="G40">
        <v>18</v>
      </c>
      <c r="H40">
        <v>350</v>
      </c>
      <c r="I40">
        <v>0</v>
      </c>
      <c r="J40">
        <v>350</v>
      </c>
      <c r="K40">
        <v>450</v>
      </c>
      <c r="L40" s="86">
        <v>34200</v>
      </c>
      <c r="M40">
        <v>6</v>
      </c>
      <c r="N40" s="84">
        <v>9.5</v>
      </c>
      <c r="O40" s="83">
        <v>324900</v>
      </c>
      <c r="P40" t="s">
        <v>52</v>
      </c>
    </row>
    <row r="41" spans="1:17">
      <c r="A41" t="s">
        <v>701</v>
      </c>
      <c r="B41" t="s">
        <v>24</v>
      </c>
      <c r="C41" t="s">
        <v>1608</v>
      </c>
      <c r="D41" t="s">
        <v>118</v>
      </c>
      <c r="E41">
        <v>9375</v>
      </c>
      <c r="F41" s="85" t="s">
        <v>2312</v>
      </c>
      <c r="G41">
        <v>22</v>
      </c>
      <c r="H41">
        <v>600</v>
      </c>
      <c r="I41">
        <v>0</v>
      </c>
      <c r="J41">
        <v>480</v>
      </c>
      <c r="K41">
        <v>640</v>
      </c>
      <c r="L41" s="86">
        <v>9100</v>
      </c>
      <c r="M41">
        <v>12</v>
      </c>
      <c r="N41" s="84">
        <v>14</v>
      </c>
      <c r="O41" s="83">
        <v>127400</v>
      </c>
      <c r="P41" t="s">
        <v>118</v>
      </c>
    </row>
    <row r="42" spans="1:17">
      <c r="A42" t="s">
        <v>783</v>
      </c>
      <c r="B42" t="s">
        <v>24</v>
      </c>
      <c r="C42" t="s">
        <v>1608</v>
      </c>
      <c r="D42" t="s">
        <v>52</v>
      </c>
      <c r="E42">
        <v>21428</v>
      </c>
      <c r="F42" s="85" t="s">
        <v>2310</v>
      </c>
      <c r="G42">
        <v>18</v>
      </c>
      <c r="H42">
        <v>280</v>
      </c>
      <c r="I42">
        <v>0</v>
      </c>
      <c r="J42">
        <v>280</v>
      </c>
      <c r="K42">
        <v>320</v>
      </c>
      <c r="L42" s="83">
        <v>21100</v>
      </c>
      <c r="M42">
        <v>5</v>
      </c>
      <c r="N42" s="84">
        <v>7</v>
      </c>
      <c r="O42" s="83">
        <v>147700</v>
      </c>
      <c r="P42" t="s">
        <v>52</v>
      </c>
    </row>
    <row r="43" spans="1:17">
      <c r="A43" t="s">
        <v>713</v>
      </c>
      <c r="B43" t="s">
        <v>24</v>
      </c>
      <c r="C43" t="s">
        <v>1608</v>
      </c>
      <c r="D43" t="s">
        <v>118</v>
      </c>
      <c r="E43">
        <v>9230</v>
      </c>
      <c r="F43" s="85" t="s">
        <v>2291</v>
      </c>
      <c r="G43">
        <v>22</v>
      </c>
      <c r="H43">
        <v>600</v>
      </c>
      <c r="I43">
        <v>0</v>
      </c>
      <c r="J43">
        <v>350</v>
      </c>
      <c r="K43">
        <v>650</v>
      </c>
      <c r="L43" s="83">
        <v>9200</v>
      </c>
      <c r="M43">
        <v>12</v>
      </c>
      <c r="N43" s="84">
        <v>14</v>
      </c>
      <c r="O43" s="83">
        <v>128800</v>
      </c>
      <c r="P43" t="s">
        <v>118</v>
      </c>
    </row>
    <row r="44" spans="1:17">
      <c r="A44" t="s">
        <v>613</v>
      </c>
      <c r="B44" t="s">
        <v>70</v>
      </c>
      <c r="C44" t="s">
        <v>1608</v>
      </c>
      <c r="D44" t="s">
        <v>77</v>
      </c>
      <c r="E44">
        <v>22222</v>
      </c>
      <c r="F44" s="85" t="s">
        <v>2311</v>
      </c>
      <c r="G44">
        <v>18</v>
      </c>
      <c r="H44">
        <v>280</v>
      </c>
      <c r="I44">
        <v>0</v>
      </c>
      <c r="J44">
        <v>270</v>
      </c>
      <c r="K44">
        <v>330</v>
      </c>
      <c r="L44" s="86">
        <v>22300</v>
      </c>
      <c r="M44">
        <v>5</v>
      </c>
      <c r="N44" s="84">
        <v>7</v>
      </c>
      <c r="O44" s="83">
        <v>156100</v>
      </c>
      <c r="P44" t="s">
        <v>77</v>
      </c>
    </row>
    <row r="45" spans="1:17">
      <c r="A45" t="s">
        <v>660</v>
      </c>
      <c r="B45" t="s">
        <v>24</v>
      </c>
      <c r="C45" t="s">
        <v>1608</v>
      </c>
      <c r="D45" t="s">
        <v>52</v>
      </c>
      <c r="E45">
        <v>40000</v>
      </c>
      <c r="F45" s="85" t="s">
        <v>2310</v>
      </c>
      <c r="G45">
        <v>18</v>
      </c>
      <c r="H45">
        <v>281</v>
      </c>
      <c r="I45">
        <v>0</v>
      </c>
      <c r="J45">
        <v>300</v>
      </c>
      <c r="K45">
        <v>450</v>
      </c>
      <c r="L45" s="83">
        <v>39500</v>
      </c>
      <c r="M45">
        <v>7</v>
      </c>
      <c r="N45" s="84">
        <v>8</v>
      </c>
      <c r="O45" s="83">
        <v>316000</v>
      </c>
      <c r="P45" t="s">
        <v>52</v>
      </c>
    </row>
    <row r="46" spans="1:17">
      <c r="A46" t="s">
        <v>809</v>
      </c>
      <c r="B46" t="s">
        <v>106</v>
      </c>
      <c r="C46" t="s">
        <v>1608</v>
      </c>
      <c r="D46" t="s">
        <v>107</v>
      </c>
      <c r="E46">
        <v>30000</v>
      </c>
      <c r="F46" s="85" t="s">
        <v>2309</v>
      </c>
      <c r="G46">
        <v>18</v>
      </c>
      <c r="H46">
        <v>201</v>
      </c>
      <c r="I46">
        <v>0</v>
      </c>
      <c r="J46">
        <v>200</v>
      </c>
      <c r="K46">
        <v>300</v>
      </c>
      <c r="L46" s="83">
        <v>29100</v>
      </c>
      <c r="M46">
        <v>5</v>
      </c>
      <c r="N46" s="84">
        <v>5</v>
      </c>
      <c r="O46" s="83">
        <v>145500</v>
      </c>
      <c r="P46" t="s">
        <v>107</v>
      </c>
    </row>
    <row r="47" spans="1:17">
      <c r="A47" t="s">
        <v>2308</v>
      </c>
      <c r="B47" t="s">
        <v>2305</v>
      </c>
      <c r="C47" t="s">
        <v>1608</v>
      </c>
      <c r="D47" t="e">
        <v>#N/A</v>
      </c>
      <c r="E47" t="e">
        <v>#N/A</v>
      </c>
      <c r="F47" s="85" t="s">
        <v>2307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s="83">
        <v>32300</v>
      </c>
      <c r="M47" t="e">
        <v>#N/A</v>
      </c>
      <c r="N47" s="84">
        <v>25.2</v>
      </c>
      <c r="O47" s="83">
        <v>813960</v>
      </c>
      <c r="P47" t="e">
        <v>#N/A</v>
      </c>
      <c r="Q47" t="s">
        <v>2295</v>
      </c>
    </row>
    <row r="48" spans="1:17">
      <c r="A48" t="s">
        <v>811</v>
      </c>
      <c r="B48" t="s">
        <v>42</v>
      </c>
      <c r="C48" t="s">
        <v>1608</v>
      </c>
      <c r="D48" t="s">
        <v>44</v>
      </c>
      <c r="E48">
        <v>34285</v>
      </c>
      <c r="F48" s="85" t="s">
        <v>2290</v>
      </c>
      <c r="G48">
        <v>18</v>
      </c>
      <c r="H48">
        <v>350</v>
      </c>
      <c r="I48">
        <v>0</v>
      </c>
      <c r="J48">
        <v>350</v>
      </c>
      <c r="K48">
        <v>450</v>
      </c>
      <c r="L48" s="83">
        <v>33000</v>
      </c>
      <c r="M48">
        <v>6</v>
      </c>
      <c r="N48" s="84">
        <v>9.5</v>
      </c>
      <c r="O48" s="83">
        <v>313500</v>
      </c>
      <c r="P48" t="s">
        <v>44</v>
      </c>
    </row>
    <row r="49" spans="1:17">
      <c r="A49" t="s">
        <v>246</v>
      </c>
      <c r="B49" t="s">
        <v>42</v>
      </c>
      <c r="C49" t="s">
        <v>1608</v>
      </c>
      <c r="D49" t="s">
        <v>66</v>
      </c>
      <c r="E49">
        <v>60000</v>
      </c>
      <c r="F49" s="85" t="s">
        <v>2290</v>
      </c>
      <c r="G49">
        <v>89</v>
      </c>
      <c r="H49">
        <v>201</v>
      </c>
      <c r="I49">
        <v>0</v>
      </c>
      <c r="J49">
        <v>200</v>
      </c>
      <c r="K49">
        <v>300</v>
      </c>
      <c r="L49" s="83">
        <v>59400</v>
      </c>
      <c r="M49">
        <v>5.5</v>
      </c>
      <c r="N49" s="84">
        <v>5.5</v>
      </c>
      <c r="O49" s="83">
        <v>326700</v>
      </c>
      <c r="P49" t="s">
        <v>66</v>
      </c>
    </row>
    <row r="50" spans="1:17">
      <c r="A50" t="s">
        <v>244</v>
      </c>
      <c r="B50" t="s">
        <v>84</v>
      </c>
      <c r="C50" t="s">
        <v>1608</v>
      </c>
      <c r="D50" t="s">
        <v>112</v>
      </c>
      <c r="E50">
        <v>17142</v>
      </c>
      <c r="F50" s="85" t="s">
        <v>2290</v>
      </c>
      <c r="G50">
        <v>89</v>
      </c>
      <c r="H50">
        <v>350</v>
      </c>
      <c r="I50">
        <v>0</v>
      </c>
      <c r="J50">
        <v>350</v>
      </c>
      <c r="K50">
        <v>450</v>
      </c>
      <c r="L50" s="83">
        <v>17200</v>
      </c>
      <c r="M50">
        <v>6.5</v>
      </c>
      <c r="N50" s="84">
        <v>9.5</v>
      </c>
      <c r="O50" s="83">
        <v>163400</v>
      </c>
      <c r="P50" t="s">
        <v>112</v>
      </c>
    </row>
    <row r="51" spans="1:17">
      <c r="A51" t="s">
        <v>2306</v>
      </c>
      <c r="B51" t="s">
        <v>2305</v>
      </c>
      <c r="C51" t="s">
        <v>1608</v>
      </c>
      <c r="D51" t="e">
        <v>#N/A</v>
      </c>
      <c r="E51" t="e">
        <v>#N/A</v>
      </c>
      <c r="F51" s="85" t="s">
        <v>2304</v>
      </c>
      <c r="G51" t="e">
        <v>#N/A</v>
      </c>
      <c r="H51" t="e">
        <v>#N/A</v>
      </c>
      <c r="I51" t="e">
        <v>#N/A</v>
      </c>
      <c r="J51" t="e">
        <v>#N/A</v>
      </c>
      <c r="K51" t="e">
        <v>#N/A</v>
      </c>
      <c r="L51" s="83">
        <v>15900</v>
      </c>
      <c r="M51" t="e">
        <v>#N/A</v>
      </c>
      <c r="N51" s="84">
        <v>9</v>
      </c>
      <c r="O51" s="83">
        <v>143100</v>
      </c>
      <c r="P51" t="e">
        <v>#N/A</v>
      </c>
      <c r="Q51" t="s">
        <v>2295</v>
      </c>
    </row>
    <row r="52" spans="1:17">
      <c r="A52" t="s">
        <v>703</v>
      </c>
      <c r="B52" t="s">
        <v>48</v>
      </c>
      <c r="C52" t="s">
        <v>1608</v>
      </c>
      <c r="D52" t="s">
        <v>53</v>
      </c>
      <c r="E52">
        <v>51428</v>
      </c>
      <c r="F52" s="85" t="s">
        <v>2290</v>
      </c>
      <c r="G52">
        <v>18</v>
      </c>
      <c r="H52">
        <v>350</v>
      </c>
      <c r="I52">
        <v>0</v>
      </c>
      <c r="J52">
        <v>350</v>
      </c>
      <c r="K52">
        <v>450</v>
      </c>
      <c r="L52" s="83">
        <v>50900</v>
      </c>
      <c r="M52">
        <v>6</v>
      </c>
      <c r="N52" s="84">
        <v>9.5</v>
      </c>
      <c r="O52" s="83">
        <v>483550</v>
      </c>
      <c r="P52" t="s">
        <v>53</v>
      </c>
    </row>
    <row r="53" spans="1:17">
      <c r="A53" t="s">
        <v>816</v>
      </c>
      <c r="B53" t="s">
        <v>42</v>
      </c>
      <c r="C53" t="s">
        <v>1608</v>
      </c>
      <c r="D53" t="s">
        <v>44</v>
      </c>
      <c r="E53">
        <v>48000</v>
      </c>
      <c r="F53" s="85" t="s">
        <v>2303</v>
      </c>
      <c r="G53">
        <v>18</v>
      </c>
      <c r="H53">
        <v>241</v>
      </c>
      <c r="I53">
        <v>0</v>
      </c>
      <c r="J53">
        <v>250</v>
      </c>
      <c r="K53">
        <v>310</v>
      </c>
      <c r="L53" s="83">
        <v>46500</v>
      </c>
      <c r="M53">
        <v>6</v>
      </c>
      <c r="N53" s="84">
        <v>7</v>
      </c>
      <c r="O53" s="83">
        <v>325500</v>
      </c>
      <c r="P53" t="s">
        <v>44</v>
      </c>
    </row>
    <row r="54" spans="1:17">
      <c r="A54" t="s">
        <v>704</v>
      </c>
      <c r="B54" t="s">
        <v>48</v>
      </c>
      <c r="C54" t="s">
        <v>1608</v>
      </c>
      <c r="D54" t="s">
        <v>119</v>
      </c>
      <c r="E54">
        <v>48000</v>
      </c>
      <c r="F54" s="85" t="s">
        <v>2290</v>
      </c>
      <c r="G54">
        <v>18</v>
      </c>
      <c r="H54">
        <v>241</v>
      </c>
      <c r="I54">
        <v>0</v>
      </c>
      <c r="J54">
        <v>250</v>
      </c>
      <c r="K54">
        <v>450</v>
      </c>
      <c r="L54" s="83">
        <v>46200</v>
      </c>
      <c r="M54">
        <v>6</v>
      </c>
      <c r="N54" s="84">
        <v>7.5</v>
      </c>
      <c r="O54" s="83">
        <v>346500</v>
      </c>
      <c r="P54" t="s">
        <v>119</v>
      </c>
    </row>
    <row r="55" spans="1:17">
      <c r="A55" t="s">
        <v>724</v>
      </c>
      <c r="B55" t="s">
        <v>42</v>
      </c>
      <c r="C55" t="s">
        <v>1608</v>
      </c>
      <c r="D55" t="s">
        <v>44</v>
      </c>
      <c r="E55">
        <v>17142</v>
      </c>
      <c r="F55" s="85" t="s">
        <v>2302</v>
      </c>
      <c r="G55">
        <v>18</v>
      </c>
      <c r="H55">
        <v>350</v>
      </c>
      <c r="I55">
        <v>0</v>
      </c>
      <c r="J55">
        <v>350</v>
      </c>
      <c r="K55">
        <v>450</v>
      </c>
      <c r="L55" s="83">
        <v>16800</v>
      </c>
      <c r="M55">
        <v>6</v>
      </c>
      <c r="N55" s="84">
        <v>9</v>
      </c>
      <c r="O55" s="83">
        <v>151200</v>
      </c>
      <c r="P55" t="s">
        <v>44</v>
      </c>
    </row>
    <row r="56" spans="1:17">
      <c r="A56" t="s">
        <v>146</v>
      </c>
      <c r="B56" t="s">
        <v>84</v>
      </c>
      <c r="C56" t="s">
        <v>1608</v>
      </c>
      <c r="D56" t="s">
        <v>112</v>
      </c>
      <c r="E56">
        <v>30000</v>
      </c>
      <c r="F56" s="85" t="s">
        <v>2301</v>
      </c>
      <c r="G56">
        <v>52</v>
      </c>
      <c r="H56">
        <v>0</v>
      </c>
      <c r="I56">
        <v>0</v>
      </c>
      <c r="J56">
        <v>200</v>
      </c>
      <c r="K56">
        <v>330</v>
      </c>
      <c r="L56" s="83">
        <v>27400</v>
      </c>
      <c r="M56">
        <v>1.2</v>
      </c>
      <c r="N56" s="84">
        <v>20</v>
      </c>
      <c r="O56" s="83">
        <v>548000</v>
      </c>
      <c r="P56" t="s">
        <v>112</v>
      </c>
    </row>
    <row r="57" spans="1:17">
      <c r="A57" t="s">
        <v>792</v>
      </c>
      <c r="B57" t="s">
        <v>52</v>
      </c>
      <c r="C57" t="s">
        <v>1608</v>
      </c>
      <c r="D57" t="s">
        <v>53</v>
      </c>
      <c r="E57">
        <v>9375</v>
      </c>
      <c r="F57" s="85" t="s">
        <v>2300</v>
      </c>
      <c r="G57">
        <v>22</v>
      </c>
      <c r="H57">
        <v>600</v>
      </c>
      <c r="I57">
        <v>0</v>
      </c>
      <c r="J57">
        <v>480</v>
      </c>
      <c r="K57">
        <v>640</v>
      </c>
      <c r="L57" s="83">
        <v>9100</v>
      </c>
      <c r="M57">
        <v>12</v>
      </c>
      <c r="N57" s="84">
        <v>14</v>
      </c>
      <c r="O57" s="83">
        <v>127400</v>
      </c>
      <c r="P57" t="s">
        <v>53</v>
      </c>
    </row>
    <row r="58" spans="1:17">
      <c r="A58" t="s">
        <v>886</v>
      </c>
      <c r="B58" t="s">
        <v>52</v>
      </c>
      <c r="C58" t="s">
        <v>1608</v>
      </c>
      <c r="D58" t="e">
        <v>#N/A</v>
      </c>
      <c r="E58">
        <v>34285</v>
      </c>
      <c r="F58" s="85" t="s">
        <v>2290</v>
      </c>
      <c r="G58">
        <v>18</v>
      </c>
      <c r="H58">
        <v>350</v>
      </c>
      <c r="I58">
        <v>0</v>
      </c>
      <c r="J58">
        <v>350</v>
      </c>
      <c r="K58">
        <v>450</v>
      </c>
      <c r="L58" s="83">
        <v>34200</v>
      </c>
      <c r="M58">
        <v>6</v>
      </c>
      <c r="N58" s="84">
        <v>9.5</v>
      </c>
      <c r="O58" s="83">
        <v>324900</v>
      </c>
      <c r="P58">
        <v>20241028</v>
      </c>
    </row>
    <row r="59" spans="1:17">
      <c r="A59" t="s">
        <v>76</v>
      </c>
      <c r="B59" t="s">
        <v>42</v>
      </c>
      <c r="C59" t="s">
        <v>1608</v>
      </c>
      <c r="D59" t="s">
        <v>77</v>
      </c>
      <c r="E59">
        <v>46153</v>
      </c>
      <c r="F59" s="85" t="s">
        <v>2299</v>
      </c>
      <c r="G59">
        <v>52</v>
      </c>
      <c r="H59">
        <v>0</v>
      </c>
      <c r="I59">
        <v>0</v>
      </c>
      <c r="J59">
        <v>260</v>
      </c>
      <c r="K59">
        <v>370</v>
      </c>
      <c r="L59" s="83">
        <v>43850</v>
      </c>
      <c r="M59">
        <v>1.2</v>
      </c>
      <c r="N59" s="84">
        <v>26</v>
      </c>
      <c r="O59" s="83">
        <v>1140100</v>
      </c>
      <c r="P59" t="s">
        <v>77</v>
      </c>
    </row>
    <row r="60" spans="1:17">
      <c r="A60" t="s">
        <v>974</v>
      </c>
      <c r="B60" t="s">
        <v>52</v>
      </c>
      <c r="C60" t="s">
        <v>1608</v>
      </c>
      <c r="D60" t="e">
        <v>#N/A</v>
      </c>
      <c r="E60">
        <v>72000</v>
      </c>
      <c r="F60" s="85" t="s">
        <v>2290</v>
      </c>
      <c r="G60">
        <v>18</v>
      </c>
      <c r="H60">
        <v>241</v>
      </c>
      <c r="I60">
        <v>0</v>
      </c>
      <c r="J60">
        <v>250</v>
      </c>
      <c r="K60">
        <v>450</v>
      </c>
      <c r="L60" s="83">
        <v>71400</v>
      </c>
      <c r="M60">
        <v>6</v>
      </c>
      <c r="N60" s="84">
        <v>7.5</v>
      </c>
      <c r="O60" s="83">
        <v>535500</v>
      </c>
      <c r="P60">
        <v>20241029</v>
      </c>
    </row>
    <row r="61" spans="1:17">
      <c r="A61" t="s">
        <v>41</v>
      </c>
      <c r="B61" t="s">
        <v>48</v>
      </c>
      <c r="C61" t="s">
        <v>1608</v>
      </c>
      <c r="D61" t="s">
        <v>44</v>
      </c>
      <c r="E61">
        <v>23529</v>
      </c>
      <c r="F61" s="85" t="s">
        <v>2298</v>
      </c>
      <c r="G61">
        <v>52</v>
      </c>
      <c r="H61">
        <v>0</v>
      </c>
      <c r="I61">
        <v>0</v>
      </c>
      <c r="J61">
        <v>340</v>
      </c>
      <c r="K61">
        <v>420</v>
      </c>
      <c r="L61" s="83">
        <v>22750</v>
      </c>
      <c r="M61">
        <v>1.2</v>
      </c>
      <c r="N61" s="84">
        <v>34</v>
      </c>
      <c r="O61" s="83">
        <v>773500</v>
      </c>
      <c r="P61" t="s">
        <v>44</v>
      </c>
    </row>
    <row r="62" spans="1:17">
      <c r="A62" t="s">
        <v>68</v>
      </c>
      <c r="B62" t="s">
        <v>48</v>
      </c>
      <c r="C62" t="s">
        <v>1608</v>
      </c>
      <c r="D62" t="s">
        <v>44</v>
      </c>
      <c r="E62">
        <v>11764</v>
      </c>
      <c r="F62" s="85" t="s">
        <v>2297</v>
      </c>
      <c r="G62">
        <v>52</v>
      </c>
      <c r="H62">
        <v>0</v>
      </c>
      <c r="I62">
        <v>0</v>
      </c>
      <c r="J62">
        <v>340</v>
      </c>
      <c r="K62">
        <v>420</v>
      </c>
      <c r="L62" s="83">
        <v>11300</v>
      </c>
      <c r="M62">
        <v>1.2</v>
      </c>
      <c r="N62" s="84">
        <v>34</v>
      </c>
      <c r="O62" s="83">
        <v>384200</v>
      </c>
      <c r="P62" t="s">
        <v>44</v>
      </c>
    </row>
    <row r="63" spans="1:17">
      <c r="A63" t="s">
        <v>925</v>
      </c>
      <c r="B63" t="s">
        <v>52</v>
      </c>
      <c r="C63" t="s">
        <v>1608</v>
      </c>
      <c r="D63" t="e">
        <v>#N/A</v>
      </c>
      <c r="E63">
        <v>10000</v>
      </c>
      <c r="F63" s="85" t="s">
        <v>2290</v>
      </c>
      <c r="G63">
        <v>18</v>
      </c>
      <c r="H63">
        <v>600</v>
      </c>
      <c r="I63">
        <v>0</v>
      </c>
      <c r="J63">
        <v>600</v>
      </c>
      <c r="K63">
        <v>340</v>
      </c>
      <c r="L63" s="83">
        <v>9800</v>
      </c>
      <c r="M63">
        <v>10</v>
      </c>
      <c r="N63" s="84">
        <v>14</v>
      </c>
      <c r="O63" s="83">
        <v>137200</v>
      </c>
      <c r="P63">
        <v>20241028</v>
      </c>
    </row>
    <row r="64" spans="1:17">
      <c r="A64" t="s">
        <v>72</v>
      </c>
      <c r="B64" t="s">
        <v>42</v>
      </c>
      <c r="C64" t="s">
        <v>1608</v>
      </c>
      <c r="D64" t="s">
        <v>44</v>
      </c>
      <c r="E64">
        <v>21818</v>
      </c>
      <c r="F64" s="85" t="s">
        <v>2298</v>
      </c>
      <c r="G64">
        <v>52</v>
      </c>
      <c r="H64">
        <v>0</v>
      </c>
      <c r="I64">
        <v>0</v>
      </c>
      <c r="J64">
        <v>275</v>
      </c>
      <c r="K64">
        <v>400</v>
      </c>
      <c r="L64" s="83">
        <v>21500</v>
      </c>
      <c r="M64">
        <v>1.2</v>
      </c>
      <c r="N64" s="84">
        <v>27.5</v>
      </c>
      <c r="O64" s="83">
        <v>591250</v>
      </c>
      <c r="P64" t="s">
        <v>44</v>
      </c>
    </row>
    <row r="65" spans="1:17">
      <c r="A65" t="s">
        <v>74</v>
      </c>
      <c r="B65" t="s">
        <v>42</v>
      </c>
      <c r="C65" t="s">
        <v>1608</v>
      </c>
      <c r="D65" t="s">
        <v>44</v>
      </c>
      <c r="E65">
        <v>10909</v>
      </c>
      <c r="F65" s="85" t="s">
        <v>2297</v>
      </c>
      <c r="G65">
        <v>52</v>
      </c>
      <c r="H65">
        <v>0</v>
      </c>
      <c r="I65">
        <v>0</v>
      </c>
      <c r="J65">
        <v>275</v>
      </c>
      <c r="K65">
        <v>400</v>
      </c>
      <c r="L65" s="83">
        <v>10300</v>
      </c>
      <c r="M65">
        <v>1.2</v>
      </c>
      <c r="N65" s="84">
        <v>27.5</v>
      </c>
      <c r="O65" s="83">
        <v>283250</v>
      </c>
      <c r="P65" t="s">
        <v>44</v>
      </c>
    </row>
    <row r="66" spans="1:17">
      <c r="A66" t="s">
        <v>749</v>
      </c>
      <c r="B66" t="s">
        <v>48</v>
      </c>
      <c r="C66" t="s">
        <v>1608</v>
      </c>
      <c r="D66" t="s">
        <v>119</v>
      </c>
      <c r="E66">
        <v>18461</v>
      </c>
      <c r="F66" s="85" t="s">
        <v>2290</v>
      </c>
      <c r="G66">
        <v>22</v>
      </c>
      <c r="H66">
        <v>600</v>
      </c>
      <c r="I66">
        <v>0</v>
      </c>
      <c r="J66">
        <v>350</v>
      </c>
      <c r="K66">
        <v>650</v>
      </c>
      <c r="L66" s="83">
        <v>18000</v>
      </c>
      <c r="M66">
        <v>12</v>
      </c>
      <c r="N66" s="84">
        <v>14.5</v>
      </c>
      <c r="O66" s="83">
        <v>261000</v>
      </c>
      <c r="P66" t="s">
        <v>119</v>
      </c>
    </row>
    <row r="67" spans="1:17">
      <c r="A67" t="s">
        <v>75</v>
      </c>
      <c r="B67" t="s">
        <v>42</v>
      </c>
      <c r="C67" t="s">
        <v>1608</v>
      </c>
      <c r="D67" t="s">
        <v>44</v>
      </c>
      <c r="E67">
        <v>10909</v>
      </c>
      <c r="F67" s="85" t="s">
        <v>2297</v>
      </c>
      <c r="G67">
        <v>52</v>
      </c>
      <c r="H67">
        <v>0</v>
      </c>
      <c r="I67">
        <v>0</v>
      </c>
      <c r="J67">
        <v>275</v>
      </c>
      <c r="K67">
        <v>400</v>
      </c>
      <c r="L67" s="83">
        <v>10650</v>
      </c>
      <c r="M67">
        <v>1.2</v>
      </c>
      <c r="N67" s="84">
        <v>27.5</v>
      </c>
      <c r="O67" s="83">
        <v>292875</v>
      </c>
      <c r="P67" t="s">
        <v>44</v>
      </c>
    </row>
    <row r="68" spans="1:17">
      <c r="A68" t="s">
        <v>277</v>
      </c>
      <c r="B68" t="s">
        <v>233</v>
      </c>
      <c r="C68" t="s">
        <v>1608</v>
      </c>
      <c r="D68" t="s">
        <v>106</v>
      </c>
      <c r="E68">
        <v>66666</v>
      </c>
      <c r="F68" s="85" t="s">
        <v>2292</v>
      </c>
      <c r="G68">
        <v>48</v>
      </c>
      <c r="H68">
        <v>0</v>
      </c>
      <c r="I68">
        <v>0</v>
      </c>
      <c r="J68">
        <v>180</v>
      </c>
      <c r="K68">
        <v>260</v>
      </c>
      <c r="L68" s="83">
        <v>63100</v>
      </c>
      <c r="M68">
        <v>1.2</v>
      </c>
      <c r="N68" s="84">
        <v>25.2</v>
      </c>
      <c r="O68" s="83">
        <v>1590120</v>
      </c>
      <c r="P68" t="s">
        <v>106</v>
      </c>
    </row>
    <row r="69" spans="1:17">
      <c r="A69" t="s">
        <v>2296</v>
      </c>
      <c r="B69" t="s">
        <v>2152</v>
      </c>
      <c r="C69" t="s">
        <v>1608</v>
      </c>
      <c r="D69" t="e">
        <v>#N/A</v>
      </c>
      <c r="E69" t="e">
        <v>#N/A</v>
      </c>
      <c r="F69" s="85" t="s">
        <v>2291</v>
      </c>
      <c r="G69" t="e">
        <v>#N/A</v>
      </c>
      <c r="H69" t="e">
        <v>#N/A</v>
      </c>
      <c r="I69" t="e">
        <v>#N/A</v>
      </c>
      <c r="J69" t="e">
        <v>#N/A</v>
      </c>
      <c r="K69" t="e">
        <v>#N/A</v>
      </c>
      <c r="L69" s="83">
        <v>512000</v>
      </c>
      <c r="M69" t="e">
        <v>#N/A</v>
      </c>
      <c r="N69" s="84">
        <v>4.5</v>
      </c>
      <c r="O69" s="83">
        <v>2304000</v>
      </c>
      <c r="P69" t="e">
        <v>#N/A</v>
      </c>
      <c r="Q69" t="s">
        <v>2295</v>
      </c>
    </row>
    <row r="70" spans="1:17">
      <c r="A70" t="s">
        <v>2296</v>
      </c>
      <c r="B70" t="s">
        <v>2152</v>
      </c>
      <c r="C70" t="s">
        <v>1608</v>
      </c>
      <c r="D70" t="e">
        <v>#N/A</v>
      </c>
      <c r="E70" t="e">
        <v>#N/A</v>
      </c>
      <c r="F70" s="85" t="s">
        <v>2291</v>
      </c>
      <c r="G70" t="e">
        <v>#N/A</v>
      </c>
      <c r="H70" t="e">
        <v>#N/A</v>
      </c>
      <c r="I70" t="e">
        <v>#N/A</v>
      </c>
      <c r="J70" t="e">
        <v>#N/A</v>
      </c>
      <c r="K70" t="e">
        <v>#N/A</v>
      </c>
      <c r="L70" s="83">
        <v>75000</v>
      </c>
      <c r="M70" t="e">
        <v>#N/A</v>
      </c>
      <c r="N70" s="84">
        <v>4.5</v>
      </c>
      <c r="O70" s="83">
        <v>337500</v>
      </c>
      <c r="P70" t="e">
        <v>#N/A</v>
      </c>
      <c r="Q70" t="s">
        <v>2295</v>
      </c>
    </row>
    <row r="71" spans="1:17">
      <c r="A71" t="s">
        <v>132</v>
      </c>
      <c r="B71" t="s">
        <v>111</v>
      </c>
      <c r="C71" t="s">
        <v>1608</v>
      </c>
      <c r="D71" t="s">
        <v>66</v>
      </c>
      <c r="E71">
        <v>480000</v>
      </c>
      <c r="F71" s="85" t="s">
        <v>2293</v>
      </c>
      <c r="G71">
        <v>19</v>
      </c>
      <c r="H71">
        <v>0</v>
      </c>
      <c r="I71">
        <v>0</v>
      </c>
      <c r="J71">
        <v>100</v>
      </c>
      <c r="K71">
        <v>150</v>
      </c>
      <c r="L71" s="83">
        <v>204000</v>
      </c>
      <c r="M71">
        <v>35</v>
      </c>
      <c r="N71" s="84">
        <v>4.5</v>
      </c>
      <c r="O71" s="83">
        <v>918000</v>
      </c>
      <c r="P71" t="s">
        <v>66</v>
      </c>
    </row>
    <row r="72" spans="1:17">
      <c r="A72" t="s">
        <v>132</v>
      </c>
      <c r="B72" t="s">
        <v>111</v>
      </c>
      <c r="C72" t="s">
        <v>1608</v>
      </c>
      <c r="D72" t="s">
        <v>66</v>
      </c>
      <c r="E72">
        <v>480000</v>
      </c>
      <c r="F72" s="85" t="s">
        <v>2293</v>
      </c>
      <c r="G72">
        <v>19</v>
      </c>
      <c r="H72">
        <v>0</v>
      </c>
      <c r="I72">
        <v>0</v>
      </c>
      <c r="J72">
        <v>100</v>
      </c>
      <c r="K72">
        <v>150</v>
      </c>
      <c r="L72" s="83">
        <v>204000</v>
      </c>
      <c r="M72">
        <v>35</v>
      </c>
      <c r="N72" s="84">
        <v>4.5</v>
      </c>
      <c r="O72" s="83">
        <v>918000</v>
      </c>
      <c r="P72" t="s">
        <v>66</v>
      </c>
    </row>
    <row r="73" spans="1:17">
      <c r="A73" t="s">
        <v>804</v>
      </c>
      <c r="B73" t="s">
        <v>124</v>
      </c>
      <c r="C73" t="s">
        <v>1608</v>
      </c>
      <c r="D73" t="s">
        <v>48</v>
      </c>
      <c r="E73">
        <v>27692</v>
      </c>
      <c r="F73" s="85" t="s">
        <v>2291</v>
      </c>
      <c r="G73">
        <v>90</v>
      </c>
      <c r="H73">
        <v>0</v>
      </c>
      <c r="I73">
        <v>250</v>
      </c>
      <c r="J73">
        <v>450</v>
      </c>
      <c r="K73">
        <v>650</v>
      </c>
      <c r="L73" s="83">
        <v>16000</v>
      </c>
      <c r="M73">
        <v>5.5</v>
      </c>
      <c r="N73" s="84">
        <v>14.5</v>
      </c>
      <c r="O73" s="83">
        <v>232000</v>
      </c>
      <c r="P73" t="s">
        <v>48</v>
      </c>
    </row>
    <row r="74" spans="1:17">
      <c r="A74" t="s">
        <v>132</v>
      </c>
      <c r="B74" t="s">
        <v>111</v>
      </c>
      <c r="C74" t="s">
        <v>1608</v>
      </c>
      <c r="D74" t="s">
        <v>66</v>
      </c>
      <c r="E74">
        <v>480000</v>
      </c>
      <c r="F74" s="85" t="s">
        <v>2293</v>
      </c>
      <c r="G74">
        <v>19</v>
      </c>
      <c r="H74">
        <v>0</v>
      </c>
      <c r="I74">
        <v>0</v>
      </c>
      <c r="J74">
        <v>100</v>
      </c>
      <c r="K74">
        <v>150</v>
      </c>
      <c r="L74" s="83">
        <v>67200</v>
      </c>
      <c r="M74">
        <v>35</v>
      </c>
      <c r="N74" s="84">
        <v>4.5</v>
      </c>
      <c r="O74" s="83">
        <v>302400</v>
      </c>
      <c r="P74" t="s">
        <v>66</v>
      </c>
    </row>
    <row r="75" spans="1:17">
      <c r="A75" t="s">
        <v>804</v>
      </c>
      <c r="B75" t="s">
        <v>124</v>
      </c>
      <c r="C75" t="s">
        <v>1608</v>
      </c>
      <c r="D75" t="s">
        <v>48</v>
      </c>
      <c r="E75">
        <v>27692</v>
      </c>
      <c r="F75" s="85" t="s">
        <v>2291</v>
      </c>
      <c r="G75">
        <v>90</v>
      </c>
      <c r="H75">
        <v>0</v>
      </c>
      <c r="I75">
        <v>250</v>
      </c>
      <c r="J75">
        <v>450</v>
      </c>
      <c r="K75">
        <v>650</v>
      </c>
      <c r="L75" s="83">
        <v>11000</v>
      </c>
      <c r="M75">
        <v>5.5</v>
      </c>
      <c r="N75" s="84">
        <v>14.5</v>
      </c>
      <c r="O75" s="83">
        <v>159500</v>
      </c>
      <c r="P75" t="s">
        <v>48</v>
      </c>
    </row>
    <row r="76" spans="1:17">
      <c r="A76" t="s">
        <v>163</v>
      </c>
      <c r="B76" t="s">
        <v>24</v>
      </c>
      <c r="C76" t="s">
        <v>1608</v>
      </c>
      <c r="D76" t="s">
        <v>144</v>
      </c>
      <c r="E76">
        <v>120000</v>
      </c>
      <c r="F76" s="85" t="s">
        <v>2294</v>
      </c>
      <c r="G76">
        <v>52</v>
      </c>
      <c r="H76">
        <v>0</v>
      </c>
      <c r="I76">
        <v>0</v>
      </c>
      <c r="J76">
        <v>200</v>
      </c>
      <c r="K76">
        <v>300</v>
      </c>
      <c r="L76" s="83">
        <v>51000</v>
      </c>
      <c r="M76">
        <v>1.2</v>
      </c>
      <c r="N76" s="84">
        <v>20</v>
      </c>
      <c r="O76" s="83">
        <v>1020000</v>
      </c>
      <c r="P76" t="s">
        <v>144</v>
      </c>
    </row>
    <row r="77" spans="1:17">
      <c r="A77" t="s">
        <v>163</v>
      </c>
      <c r="B77" t="s">
        <v>24</v>
      </c>
      <c r="C77" t="s">
        <v>1608</v>
      </c>
      <c r="D77" t="s">
        <v>144</v>
      </c>
      <c r="E77">
        <v>120000</v>
      </c>
      <c r="F77" s="85" t="s">
        <v>2294</v>
      </c>
      <c r="G77">
        <v>52</v>
      </c>
      <c r="H77">
        <v>0</v>
      </c>
      <c r="I77">
        <v>0</v>
      </c>
      <c r="J77">
        <v>200</v>
      </c>
      <c r="K77">
        <v>300</v>
      </c>
      <c r="L77" s="83">
        <v>69700</v>
      </c>
      <c r="M77">
        <v>1.2</v>
      </c>
      <c r="N77" s="84">
        <v>20</v>
      </c>
      <c r="O77" s="83">
        <v>1394000</v>
      </c>
      <c r="P77" t="s">
        <v>144</v>
      </c>
    </row>
    <row r="78" spans="1:17">
      <c r="A78" t="s">
        <v>640</v>
      </c>
      <c r="B78" t="s">
        <v>111</v>
      </c>
      <c r="C78" t="s">
        <v>1608</v>
      </c>
      <c r="D78" t="s">
        <v>66</v>
      </c>
      <c r="E78">
        <v>120000</v>
      </c>
      <c r="F78" s="85" t="s">
        <v>2293</v>
      </c>
      <c r="G78">
        <v>18</v>
      </c>
      <c r="H78">
        <v>201</v>
      </c>
      <c r="I78">
        <v>0</v>
      </c>
      <c r="J78">
        <v>200</v>
      </c>
      <c r="K78">
        <v>300</v>
      </c>
      <c r="L78" s="83">
        <v>48000</v>
      </c>
      <c r="M78">
        <v>5</v>
      </c>
      <c r="N78" s="84">
        <v>5</v>
      </c>
      <c r="O78" s="83">
        <v>240000</v>
      </c>
      <c r="P78" t="s">
        <v>66</v>
      </c>
    </row>
    <row r="79" spans="1:17">
      <c r="A79" t="s">
        <v>640</v>
      </c>
      <c r="B79" t="s">
        <v>111</v>
      </c>
      <c r="C79" t="s">
        <v>1608</v>
      </c>
      <c r="D79" t="s">
        <v>66</v>
      </c>
      <c r="E79">
        <v>120000</v>
      </c>
      <c r="F79" s="85" t="s">
        <v>2293</v>
      </c>
      <c r="G79">
        <v>18</v>
      </c>
      <c r="H79">
        <v>201</v>
      </c>
      <c r="I79">
        <v>0</v>
      </c>
      <c r="J79">
        <v>200</v>
      </c>
      <c r="K79">
        <v>300</v>
      </c>
      <c r="L79" s="83">
        <v>71100</v>
      </c>
      <c r="M79">
        <v>5</v>
      </c>
      <c r="N79" s="84">
        <v>5</v>
      </c>
      <c r="O79" s="83">
        <v>355500</v>
      </c>
      <c r="P79" t="s">
        <v>66</v>
      </c>
    </row>
    <row r="80" spans="1:17">
      <c r="A80" t="s">
        <v>248</v>
      </c>
      <c r="B80" t="s">
        <v>124</v>
      </c>
      <c r="C80" t="s">
        <v>1608</v>
      </c>
      <c r="D80" t="s">
        <v>118</v>
      </c>
      <c r="E80">
        <v>96000</v>
      </c>
      <c r="F80" s="85" t="s">
        <v>2291</v>
      </c>
      <c r="G80">
        <v>89</v>
      </c>
      <c r="H80">
        <v>241</v>
      </c>
      <c r="I80">
        <v>0</v>
      </c>
      <c r="J80">
        <v>250</v>
      </c>
      <c r="K80">
        <v>450</v>
      </c>
      <c r="L80" s="83">
        <v>41600</v>
      </c>
      <c r="M80">
        <v>6.5</v>
      </c>
      <c r="N80" s="84">
        <v>7.5</v>
      </c>
      <c r="O80" s="83">
        <v>312000</v>
      </c>
      <c r="P80" t="s">
        <v>118</v>
      </c>
    </row>
    <row r="81" spans="1:16">
      <c r="A81" t="s">
        <v>248</v>
      </c>
      <c r="B81" t="s">
        <v>124</v>
      </c>
      <c r="C81" t="s">
        <v>1608</v>
      </c>
      <c r="D81" t="s">
        <v>118</v>
      </c>
      <c r="E81">
        <v>96000</v>
      </c>
      <c r="F81" s="85" t="s">
        <v>2291</v>
      </c>
      <c r="G81">
        <v>89</v>
      </c>
      <c r="H81">
        <v>241</v>
      </c>
      <c r="I81">
        <v>0</v>
      </c>
      <c r="J81">
        <v>250</v>
      </c>
      <c r="K81">
        <v>450</v>
      </c>
      <c r="L81" s="83">
        <v>41600</v>
      </c>
      <c r="M81">
        <v>6.5</v>
      </c>
      <c r="N81" s="84">
        <v>7.5</v>
      </c>
      <c r="O81" s="83">
        <v>312000</v>
      </c>
      <c r="P81" t="s">
        <v>118</v>
      </c>
    </row>
    <row r="82" spans="1:16">
      <c r="A82" t="s">
        <v>248</v>
      </c>
      <c r="B82" t="s">
        <v>124</v>
      </c>
      <c r="C82" t="s">
        <v>1608</v>
      </c>
      <c r="D82" t="s">
        <v>118</v>
      </c>
      <c r="E82">
        <v>96000</v>
      </c>
      <c r="F82" s="85" t="s">
        <v>2291</v>
      </c>
      <c r="G82">
        <v>89</v>
      </c>
      <c r="H82">
        <v>241</v>
      </c>
      <c r="I82">
        <v>0</v>
      </c>
      <c r="J82">
        <v>250</v>
      </c>
      <c r="K82">
        <v>450</v>
      </c>
      <c r="L82" s="83">
        <v>10100</v>
      </c>
      <c r="M82">
        <v>6.5</v>
      </c>
      <c r="N82" s="84">
        <v>7.5</v>
      </c>
      <c r="O82" s="83">
        <v>75750</v>
      </c>
      <c r="P82" t="s">
        <v>118</v>
      </c>
    </row>
    <row r="83" spans="1:16">
      <c r="A83" t="s">
        <v>305</v>
      </c>
      <c r="B83" t="s">
        <v>24</v>
      </c>
      <c r="C83" t="s">
        <v>1608</v>
      </c>
      <c r="D83" t="s">
        <v>112</v>
      </c>
      <c r="E83">
        <v>200000</v>
      </c>
      <c r="F83" s="85" t="s">
        <v>2292</v>
      </c>
      <c r="G83">
        <v>48</v>
      </c>
      <c r="H83">
        <v>0</v>
      </c>
      <c r="I83">
        <v>0</v>
      </c>
      <c r="J83">
        <v>180</v>
      </c>
      <c r="K83">
        <v>260</v>
      </c>
      <c r="L83" s="83">
        <v>45000</v>
      </c>
      <c r="M83">
        <v>1.2</v>
      </c>
      <c r="N83" s="84">
        <v>25.2</v>
      </c>
      <c r="O83" s="83">
        <v>1134000</v>
      </c>
      <c r="P83" t="s">
        <v>112</v>
      </c>
    </row>
    <row r="84" spans="1:16">
      <c r="A84" t="s">
        <v>305</v>
      </c>
      <c r="B84" t="s">
        <v>24</v>
      </c>
      <c r="C84" t="s">
        <v>1608</v>
      </c>
      <c r="D84" t="s">
        <v>112</v>
      </c>
      <c r="E84">
        <v>200000</v>
      </c>
      <c r="F84" s="85" t="s">
        <v>2292</v>
      </c>
      <c r="G84">
        <v>48</v>
      </c>
      <c r="H84">
        <v>0</v>
      </c>
      <c r="I84">
        <v>0</v>
      </c>
      <c r="J84">
        <v>180</v>
      </c>
      <c r="K84">
        <v>260</v>
      </c>
      <c r="L84" s="83">
        <v>27000</v>
      </c>
      <c r="M84">
        <v>1.2</v>
      </c>
      <c r="N84" s="84">
        <v>25.2</v>
      </c>
      <c r="O84" s="83">
        <v>680400</v>
      </c>
      <c r="P84" t="s">
        <v>112</v>
      </c>
    </row>
    <row r="85" spans="1:16">
      <c r="A85" t="s">
        <v>622</v>
      </c>
      <c r="B85" t="s">
        <v>124</v>
      </c>
      <c r="C85" t="s">
        <v>1608</v>
      </c>
      <c r="D85" t="s">
        <v>48</v>
      </c>
      <c r="E85">
        <v>240000</v>
      </c>
      <c r="F85" s="85" t="s">
        <v>2291</v>
      </c>
      <c r="G85">
        <v>91</v>
      </c>
      <c r="H85">
        <v>201</v>
      </c>
      <c r="I85">
        <v>0</v>
      </c>
      <c r="J85">
        <v>100</v>
      </c>
      <c r="K85">
        <v>150</v>
      </c>
      <c r="L85" s="83">
        <v>236300</v>
      </c>
      <c r="M85">
        <v>4.5</v>
      </c>
      <c r="N85" s="84">
        <v>4.5</v>
      </c>
      <c r="O85" s="83">
        <v>1063350</v>
      </c>
      <c r="P85" t="s">
        <v>48</v>
      </c>
    </row>
    <row r="86" spans="1:16">
      <c r="A86" t="s">
        <v>253</v>
      </c>
      <c r="B86" t="s">
        <v>124</v>
      </c>
      <c r="C86" t="s">
        <v>1608</v>
      </c>
      <c r="D86" t="s">
        <v>144</v>
      </c>
      <c r="E86">
        <v>120000</v>
      </c>
      <c r="F86" s="85" t="s">
        <v>2290</v>
      </c>
      <c r="G86">
        <v>89</v>
      </c>
      <c r="H86">
        <v>201</v>
      </c>
      <c r="I86">
        <v>0</v>
      </c>
      <c r="J86">
        <v>200</v>
      </c>
      <c r="K86">
        <v>300</v>
      </c>
      <c r="L86" s="83">
        <v>116600</v>
      </c>
      <c r="M86">
        <v>5.5</v>
      </c>
      <c r="N86" s="84">
        <v>5.5</v>
      </c>
      <c r="O86" s="83">
        <v>641300</v>
      </c>
      <c r="P86" t="s">
        <v>144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87DE-6FE7-48E3-B77F-409AC3853B09}">
  <sheetPr codeName="Sheet27"/>
  <dimension ref="A1:O63"/>
  <sheetViews>
    <sheetView workbookViewId="0"/>
  </sheetViews>
  <sheetFormatPr defaultRowHeight="16.5"/>
  <cols>
    <col min="1" max="1" width="21.375" bestFit="1" customWidth="1"/>
    <col min="2" max="2" width="11.25" bestFit="1" customWidth="1"/>
    <col min="3" max="3" width="11.875" bestFit="1" customWidth="1"/>
    <col min="4" max="4" width="16.875" bestFit="1" customWidth="1"/>
    <col min="5" max="5" width="18.75" bestFit="1" customWidth="1"/>
    <col min="6" max="6" width="36.25" bestFit="1" customWidth="1"/>
    <col min="7" max="8" width="11.25" bestFit="1" customWidth="1"/>
    <col min="9" max="9" width="12" bestFit="1" customWidth="1"/>
    <col min="10" max="10" width="13.25" bestFit="1" customWidth="1"/>
    <col min="11" max="11" width="23.75" bestFit="1" customWidth="1"/>
    <col min="12" max="12" width="11.25" bestFit="1" customWidth="1"/>
    <col min="13" max="13" width="22.875" bestFit="1" customWidth="1"/>
    <col min="14" max="14" width="15.25" bestFit="1" customWidth="1"/>
    <col min="15" max="15" width="27.125" bestFit="1" customWidth="1"/>
  </cols>
  <sheetData>
    <row r="1" spans="1:15">
      <c r="A1" s="46" t="s">
        <v>1898</v>
      </c>
    </row>
    <row r="3" spans="1:15">
      <c r="A3" t="s">
        <v>0</v>
      </c>
      <c r="B3" t="s">
        <v>2</v>
      </c>
      <c r="C3" t="s">
        <v>1890</v>
      </c>
      <c r="D3" t="s">
        <v>1891</v>
      </c>
      <c r="E3" t="s">
        <v>7</v>
      </c>
      <c r="F3" t="s">
        <v>1892</v>
      </c>
      <c r="G3" t="s">
        <v>10</v>
      </c>
      <c r="H3" t="s">
        <v>608</v>
      </c>
      <c r="I3" t="s">
        <v>1691</v>
      </c>
      <c r="J3" t="s">
        <v>6</v>
      </c>
      <c r="K3" t="s">
        <v>1893</v>
      </c>
      <c r="L3" t="s">
        <v>1894</v>
      </c>
      <c r="M3" t="s">
        <v>1895</v>
      </c>
      <c r="N3" t="s">
        <v>1896</v>
      </c>
      <c r="O3" t="s">
        <v>1897</v>
      </c>
    </row>
    <row r="4" spans="1:15" hidden="1">
      <c r="A4" t="s">
        <v>722</v>
      </c>
      <c r="B4" t="s">
        <v>43</v>
      </c>
      <c r="C4">
        <v>18</v>
      </c>
      <c r="D4" t="s">
        <v>591</v>
      </c>
      <c r="E4" t="s">
        <v>517</v>
      </c>
      <c r="F4" t="s">
        <v>1774</v>
      </c>
      <c r="G4">
        <v>205</v>
      </c>
      <c r="H4">
        <v>290</v>
      </c>
      <c r="I4">
        <v>5</v>
      </c>
      <c r="J4">
        <v>24390</v>
      </c>
      <c r="K4">
        <v>121950</v>
      </c>
      <c r="L4">
        <v>5</v>
      </c>
      <c r="M4">
        <v>121950</v>
      </c>
      <c r="N4">
        <v>5</v>
      </c>
    </row>
    <row r="5" spans="1:15" hidden="1">
      <c r="A5" t="s">
        <v>713</v>
      </c>
      <c r="B5" t="s">
        <v>43</v>
      </c>
      <c r="C5">
        <v>22</v>
      </c>
      <c r="D5" t="s">
        <v>588</v>
      </c>
      <c r="E5" t="s">
        <v>90</v>
      </c>
      <c r="F5" t="s">
        <v>1756</v>
      </c>
      <c r="G5">
        <v>350</v>
      </c>
      <c r="H5">
        <v>650</v>
      </c>
      <c r="I5">
        <v>14</v>
      </c>
      <c r="J5">
        <v>9230</v>
      </c>
      <c r="K5">
        <v>129220</v>
      </c>
      <c r="L5">
        <v>12</v>
      </c>
      <c r="M5">
        <v>110760</v>
      </c>
      <c r="N5">
        <v>14</v>
      </c>
    </row>
    <row r="6" spans="1:15" hidden="1">
      <c r="A6" t="s">
        <v>792</v>
      </c>
      <c r="B6" t="s">
        <v>43</v>
      </c>
      <c r="C6">
        <v>22</v>
      </c>
      <c r="D6" t="s">
        <v>588</v>
      </c>
      <c r="E6" t="s">
        <v>664</v>
      </c>
      <c r="F6" t="s">
        <v>1749</v>
      </c>
      <c r="G6">
        <v>480</v>
      </c>
      <c r="H6">
        <v>640</v>
      </c>
      <c r="I6">
        <v>14</v>
      </c>
      <c r="J6">
        <v>9375</v>
      </c>
      <c r="K6">
        <v>131250</v>
      </c>
      <c r="L6">
        <v>12</v>
      </c>
      <c r="M6">
        <v>112500</v>
      </c>
      <c r="N6">
        <v>14</v>
      </c>
    </row>
    <row r="7" spans="1:15" hidden="1">
      <c r="A7" t="s">
        <v>701</v>
      </c>
      <c r="B7" t="s">
        <v>43</v>
      </c>
      <c r="C7">
        <v>22</v>
      </c>
      <c r="D7" t="s">
        <v>588</v>
      </c>
      <c r="E7" t="s">
        <v>664</v>
      </c>
      <c r="F7" t="s">
        <v>1749</v>
      </c>
      <c r="G7">
        <v>480</v>
      </c>
      <c r="H7">
        <v>640</v>
      </c>
      <c r="I7">
        <v>14</v>
      </c>
      <c r="J7">
        <v>9375</v>
      </c>
      <c r="K7">
        <v>131250</v>
      </c>
      <c r="L7">
        <v>12</v>
      </c>
      <c r="M7">
        <v>112500</v>
      </c>
      <c r="N7">
        <v>14</v>
      </c>
    </row>
    <row r="8" spans="1:15" hidden="1">
      <c r="A8" t="s">
        <v>663</v>
      </c>
      <c r="B8" t="s">
        <v>43</v>
      </c>
      <c r="C8">
        <v>22</v>
      </c>
      <c r="D8" t="s">
        <v>588</v>
      </c>
      <c r="E8" t="s">
        <v>664</v>
      </c>
      <c r="F8" t="s">
        <v>1749</v>
      </c>
      <c r="G8">
        <v>480</v>
      </c>
      <c r="H8">
        <v>640</v>
      </c>
      <c r="I8">
        <v>14</v>
      </c>
      <c r="J8">
        <v>9375</v>
      </c>
      <c r="K8">
        <v>131250</v>
      </c>
      <c r="L8">
        <v>12</v>
      </c>
      <c r="M8">
        <v>112500</v>
      </c>
      <c r="N8">
        <v>14</v>
      </c>
    </row>
    <row r="9" spans="1:15" hidden="1">
      <c r="A9" t="s">
        <v>620</v>
      </c>
      <c r="B9" t="s">
        <v>43</v>
      </c>
      <c r="C9">
        <v>22</v>
      </c>
      <c r="D9" t="s">
        <v>588</v>
      </c>
      <c r="E9" t="s">
        <v>240</v>
      </c>
      <c r="F9" t="s">
        <v>1753</v>
      </c>
      <c r="G9">
        <v>350</v>
      </c>
      <c r="H9">
        <v>650</v>
      </c>
      <c r="I9">
        <v>14.5</v>
      </c>
      <c r="J9">
        <v>9230</v>
      </c>
      <c r="K9">
        <v>133835</v>
      </c>
      <c r="L9">
        <v>12</v>
      </c>
      <c r="M9">
        <v>110760</v>
      </c>
      <c r="N9">
        <v>14</v>
      </c>
    </row>
    <row r="10" spans="1:15" hidden="1">
      <c r="A10" t="s">
        <v>262</v>
      </c>
      <c r="B10" t="s">
        <v>43</v>
      </c>
      <c r="C10">
        <v>89</v>
      </c>
      <c r="D10" t="s">
        <v>583</v>
      </c>
      <c r="E10" t="s">
        <v>90</v>
      </c>
      <c r="F10" t="s">
        <v>1741</v>
      </c>
      <c r="G10">
        <v>230</v>
      </c>
      <c r="H10">
        <v>320</v>
      </c>
      <c r="I10">
        <v>5.5</v>
      </c>
      <c r="J10">
        <v>26086</v>
      </c>
      <c r="K10">
        <v>143473</v>
      </c>
      <c r="L10">
        <v>6.5</v>
      </c>
      <c r="M10">
        <v>169559</v>
      </c>
      <c r="N10">
        <v>5.5</v>
      </c>
    </row>
    <row r="11" spans="1:15" hidden="1">
      <c r="A11" t="s">
        <v>783</v>
      </c>
      <c r="B11" t="s">
        <v>43</v>
      </c>
      <c r="C11">
        <v>18</v>
      </c>
      <c r="D11" t="s">
        <v>591</v>
      </c>
      <c r="E11" t="s">
        <v>661</v>
      </c>
      <c r="F11" t="s">
        <v>1873</v>
      </c>
      <c r="G11">
        <v>280</v>
      </c>
      <c r="H11">
        <v>320</v>
      </c>
      <c r="I11">
        <v>7</v>
      </c>
      <c r="J11">
        <v>21428</v>
      </c>
      <c r="K11">
        <v>149996</v>
      </c>
      <c r="L11">
        <v>5</v>
      </c>
      <c r="M11">
        <v>107140</v>
      </c>
      <c r="N11">
        <v>7</v>
      </c>
    </row>
    <row r="12" spans="1:15">
      <c r="A12" t="s">
        <v>621</v>
      </c>
      <c r="B12" t="s">
        <v>43</v>
      </c>
      <c r="C12">
        <v>18</v>
      </c>
      <c r="D12" t="s">
        <v>591</v>
      </c>
      <c r="E12" t="s">
        <v>90</v>
      </c>
      <c r="F12" t="s">
        <v>1788</v>
      </c>
      <c r="G12">
        <v>200</v>
      </c>
      <c r="H12">
        <v>300</v>
      </c>
      <c r="I12">
        <v>5</v>
      </c>
      <c r="J12">
        <v>30000</v>
      </c>
      <c r="K12">
        <v>150000</v>
      </c>
      <c r="L12">
        <v>5</v>
      </c>
      <c r="M12">
        <v>150000</v>
      </c>
      <c r="N12">
        <v>5.5</v>
      </c>
    </row>
    <row r="13" spans="1:15" hidden="1">
      <c r="A13" t="s">
        <v>809</v>
      </c>
      <c r="B13" t="s">
        <v>43</v>
      </c>
      <c r="C13">
        <v>18</v>
      </c>
      <c r="D13" t="s">
        <v>591</v>
      </c>
      <c r="E13" t="s">
        <v>103</v>
      </c>
      <c r="F13" t="s">
        <v>1794</v>
      </c>
      <c r="G13">
        <v>200</v>
      </c>
      <c r="H13">
        <v>300</v>
      </c>
      <c r="I13">
        <v>5</v>
      </c>
      <c r="J13">
        <v>30000</v>
      </c>
      <c r="K13">
        <v>150000</v>
      </c>
      <c r="L13">
        <v>5</v>
      </c>
      <c r="M13">
        <v>150000</v>
      </c>
      <c r="N13">
        <v>5.5</v>
      </c>
    </row>
    <row r="14" spans="1:15" hidden="1">
      <c r="A14" t="s">
        <v>724</v>
      </c>
      <c r="B14" t="s">
        <v>43</v>
      </c>
      <c r="C14">
        <v>18</v>
      </c>
      <c r="D14" t="s">
        <v>591</v>
      </c>
      <c r="E14" t="s">
        <v>90</v>
      </c>
      <c r="F14" t="s">
        <v>1793</v>
      </c>
      <c r="G14">
        <v>350</v>
      </c>
      <c r="H14">
        <v>450</v>
      </c>
      <c r="I14">
        <v>9</v>
      </c>
      <c r="J14">
        <v>17142</v>
      </c>
      <c r="K14">
        <v>154278</v>
      </c>
      <c r="L14">
        <v>6</v>
      </c>
      <c r="M14">
        <v>102852</v>
      </c>
      <c r="N14">
        <v>9</v>
      </c>
    </row>
    <row r="15" spans="1:15" hidden="1">
      <c r="A15" t="s">
        <v>762</v>
      </c>
      <c r="B15" t="s">
        <v>43</v>
      </c>
      <c r="C15">
        <v>18</v>
      </c>
      <c r="D15" t="s">
        <v>591</v>
      </c>
      <c r="E15" t="s">
        <v>39</v>
      </c>
      <c r="F15" t="s">
        <v>1772</v>
      </c>
      <c r="G15">
        <v>350</v>
      </c>
      <c r="H15">
        <v>450</v>
      </c>
      <c r="I15">
        <v>9</v>
      </c>
      <c r="J15">
        <v>17142</v>
      </c>
      <c r="K15">
        <v>154278</v>
      </c>
      <c r="L15">
        <v>6</v>
      </c>
      <c r="M15">
        <v>102852</v>
      </c>
      <c r="N15">
        <v>9</v>
      </c>
    </row>
    <row r="16" spans="1:15" hidden="1">
      <c r="A16" t="s">
        <v>613</v>
      </c>
      <c r="B16" t="s">
        <v>43</v>
      </c>
      <c r="C16">
        <v>18</v>
      </c>
      <c r="D16" t="s">
        <v>591</v>
      </c>
      <c r="E16" t="s">
        <v>614</v>
      </c>
      <c r="F16" t="s">
        <v>1865</v>
      </c>
      <c r="G16">
        <v>270</v>
      </c>
      <c r="H16">
        <v>330</v>
      </c>
      <c r="I16">
        <v>7</v>
      </c>
      <c r="J16">
        <v>22222</v>
      </c>
      <c r="K16">
        <v>155554</v>
      </c>
      <c r="L16">
        <v>5</v>
      </c>
      <c r="M16">
        <v>111110</v>
      </c>
      <c r="N16">
        <v>7</v>
      </c>
    </row>
    <row r="17" spans="1:14" hidden="1">
      <c r="A17" t="s">
        <v>244</v>
      </c>
      <c r="B17" t="s">
        <v>43</v>
      </c>
      <c r="C17">
        <v>89</v>
      </c>
      <c r="D17" t="s">
        <v>583</v>
      </c>
      <c r="E17" t="s">
        <v>240</v>
      </c>
      <c r="F17" t="s">
        <v>1737</v>
      </c>
      <c r="G17">
        <v>350</v>
      </c>
      <c r="H17">
        <v>450</v>
      </c>
      <c r="I17">
        <v>9.5</v>
      </c>
      <c r="J17">
        <v>17142</v>
      </c>
      <c r="K17">
        <v>162849</v>
      </c>
      <c r="L17">
        <v>6.5</v>
      </c>
      <c r="M17">
        <v>111423</v>
      </c>
      <c r="N17">
        <v>9.5</v>
      </c>
    </row>
    <row r="18" spans="1:14" hidden="1">
      <c r="A18" t="s">
        <v>720</v>
      </c>
      <c r="B18" t="s">
        <v>43</v>
      </c>
      <c r="C18">
        <v>18</v>
      </c>
      <c r="D18" t="s">
        <v>591</v>
      </c>
      <c r="E18" t="s">
        <v>90</v>
      </c>
      <c r="F18" t="s">
        <v>1790</v>
      </c>
      <c r="G18">
        <v>220</v>
      </c>
      <c r="H18">
        <v>315</v>
      </c>
      <c r="I18">
        <v>6</v>
      </c>
      <c r="J18">
        <v>27272</v>
      </c>
      <c r="K18">
        <v>163632</v>
      </c>
      <c r="L18">
        <v>5</v>
      </c>
      <c r="M18">
        <v>136360</v>
      </c>
      <c r="N18">
        <v>6</v>
      </c>
    </row>
    <row r="19" spans="1:14">
      <c r="A19" t="s">
        <v>842</v>
      </c>
      <c r="B19" t="s">
        <v>43</v>
      </c>
      <c r="C19">
        <v>18</v>
      </c>
      <c r="D19" t="s">
        <v>591</v>
      </c>
      <c r="E19" t="s">
        <v>90</v>
      </c>
      <c r="F19" t="s">
        <v>1788</v>
      </c>
      <c r="G19">
        <v>200</v>
      </c>
      <c r="H19">
        <v>300</v>
      </c>
      <c r="I19">
        <v>5.5</v>
      </c>
      <c r="J19">
        <v>30000</v>
      </c>
      <c r="K19">
        <v>165000</v>
      </c>
      <c r="L19">
        <v>5</v>
      </c>
      <c r="M19">
        <v>150000</v>
      </c>
      <c r="N19">
        <v>5.5</v>
      </c>
    </row>
    <row r="20" spans="1:14" hidden="1">
      <c r="A20" t="s">
        <v>264</v>
      </c>
      <c r="B20" t="s">
        <v>43</v>
      </c>
      <c r="C20">
        <v>89</v>
      </c>
      <c r="D20" t="s">
        <v>583</v>
      </c>
      <c r="E20" t="s">
        <v>90</v>
      </c>
      <c r="F20" t="s">
        <v>1740</v>
      </c>
      <c r="G20">
        <v>200</v>
      </c>
      <c r="H20">
        <v>300</v>
      </c>
      <c r="I20">
        <v>5.5</v>
      </c>
      <c r="J20">
        <v>30000</v>
      </c>
      <c r="K20">
        <v>165000</v>
      </c>
      <c r="L20">
        <v>5.5</v>
      </c>
      <c r="M20">
        <v>165000</v>
      </c>
      <c r="N20">
        <v>5.5</v>
      </c>
    </row>
    <row r="21" spans="1:14" hidden="1">
      <c r="A21" t="s">
        <v>618</v>
      </c>
      <c r="B21" t="s">
        <v>43</v>
      </c>
      <c r="C21">
        <v>18</v>
      </c>
      <c r="D21" t="s">
        <v>591</v>
      </c>
      <c r="E21" t="s">
        <v>90</v>
      </c>
      <c r="F21" t="s">
        <v>1792</v>
      </c>
      <c r="G21">
        <v>250</v>
      </c>
      <c r="H21">
        <v>310</v>
      </c>
      <c r="I21">
        <v>7</v>
      </c>
      <c r="J21">
        <v>24000</v>
      </c>
      <c r="K21">
        <v>168000</v>
      </c>
      <c r="L21">
        <v>6</v>
      </c>
      <c r="M21">
        <v>144000</v>
      </c>
      <c r="N21">
        <v>7</v>
      </c>
    </row>
    <row r="22" spans="1:14" hidden="1">
      <c r="A22" t="s">
        <v>637</v>
      </c>
      <c r="B22" t="s">
        <v>43</v>
      </c>
      <c r="C22">
        <v>18</v>
      </c>
      <c r="D22" t="s">
        <v>591</v>
      </c>
      <c r="E22" t="s">
        <v>638</v>
      </c>
      <c r="F22" t="s">
        <v>1861</v>
      </c>
      <c r="G22">
        <v>285</v>
      </c>
      <c r="H22">
        <v>420</v>
      </c>
      <c r="I22">
        <v>8</v>
      </c>
      <c r="J22">
        <v>21052</v>
      </c>
      <c r="K22">
        <v>168416</v>
      </c>
      <c r="L22">
        <v>7</v>
      </c>
      <c r="M22">
        <v>147364</v>
      </c>
      <c r="N22">
        <v>8</v>
      </c>
    </row>
    <row r="23" spans="1:14" hidden="1">
      <c r="A23" t="s">
        <v>764</v>
      </c>
      <c r="B23" t="s">
        <v>43</v>
      </c>
      <c r="C23">
        <v>18</v>
      </c>
      <c r="D23" t="s">
        <v>591</v>
      </c>
      <c r="E23" t="s">
        <v>765</v>
      </c>
      <c r="F23" t="s">
        <v>1860</v>
      </c>
      <c r="G23">
        <v>210</v>
      </c>
      <c r="H23">
        <v>250</v>
      </c>
      <c r="I23">
        <v>6</v>
      </c>
      <c r="J23">
        <v>28571</v>
      </c>
      <c r="K23">
        <v>171426</v>
      </c>
      <c r="L23">
        <v>5</v>
      </c>
      <c r="M23">
        <v>142855</v>
      </c>
      <c r="N23">
        <v>6</v>
      </c>
    </row>
    <row r="24" spans="1:14" hidden="1">
      <c r="A24" t="s">
        <v>237</v>
      </c>
      <c r="B24" t="s">
        <v>43</v>
      </c>
      <c r="C24">
        <v>89</v>
      </c>
      <c r="D24" t="s">
        <v>583</v>
      </c>
      <c r="E24" t="s">
        <v>90</v>
      </c>
      <c r="F24" t="s">
        <v>1739</v>
      </c>
      <c r="G24">
        <v>180</v>
      </c>
      <c r="H24">
        <v>280</v>
      </c>
      <c r="I24">
        <v>5.5</v>
      </c>
      <c r="J24">
        <v>33333</v>
      </c>
      <c r="K24">
        <v>183331.5</v>
      </c>
      <c r="L24">
        <v>5.5</v>
      </c>
      <c r="M24">
        <v>183331.5</v>
      </c>
      <c r="N24">
        <v>5.5</v>
      </c>
    </row>
    <row r="25" spans="1:14" hidden="1">
      <c r="A25" t="s">
        <v>725</v>
      </c>
      <c r="B25" t="s">
        <v>43</v>
      </c>
      <c r="C25">
        <v>22</v>
      </c>
      <c r="D25" t="s">
        <v>588</v>
      </c>
      <c r="E25" t="s">
        <v>726</v>
      </c>
      <c r="F25" t="s">
        <v>1750</v>
      </c>
      <c r="G25">
        <v>250</v>
      </c>
      <c r="H25">
        <v>450</v>
      </c>
      <c r="I25">
        <v>14</v>
      </c>
      <c r="J25">
        <v>13333</v>
      </c>
      <c r="K25">
        <v>186662</v>
      </c>
      <c r="L25">
        <v>12</v>
      </c>
      <c r="M25">
        <v>159996</v>
      </c>
      <c r="N25">
        <v>14</v>
      </c>
    </row>
    <row r="26" spans="1:14" hidden="1">
      <c r="A26" t="s">
        <v>749</v>
      </c>
      <c r="B26" t="s">
        <v>43</v>
      </c>
      <c r="C26">
        <v>22</v>
      </c>
      <c r="D26" t="s">
        <v>588</v>
      </c>
      <c r="E26" t="s">
        <v>240</v>
      </c>
      <c r="F26" t="s">
        <v>1753</v>
      </c>
      <c r="G26">
        <v>350</v>
      </c>
      <c r="H26">
        <v>650</v>
      </c>
      <c r="I26">
        <v>14.5</v>
      </c>
      <c r="J26">
        <v>18461</v>
      </c>
      <c r="K26">
        <v>267684.5</v>
      </c>
      <c r="L26">
        <v>12</v>
      </c>
      <c r="M26">
        <v>221532</v>
      </c>
      <c r="N26">
        <v>14</v>
      </c>
    </row>
    <row r="27" spans="1:14" hidden="1">
      <c r="A27" t="s">
        <v>75</v>
      </c>
      <c r="B27" t="s">
        <v>43</v>
      </c>
      <c r="C27">
        <v>52</v>
      </c>
      <c r="D27" t="s">
        <v>586</v>
      </c>
      <c r="E27" t="s">
        <v>45</v>
      </c>
      <c r="F27" t="s">
        <v>1852</v>
      </c>
      <c r="G27">
        <v>275</v>
      </c>
      <c r="H27">
        <v>400</v>
      </c>
      <c r="I27">
        <v>27.5</v>
      </c>
      <c r="J27">
        <v>10909</v>
      </c>
      <c r="K27">
        <v>299997.5</v>
      </c>
      <c r="L27">
        <v>27.5</v>
      </c>
      <c r="M27">
        <v>299997.5</v>
      </c>
      <c r="N27">
        <v>27.5</v>
      </c>
    </row>
    <row r="28" spans="1:14" hidden="1">
      <c r="A28" t="s">
        <v>74</v>
      </c>
      <c r="B28" t="s">
        <v>43</v>
      </c>
      <c r="C28">
        <v>52</v>
      </c>
      <c r="D28" t="s">
        <v>586</v>
      </c>
      <c r="E28" t="s">
        <v>45</v>
      </c>
      <c r="F28" t="s">
        <v>1852</v>
      </c>
      <c r="G28">
        <v>275</v>
      </c>
      <c r="H28">
        <v>400</v>
      </c>
      <c r="I28">
        <v>27.5</v>
      </c>
      <c r="J28">
        <v>10909</v>
      </c>
      <c r="K28">
        <v>299997.5</v>
      </c>
      <c r="L28">
        <v>27.5</v>
      </c>
      <c r="M28">
        <v>299997.5</v>
      </c>
      <c r="N28">
        <v>27.5</v>
      </c>
    </row>
    <row r="29" spans="1:14" hidden="1">
      <c r="A29" t="s">
        <v>775</v>
      </c>
      <c r="B29" t="s">
        <v>43</v>
      </c>
      <c r="C29">
        <v>18</v>
      </c>
      <c r="D29" t="s">
        <v>591</v>
      </c>
      <c r="E29" t="s">
        <v>103</v>
      </c>
      <c r="F29" t="s">
        <v>1798</v>
      </c>
      <c r="G29">
        <v>350</v>
      </c>
      <c r="H29">
        <v>370</v>
      </c>
      <c r="I29">
        <v>9</v>
      </c>
      <c r="J29">
        <v>34285</v>
      </c>
      <c r="K29">
        <v>308565</v>
      </c>
      <c r="L29">
        <v>6</v>
      </c>
      <c r="M29">
        <v>205710</v>
      </c>
      <c r="N29">
        <v>9</v>
      </c>
    </row>
    <row r="30" spans="1:14" hidden="1">
      <c r="A30" t="s">
        <v>660</v>
      </c>
      <c r="B30" t="s">
        <v>43</v>
      </c>
      <c r="C30">
        <v>18</v>
      </c>
      <c r="D30" t="s">
        <v>591</v>
      </c>
      <c r="E30" t="s">
        <v>661</v>
      </c>
      <c r="F30" t="s">
        <v>1874</v>
      </c>
      <c r="G30">
        <v>300</v>
      </c>
      <c r="H30">
        <v>450</v>
      </c>
      <c r="I30">
        <v>8</v>
      </c>
      <c r="J30">
        <v>40000</v>
      </c>
      <c r="K30">
        <v>320000</v>
      </c>
      <c r="L30">
        <v>7</v>
      </c>
      <c r="M30">
        <v>280000</v>
      </c>
      <c r="N30">
        <v>8</v>
      </c>
    </row>
    <row r="31" spans="1:14" hidden="1">
      <c r="A31" t="s">
        <v>778</v>
      </c>
      <c r="B31" t="s">
        <v>43</v>
      </c>
      <c r="C31">
        <v>18</v>
      </c>
      <c r="D31" t="s">
        <v>591</v>
      </c>
      <c r="E31" t="s">
        <v>779</v>
      </c>
      <c r="F31" t="s">
        <v>1767</v>
      </c>
      <c r="G31">
        <v>430</v>
      </c>
      <c r="H31">
        <v>500</v>
      </c>
      <c r="I31">
        <v>11.5</v>
      </c>
      <c r="J31">
        <v>27906</v>
      </c>
      <c r="K31">
        <v>320919</v>
      </c>
      <c r="L31">
        <v>11</v>
      </c>
      <c r="M31">
        <v>306966</v>
      </c>
      <c r="N31">
        <v>11.5</v>
      </c>
    </row>
    <row r="32" spans="1:14" hidden="1">
      <c r="A32" t="s">
        <v>811</v>
      </c>
      <c r="B32" t="s">
        <v>43</v>
      </c>
      <c r="C32">
        <v>18</v>
      </c>
      <c r="D32" t="s">
        <v>591</v>
      </c>
      <c r="E32" t="s">
        <v>240</v>
      </c>
      <c r="F32" t="s">
        <v>1782</v>
      </c>
      <c r="G32">
        <v>350</v>
      </c>
      <c r="H32">
        <v>450</v>
      </c>
      <c r="I32">
        <v>9.5</v>
      </c>
      <c r="J32">
        <v>34285</v>
      </c>
      <c r="K32">
        <v>325707.5</v>
      </c>
      <c r="L32">
        <v>6</v>
      </c>
      <c r="M32">
        <v>205710</v>
      </c>
      <c r="N32">
        <v>9</v>
      </c>
    </row>
    <row r="33" spans="1:14" hidden="1">
      <c r="A33" t="s">
        <v>773</v>
      </c>
      <c r="B33" t="s">
        <v>43</v>
      </c>
      <c r="C33">
        <v>18</v>
      </c>
      <c r="D33" t="s">
        <v>591</v>
      </c>
      <c r="E33" t="s">
        <v>240</v>
      </c>
      <c r="F33" t="s">
        <v>1782</v>
      </c>
      <c r="G33">
        <v>350</v>
      </c>
      <c r="H33">
        <v>450</v>
      </c>
      <c r="I33">
        <v>9.5</v>
      </c>
      <c r="J33">
        <v>34285</v>
      </c>
      <c r="K33">
        <v>325707.5</v>
      </c>
      <c r="L33">
        <v>6</v>
      </c>
      <c r="M33">
        <v>205710</v>
      </c>
      <c r="N33">
        <v>9</v>
      </c>
    </row>
    <row r="34" spans="1:14" hidden="1">
      <c r="A34" t="s">
        <v>781</v>
      </c>
      <c r="B34" t="s">
        <v>43</v>
      </c>
      <c r="C34">
        <v>18</v>
      </c>
      <c r="D34" t="s">
        <v>591</v>
      </c>
      <c r="E34" t="s">
        <v>491</v>
      </c>
      <c r="F34" t="s">
        <v>1863</v>
      </c>
      <c r="G34">
        <v>220</v>
      </c>
      <c r="H34">
        <v>280</v>
      </c>
      <c r="I34">
        <v>6</v>
      </c>
      <c r="J34">
        <v>54545</v>
      </c>
      <c r="K34">
        <v>327270</v>
      </c>
      <c r="L34">
        <v>5</v>
      </c>
      <c r="M34">
        <v>272725</v>
      </c>
      <c r="N34">
        <v>6</v>
      </c>
    </row>
    <row r="35" spans="1:14" hidden="1">
      <c r="A35" t="s">
        <v>246</v>
      </c>
      <c r="B35" t="s">
        <v>43</v>
      </c>
      <c r="C35">
        <v>89</v>
      </c>
      <c r="D35" t="s">
        <v>583</v>
      </c>
      <c r="E35" t="s">
        <v>240</v>
      </c>
      <c r="F35" t="s">
        <v>1736</v>
      </c>
      <c r="G35">
        <v>200</v>
      </c>
      <c r="H35">
        <v>300</v>
      </c>
      <c r="I35">
        <v>5.5</v>
      </c>
      <c r="J35">
        <v>60000</v>
      </c>
      <c r="K35">
        <v>330000</v>
      </c>
      <c r="L35">
        <v>5.5</v>
      </c>
      <c r="M35">
        <v>330000</v>
      </c>
      <c r="N35">
        <v>5.5</v>
      </c>
    </row>
    <row r="36" spans="1:14" hidden="1">
      <c r="A36" t="s">
        <v>816</v>
      </c>
      <c r="B36" t="s">
        <v>43</v>
      </c>
      <c r="C36">
        <v>18</v>
      </c>
      <c r="D36" t="s">
        <v>591</v>
      </c>
      <c r="E36" t="s">
        <v>90</v>
      </c>
      <c r="F36" t="s">
        <v>1792</v>
      </c>
      <c r="G36">
        <v>250</v>
      </c>
      <c r="H36">
        <v>310</v>
      </c>
      <c r="I36">
        <v>7</v>
      </c>
      <c r="J36">
        <v>48000</v>
      </c>
      <c r="K36">
        <v>336000</v>
      </c>
      <c r="L36">
        <v>6</v>
      </c>
      <c r="M36">
        <v>288000</v>
      </c>
      <c r="N36">
        <v>7</v>
      </c>
    </row>
    <row r="37" spans="1:14" hidden="1">
      <c r="A37" t="s">
        <v>704</v>
      </c>
      <c r="B37" t="s">
        <v>43</v>
      </c>
      <c r="C37">
        <v>18</v>
      </c>
      <c r="D37" t="s">
        <v>591</v>
      </c>
      <c r="E37" t="s">
        <v>240</v>
      </c>
      <c r="F37" t="s">
        <v>1780</v>
      </c>
      <c r="G37">
        <v>250</v>
      </c>
      <c r="H37">
        <v>450</v>
      </c>
      <c r="I37">
        <v>7.5</v>
      </c>
      <c r="J37">
        <v>48000</v>
      </c>
      <c r="K37">
        <v>360000</v>
      </c>
      <c r="L37">
        <v>6</v>
      </c>
      <c r="M37">
        <v>288000</v>
      </c>
      <c r="N37">
        <v>7.5</v>
      </c>
    </row>
    <row r="38" spans="1:14" hidden="1">
      <c r="A38" t="s">
        <v>728</v>
      </c>
      <c r="B38" t="s">
        <v>43</v>
      </c>
      <c r="C38">
        <v>18</v>
      </c>
      <c r="D38" t="s">
        <v>591</v>
      </c>
      <c r="E38" t="s">
        <v>240</v>
      </c>
      <c r="F38" t="s">
        <v>1780</v>
      </c>
      <c r="G38">
        <v>250</v>
      </c>
      <c r="H38">
        <v>450</v>
      </c>
      <c r="I38">
        <v>7.5</v>
      </c>
      <c r="J38">
        <v>48000</v>
      </c>
      <c r="K38">
        <v>360000</v>
      </c>
      <c r="L38">
        <v>6</v>
      </c>
      <c r="M38">
        <v>288000</v>
      </c>
      <c r="N38">
        <v>7.5</v>
      </c>
    </row>
    <row r="39" spans="1:14" hidden="1">
      <c r="A39" t="s">
        <v>693</v>
      </c>
      <c r="B39" t="s">
        <v>43</v>
      </c>
      <c r="C39">
        <v>22</v>
      </c>
      <c r="D39" t="s">
        <v>588</v>
      </c>
      <c r="E39" t="s">
        <v>240</v>
      </c>
      <c r="F39" t="s">
        <v>1751</v>
      </c>
      <c r="G39">
        <v>250</v>
      </c>
      <c r="H39">
        <v>700</v>
      </c>
      <c r="I39">
        <v>14.5</v>
      </c>
      <c r="J39">
        <v>25714</v>
      </c>
      <c r="K39">
        <v>372853</v>
      </c>
      <c r="L39">
        <v>12</v>
      </c>
      <c r="M39">
        <v>308568</v>
      </c>
      <c r="N39">
        <v>14.5</v>
      </c>
    </row>
    <row r="40" spans="1:14" hidden="1">
      <c r="A40" t="s">
        <v>655</v>
      </c>
      <c r="B40" t="s">
        <v>43</v>
      </c>
      <c r="C40">
        <v>18</v>
      </c>
      <c r="D40" t="s">
        <v>591</v>
      </c>
      <c r="E40" t="s">
        <v>90</v>
      </c>
      <c r="F40" t="s">
        <v>1786</v>
      </c>
      <c r="G40">
        <v>160</v>
      </c>
      <c r="H40">
        <v>250</v>
      </c>
      <c r="I40">
        <v>5</v>
      </c>
      <c r="J40">
        <v>75000</v>
      </c>
      <c r="K40">
        <v>375000</v>
      </c>
      <c r="L40">
        <v>5</v>
      </c>
      <c r="M40">
        <v>375000</v>
      </c>
      <c r="N40">
        <v>5</v>
      </c>
    </row>
    <row r="41" spans="1:14" hidden="1">
      <c r="A41" t="s">
        <v>68</v>
      </c>
      <c r="B41" t="s">
        <v>43</v>
      </c>
      <c r="C41">
        <v>52</v>
      </c>
      <c r="D41" t="s">
        <v>586</v>
      </c>
      <c r="E41" t="s">
        <v>45</v>
      </c>
      <c r="F41" t="s">
        <v>1853</v>
      </c>
      <c r="G41">
        <v>340</v>
      </c>
      <c r="H41">
        <v>420</v>
      </c>
      <c r="I41">
        <v>34</v>
      </c>
      <c r="J41">
        <v>11764</v>
      </c>
      <c r="K41">
        <v>399976</v>
      </c>
      <c r="L41">
        <v>34</v>
      </c>
      <c r="M41">
        <v>399976</v>
      </c>
      <c r="N41">
        <v>34</v>
      </c>
    </row>
    <row r="42" spans="1:14" hidden="1">
      <c r="A42" t="s">
        <v>804</v>
      </c>
      <c r="B42" t="s">
        <v>43</v>
      </c>
      <c r="C42">
        <v>90</v>
      </c>
      <c r="D42" t="s">
        <v>581</v>
      </c>
      <c r="E42" t="s">
        <v>90</v>
      </c>
      <c r="F42" t="s">
        <v>1746</v>
      </c>
      <c r="G42">
        <v>450</v>
      </c>
      <c r="H42">
        <v>650</v>
      </c>
      <c r="I42">
        <v>14.5</v>
      </c>
      <c r="J42">
        <v>27692</v>
      </c>
      <c r="K42">
        <v>401534</v>
      </c>
      <c r="L42">
        <v>7.5</v>
      </c>
      <c r="M42">
        <v>207690</v>
      </c>
      <c r="N42">
        <v>14.5</v>
      </c>
    </row>
    <row r="43" spans="1:14" hidden="1">
      <c r="A43" t="s">
        <v>703</v>
      </c>
      <c r="B43" t="s">
        <v>43</v>
      </c>
      <c r="C43">
        <v>18</v>
      </c>
      <c r="D43" t="s">
        <v>591</v>
      </c>
      <c r="E43" t="s">
        <v>240</v>
      </c>
      <c r="F43" t="s">
        <v>1782</v>
      </c>
      <c r="G43">
        <v>350</v>
      </c>
      <c r="H43">
        <v>450</v>
      </c>
      <c r="I43">
        <v>9.5</v>
      </c>
      <c r="J43">
        <v>51428</v>
      </c>
      <c r="K43">
        <v>488566</v>
      </c>
      <c r="L43">
        <v>6</v>
      </c>
      <c r="M43">
        <v>308568</v>
      </c>
      <c r="N43">
        <v>9</v>
      </c>
    </row>
    <row r="44" spans="1:14" hidden="1">
      <c r="A44" t="s">
        <v>642</v>
      </c>
      <c r="B44" t="s">
        <v>43</v>
      </c>
      <c r="C44">
        <v>22</v>
      </c>
      <c r="D44" t="s">
        <v>588</v>
      </c>
      <c r="E44" t="s">
        <v>240</v>
      </c>
      <c r="F44" t="s">
        <v>1754</v>
      </c>
      <c r="G44">
        <v>360</v>
      </c>
      <c r="H44">
        <v>650</v>
      </c>
      <c r="I44">
        <v>14.5</v>
      </c>
      <c r="J44">
        <v>36923</v>
      </c>
      <c r="K44">
        <v>535383.5</v>
      </c>
      <c r="L44">
        <v>12</v>
      </c>
      <c r="M44">
        <v>443076</v>
      </c>
      <c r="N44">
        <v>14.5</v>
      </c>
    </row>
    <row r="45" spans="1:14" hidden="1">
      <c r="A45" t="s">
        <v>160</v>
      </c>
      <c r="B45" t="s">
        <v>43</v>
      </c>
      <c r="C45">
        <v>52</v>
      </c>
      <c r="D45" t="s">
        <v>586</v>
      </c>
      <c r="E45" t="s">
        <v>31</v>
      </c>
      <c r="F45" t="s">
        <v>1856</v>
      </c>
      <c r="G45">
        <v>230</v>
      </c>
      <c r="H45">
        <v>340</v>
      </c>
      <c r="I45">
        <v>23</v>
      </c>
      <c r="J45">
        <v>26086</v>
      </c>
      <c r="K45">
        <v>599978</v>
      </c>
      <c r="L45">
        <v>23</v>
      </c>
      <c r="M45">
        <v>599978</v>
      </c>
      <c r="N45">
        <v>23</v>
      </c>
    </row>
    <row r="46" spans="1:14" hidden="1">
      <c r="A46" t="s">
        <v>72</v>
      </c>
      <c r="B46" t="s">
        <v>43</v>
      </c>
      <c r="C46">
        <v>52</v>
      </c>
      <c r="D46" t="s">
        <v>586</v>
      </c>
      <c r="E46" t="s">
        <v>45</v>
      </c>
      <c r="F46" t="s">
        <v>1852</v>
      </c>
      <c r="G46">
        <v>275</v>
      </c>
      <c r="H46">
        <v>400</v>
      </c>
      <c r="I46">
        <v>27.5</v>
      </c>
      <c r="J46">
        <v>21818</v>
      </c>
      <c r="K46">
        <v>599995</v>
      </c>
      <c r="L46">
        <v>27.5</v>
      </c>
      <c r="M46">
        <v>599995</v>
      </c>
      <c r="N46">
        <v>27.5</v>
      </c>
    </row>
    <row r="47" spans="1:14" hidden="1">
      <c r="A47" t="s">
        <v>146</v>
      </c>
      <c r="B47" t="s">
        <v>43</v>
      </c>
      <c r="C47">
        <v>52</v>
      </c>
      <c r="D47" t="s">
        <v>586</v>
      </c>
      <c r="E47" t="s">
        <v>36</v>
      </c>
      <c r="F47" t="s">
        <v>1829</v>
      </c>
      <c r="G47">
        <v>200</v>
      </c>
      <c r="H47">
        <v>330</v>
      </c>
      <c r="I47">
        <v>20</v>
      </c>
      <c r="J47">
        <v>30000</v>
      </c>
      <c r="K47">
        <v>600000</v>
      </c>
      <c r="L47">
        <v>20</v>
      </c>
      <c r="M47">
        <v>600000</v>
      </c>
      <c r="N47">
        <v>20</v>
      </c>
    </row>
    <row r="48" spans="1:14" hidden="1">
      <c r="A48" t="s">
        <v>640</v>
      </c>
      <c r="B48" t="s">
        <v>43</v>
      </c>
      <c r="C48">
        <v>18</v>
      </c>
      <c r="D48" t="s">
        <v>591</v>
      </c>
      <c r="E48" t="s">
        <v>113</v>
      </c>
      <c r="F48" t="s">
        <v>1820</v>
      </c>
      <c r="G48">
        <v>200</v>
      </c>
      <c r="H48">
        <v>300</v>
      </c>
      <c r="I48">
        <v>5</v>
      </c>
      <c r="J48">
        <v>120000</v>
      </c>
      <c r="K48">
        <v>600000</v>
      </c>
      <c r="L48">
        <v>5</v>
      </c>
      <c r="M48">
        <v>600000</v>
      </c>
      <c r="N48">
        <v>5.5</v>
      </c>
    </row>
    <row r="49" spans="1:14" hidden="1">
      <c r="A49" t="s">
        <v>200</v>
      </c>
      <c r="B49" t="s">
        <v>43</v>
      </c>
      <c r="C49">
        <v>46</v>
      </c>
      <c r="D49" t="s">
        <v>1409</v>
      </c>
      <c r="E49" t="s">
        <v>201</v>
      </c>
      <c r="F49" t="s">
        <v>1804</v>
      </c>
      <c r="G49">
        <v>150</v>
      </c>
      <c r="H49">
        <v>220</v>
      </c>
      <c r="I49">
        <v>15</v>
      </c>
      <c r="J49">
        <v>40000</v>
      </c>
      <c r="K49">
        <v>600000</v>
      </c>
      <c r="L49">
        <v>15</v>
      </c>
      <c r="M49">
        <v>600000</v>
      </c>
      <c r="N49">
        <v>15</v>
      </c>
    </row>
    <row r="50" spans="1:14" hidden="1">
      <c r="A50" t="s">
        <v>175</v>
      </c>
      <c r="B50" t="s">
        <v>43</v>
      </c>
      <c r="C50">
        <v>52</v>
      </c>
      <c r="D50" t="s">
        <v>586</v>
      </c>
      <c r="E50" t="s">
        <v>177</v>
      </c>
      <c r="F50" t="s">
        <v>1832</v>
      </c>
      <c r="G50">
        <v>230</v>
      </c>
      <c r="H50">
        <v>300</v>
      </c>
      <c r="I50">
        <v>23.5</v>
      </c>
      <c r="J50">
        <v>26086</v>
      </c>
      <c r="K50">
        <v>613021</v>
      </c>
      <c r="L50">
        <v>23</v>
      </c>
      <c r="M50">
        <v>599978</v>
      </c>
      <c r="N50">
        <v>23.5</v>
      </c>
    </row>
    <row r="51" spans="1:14" hidden="1">
      <c r="A51" t="s">
        <v>253</v>
      </c>
      <c r="B51" t="s">
        <v>43</v>
      </c>
      <c r="C51">
        <v>89</v>
      </c>
      <c r="D51" t="s">
        <v>583</v>
      </c>
      <c r="E51" t="s">
        <v>240</v>
      </c>
      <c r="F51" t="s">
        <v>1736</v>
      </c>
      <c r="G51">
        <v>200</v>
      </c>
      <c r="H51">
        <v>300</v>
      </c>
      <c r="I51">
        <v>5.5</v>
      </c>
      <c r="J51">
        <v>120000</v>
      </c>
      <c r="K51">
        <v>660000</v>
      </c>
      <c r="L51">
        <v>5.5</v>
      </c>
      <c r="M51">
        <v>660000</v>
      </c>
      <c r="N51">
        <v>5.5</v>
      </c>
    </row>
    <row r="52" spans="1:14" hidden="1">
      <c r="A52" t="s">
        <v>248</v>
      </c>
      <c r="B52" t="s">
        <v>43</v>
      </c>
      <c r="C52">
        <v>89</v>
      </c>
      <c r="D52" t="s">
        <v>583</v>
      </c>
      <c r="E52" t="s">
        <v>90</v>
      </c>
      <c r="F52" t="s">
        <v>1742</v>
      </c>
      <c r="G52">
        <v>250</v>
      </c>
      <c r="H52">
        <v>450</v>
      </c>
      <c r="I52">
        <v>7.5</v>
      </c>
      <c r="J52">
        <v>96000</v>
      </c>
      <c r="K52">
        <v>720000</v>
      </c>
      <c r="L52">
        <v>6.5</v>
      </c>
      <c r="M52">
        <v>624000</v>
      </c>
      <c r="N52">
        <v>7.5</v>
      </c>
    </row>
    <row r="53" spans="1:14" hidden="1">
      <c r="A53" t="s">
        <v>41</v>
      </c>
      <c r="B53" t="s">
        <v>43</v>
      </c>
      <c r="C53">
        <v>52</v>
      </c>
      <c r="D53" t="s">
        <v>586</v>
      </c>
      <c r="E53" t="s">
        <v>45</v>
      </c>
      <c r="F53" t="s">
        <v>1853</v>
      </c>
      <c r="G53">
        <v>340</v>
      </c>
      <c r="H53">
        <v>420</v>
      </c>
      <c r="I53">
        <v>34</v>
      </c>
      <c r="J53">
        <v>23529</v>
      </c>
      <c r="K53">
        <v>799986</v>
      </c>
      <c r="L53">
        <v>34</v>
      </c>
      <c r="M53">
        <v>799986</v>
      </c>
      <c r="N53">
        <v>34</v>
      </c>
    </row>
    <row r="54" spans="1:14" hidden="1">
      <c r="A54" t="s">
        <v>101</v>
      </c>
      <c r="B54" t="s">
        <v>43</v>
      </c>
      <c r="C54">
        <v>19</v>
      </c>
      <c r="D54" t="s">
        <v>590</v>
      </c>
      <c r="E54" t="s">
        <v>103</v>
      </c>
      <c r="F54" t="s">
        <v>1729</v>
      </c>
      <c r="G54">
        <v>75</v>
      </c>
      <c r="H54">
        <v>110</v>
      </c>
      <c r="I54">
        <v>5</v>
      </c>
      <c r="J54">
        <v>160000</v>
      </c>
      <c r="K54">
        <v>800000</v>
      </c>
      <c r="L54">
        <v>35</v>
      </c>
      <c r="M54">
        <v>5600000</v>
      </c>
      <c r="N54">
        <v>5</v>
      </c>
    </row>
    <row r="55" spans="1:14" hidden="1">
      <c r="A55" t="s">
        <v>270</v>
      </c>
      <c r="B55" t="s">
        <v>43</v>
      </c>
      <c r="C55">
        <v>48</v>
      </c>
      <c r="D55" t="s">
        <v>1238</v>
      </c>
      <c r="E55" t="s">
        <v>125</v>
      </c>
      <c r="F55" t="s">
        <v>1809</v>
      </c>
      <c r="G55">
        <v>180</v>
      </c>
      <c r="H55">
        <v>260</v>
      </c>
      <c r="I55">
        <v>25.2</v>
      </c>
      <c r="J55">
        <v>33333</v>
      </c>
      <c r="K55">
        <v>839991.6</v>
      </c>
      <c r="L55">
        <v>18</v>
      </c>
      <c r="M55">
        <v>599994</v>
      </c>
      <c r="N55">
        <v>25.2</v>
      </c>
    </row>
    <row r="56" spans="1:14" hidden="1">
      <c r="A56" t="s">
        <v>282</v>
      </c>
      <c r="B56" t="s">
        <v>43</v>
      </c>
      <c r="C56">
        <v>48</v>
      </c>
      <c r="D56" t="s">
        <v>1238</v>
      </c>
      <c r="E56" t="s">
        <v>217</v>
      </c>
      <c r="F56" t="s">
        <v>1813</v>
      </c>
      <c r="G56">
        <v>200</v>
      </c>
      <c r="H56">
        <v>300</v>
      </c>
      <c r="I56">
        <v>28</v>
      </c>
      <c r="J56">
        <v>30000</v>
      </c>
      <c r="K56">
        <v>840000</v>
      </c>
      <c r="L56">
        <v>20</v>
      </c>
      <c r="M56">
        <v>600000</v>
      </c>
      <c r="N56">
        <v>28</v>
      </c>
    </row>
    <row r="57" spans="1:14" hidden="1">
      <c r="A57" t="s">
        <v>622</v>
      </c>
      <c r="B57" t="s">
        <v>43</v>
      </c>
      <c r="C57">
        <v>91</v>
      </c>
      <c r="D57" t="s">
        <v>578</v>
      </c>
      <c r="E57" t="s">
        <v>90</v>
      </c>
      <c r="F57" t="s">
        <v>1721</v>
      </c>
      <c r="G57">
        <v>100</v>
      </c>
      <c r="H57">
        <v>150</v>
      </c>
      <c r="I57">
        <v>4.5</v>
      </c>
      <c r="J57">
        <v>240000</v>
      </c>
      <c r="K57">
        <v>1080000</v>
      </c>
      <c r="L57">
        <v>4.5</v>
      </c>
      <c r="M57">
        <v>1080000</v>
      </c>
      <c r="N57">
        <v>4.5</v>
      </c>
    </row>
    <row r="58" spans="1:14" hidden="1">
      <c r="A58" t="s">
        <v>76</v>
      </c>
      <c r="B58" t="s">
        <v>43</v>
      </c>
      <c r="C58">
        <v>52</v>
      </c>
      <c r="D58" t="s">
        <v>586</v>
      </c>
      <c r="E58" t="s">
        <v>78</v>
      </c>
      <c r="F58" t="s">
        <v>1851</v>
      </c>
      <c r="G58">
        <v>260</v>
      </c>
      <c r="H58">
        <v>370</v>
      </c>
      <c r="I58">
        <v>26</v>
      </c>
      <c r="J58">
        <v>46153</v>
      </c>
      <c r="K58">
        <v>1199978</v>
      </c>
      <c r="L58">
        <v>26</v>
      </c>
      <c r="M58">
        <v>1199978</v>
      </c>
      <c r="N58">
        <v>26</v>
      </c>
    </row>
    <row r="59" spans="1:14" hidden="1">
      <c r="A59" t="s">
        <v>651</v>
      </c>
      <c r="B59" t="s">
        <v>43</v>
      </c>
      <c r="C59">
        <v>53</v>
      </c>
      <c r="D59" t="s">
        <v>1586</v>
      </c>
      <c r="E59" t="s">
        <v>652</v>
      </c>
      <c r="F59" t="s">
        <v>1824</v>
      </c>
      <c r="G59">
        <v>115</v>
      </c>
      <c r="H59">
        <v>165</v>
      </c>
      <c r="I59">
        <v>11.5</v>
      </c>
      <c r="J59">
        <v>104347</v>
      </c>
      <c r="K59">
        <v>1199990.5</v>
      </c>
      <c r="L59">
        <v>11.5</v>
      </c>
      <c r="M59">
        <v>1199990.5</v>
      </c>
      <c r="N59">
        <v>11.5</v>
      </c>
    </row>
    <row r="60" spans="1:14" hidden="1">
      <c r="A60" t="s">
        <v>277</v>
      </c>
      <c r="B60" t="s">
        <v>43</v>
      </c>
      <c r="C60">
        <v>48</v>
      </c>
      <c r="D60" t="s">
        <v>1238</v>
      </c>
      <c r="E60" t="s">
        <v>278</v>
      </c>
      <c r="F60" t="s">
        <v>1805</v>
      </c>
      <c r="G60">
        <v>180</v>
      </c>
      <c r="H60">
        <v>260</v>
      </c>
      <c r="I60">
        <v>25.2</v>
      </c>
      <c r="J60">
        <v>66666</v>
      </c>
      <c r="K60">
        <v>1679983.2</v>
      </c>
      <c r="L60">
        <v>18</v>
      </c>
      <c r="M60">
        <v>1199988</v>
      </c>
      <c r="N60">
        <v>25.2</v>
      </c>
    </row>
    <row r="61" spans="1:14" hidden="1">
      <c r="A61" t="s">
        <v>132</v>
      </c>
      <c r="B61" t="s">
        <v>43</v>
      </c>
      <c r="C61">
        <v>19</v>
      </c>
      <c r="D61" t="s">
        <v>590</v>
      </c>
      <c r="E61" t="s">
        <v>113</v>
      </c>
      <c r="F61" t="s">
        <v>1732</v>
      </c>
      <c r="G61">
        <v>100</v>
      </c>
      <c r="H61">
        <v>150</v>
      </c>
      <c r="I61">
        <v>4.5</v>
      </c>
      <c r="J61">
        <v>480000</v>
      </c>
      <c r="K61">
        <v>2160000</v>
      </c>
      <c r="L61">
        <v>35</v>
      </c>
      <c r="M61">
        <v>16800000</v>
      </c>
      <c r="N61">
        <v>4.5</v>
      </c>
    </row>
    <row r="62" spans="1:14" hidden="1">
      <c r="A62" t="s">
        <v>163</v>
      </c>
      <c r="B62" t="s">
        <v>43</v>
      </c>
      <c r="C62">
        <v>52</v>
      </c>
      <c r="D62" t="s">
        <v>586</v>
      </c>
      <c r="E62" t="s">
        <v>145</v>
      </c>
      <c r="F62" t="s">
        <v>1841</v>
      </c>
      <c r="G62">
        <v>200</v>
      </c>
      <c r="H62">
        <v>300</v>
      </c>
      <c r="I62">
        <v>20</v>
      </c>
      <c r="J62">
        <v>120000</v>
      </c>
      <c r="K62">
        <v>2400000</v>
      </c>
      <c r="L62">
        <v>20</v>
      </c>
      <c r="M62">
        <v>2400000</v>
      </c>
      <c r="N62">
        <v>20</v>
      </c>
    </row>
    <row r="63" spans="1:14" hidden="1">
      <c r="A63" t="s">
        <v>305</v>
      </c>
      <c r="B63" t="s">
        <v>43</v>
      </c>
      <c r="C63">
        <v>48</v>
      </c>
      <c r="D63" t="s">
        <v>1238</v>
      </c>
      <c r="E63" t="s">
        <v>278</v>
      </c>
      <c r="F63" t="s">
        <v>1805</v>
      </c>
      <c r="G63">
        <v>180</v>
      </c>
      <c r="H63">
        <v>260</v>
      </c>
      <c r="I63">
        <v>25.2</v>
      </c>
      <c r="J63">
        <v>200000</v>
      </c>
      <c r="K63">
        <v>5040000</v>
      </c>
      <c r="L63">
        <v>18</v>
      </c>
      <c r="M63">
        <v>3600000</v>
      </c>
      <c r="N63">
        <v>25.2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A9C1D-D210-49EF-A595-5C6E8A589E68}">
  <sheetPr codeName="Sheet28"/>
  <dimension ref="A1:O106"/>
  <sheetViews>
    <sheetView workbookViewId="0"/>
  </sheetViews>
  <sheetFormatPr defaultRowHeight="16.5"/>
  <cols>
    <col min="1" max="1" width="21.375" bestFit="1" customWidth="1"/>
    <col min="2" max="2" width="11.25" bestFit="1" customWidth="1"/>
    <col min="3" max="3" width="11.875" bestFit="1" customWidth="1"/>
    <col min="4" max="4" width="16.875" bestFit="1" customWidth="1"/>
    <col min="5" max="5" width="18.75" bestFit="1" customWidth="1"/>
    <col min="6" max="6" width="34.125" bestFit="1" customWidth="1"/>
    <col min="7" max="8" width="11.25" bestFit="1" customWidth="1"/>
    <col min="9" max="9" width="12" bestFit="1" customWidth="1"/>
    <col min="10" max="10" width="13.25" bestFit="1" customWidth="1"/>
    <col min="11" max="11" width="23.75" bestFit="1" customWidth="1"/>
    <col min="12" max="12" width="11.25" bestFit="1" customWidth="1"/>
    <col min="13" max="13" width="22.875" bestFit="1" customWidth="1"/>
    <col min="14" max="14" width="15.25" bestFit="1" customWidth="1"/>
    <col min="15" max="15" width="27.125" bestFit="1" customWidth="1"/>
  </cols>
  <sheetData>
    <row r="1" spans="1:15">
      <c r="A1" s="46" t="s">
        <v>1901</v>
      </c>
    </row>
    <row r="3" spans="1:15">
      <c r="A3" t="s">
        <v>0</v>
      </c>
      <c r="B3" t="s">
        <v>2</v>
      </c>
      <c r="C3" t="s">
        <v>1890</v>
      </c>
      <c r="D3" t="s">
        <v>1891</v>
      </c>
      <c r="E3" t="s">
        <v>7</v>
      </c>
      <c r="F3" t="s">
        <v>1892</v>
      </c>
      <c r="G3" t="s">
        <v>10</v>
      </c>
      <c r="H3" t="s">
        <v>608</v>
      </c>
      <c r="I3" s="47" t="s">
        <v>1691</v>
      </c>
      <c r="J3" t="s">
        <v>6</v>
      </c>
      <c r="K3" t="s">
        <v>1893</v>
      </c>
      <c r="L3" t="s">
        <v>1894</v>
      </c>
      <c r="M3" t="s">
        <v>1895</v>
      </c>
      <c r="N3" t="s">
        <v>1896</v>
      </c>
      <c r="O3" t="s">
        <v>1897</v>
      </c>
    </row>
    <row r="4" spans="1:15" hidden="1">
      <c r="A4" t="s">
        <v>734</v>
      </c>
      <c r="B4" t="s">
        <v>23</v>
      </c>
      <c r="C4">
        <v>18</v>
      </c>
      <c r="D4" t="s">
        <v>591</v>
      </c>
      <c r="E4" t="s">
        <v>547</v>
      </c>
      <c r="F4" t="s">
        <v>1869</v>
      </c>
      <c r="G4">
        <v>160</v>
      </c>
      <c r="H4">
        <v>200</v>
      </c>
      <c r="I4">
        <v>5</v>
      </c>
      <c r="J4">
        <v>4800</v>
      </c>
      <c r="K4">
        <v>24000</v>
      </c>
      <c r="L4">
        <v>5</v>
      </c>
      <c r="M4">
        <v>24000</v>
      </c>
      <c r="N4">
        <v>5</v>
      </c>
    </row>
    <row r="5" spans="1:15" hidden="1">
      <c r="A5" t="s">
        <v>626</v>
      </c>
      <c r="B5" t="s">
        <v>23</v>
      </c>
      <c r="C5">
        <v>22</v>
      </c>
      <c r="D5" t="s">
        <v>588</v>
      </c>
      <c r="E5" t="s">
        <v>627</v>
      </c>
      <c r="F5" t="s">
        <v>1748</v>
      </c>
      <c r="G5">
        <v>400</v>
      </c>
      <c r="H5">
        <v>600</v>
      </c>
      <c r="I5">
        <v>14</v>
      </c>
      <c r="J5">
        <v>2500</v>
      </c>
      <c r="K5">
        <v>35000</v>
      </c>
      <c r="L5">
        <v>12</v>
      </c>
      <c r="M5">
        <v>30000</v>
      </c>
      <c r="N5">
        <v>14</v>
      </c>
    </row>
    <row r="6" spans="1:15" hidden="1">
      <c r="A6" t="s">
        <v>709</v>
      </c>
      <c r="B6" t="s">
        <v>23</v>
      </c>
      <c r="C6">
        <v>22</v>
      </c>
      <c r="D6" t="s">
        <v>588</v>
      </c>
      <c r="E6" t="s">
        <v>627</v>
      </c>
      <c r="F6" t="s">
        <v>1748</v>
      </c>
      <c r="G6">
        <v>400</v>
      </c>
      <c r="H6">
        <v>600</v>
      </c>
      <c r="I6">
        <v>14</v>
      </c>
      <c r="J6">
        <v>2500</v>
      </c>
      <c r="K6">
        <v>35000</v>
      </c>
      <c r="L6">
        <v>12</v>
      </c>
      <c r="M6">
        <v>30000</v>
      </c>
      <c r="N6">
        <v>14</v>
      </c>
    </row>
    <row r="7" spans="1:15" hidden="1">
      <c r="A7" t="s">
        <v>142</v>
      </c>
      <c r="B7" t="s">
        <v>23</v>
      </c>
      <c r="C7">
        <v>52</v>
      </c>
      <c r="D7" t="s">
        <v>586</v>
      </c>
      <c r="E7" t="s">
        <v>71</v>
      </c>
      <c r="F7" t="s">
        <v>1838</v>
      </c>
      <c r="G7">
        <v>250</v>
      </c>
      <c r="H7">
        <v>350</v>
      </c>
      <c r="I7">
        <v>25</v>
      </c>
      <c r="J7">
        <v>2400</v>
      </c>
      <c r="K7">
        <v>60000</v>
      </c>
      <c r="L7">
        <v>25</v>
      </c>
      <c r="M7">
        <v>60000</v>
      </c>
      <c r="N7">
        <v>13.2</v>
      </c>
    </row>
    <row r="8" spans="1:15" hidden="1">
      <c r="A8" t="s">
        <v>657</v>
      </c>
      <c r="B8" t="s">
        <v>23</v>
      </c>
      <c r="C8">
        <v>18</v>
      </c>
      <c r="D8" t="s">
        <v>591</v>
      </c>
      <c r="E8" t="s">
        <v>39</v>
      </c>
      <c r="F8" t="s">
        <v>1771</v>
      </c>
      <c r="G8">
        <v>250</v>
      </c>
      <c r="H8">
        <v>320</v>
      </c>
      <c r="I8">
        <v>7</v>
      </c>
      <c r="J8">
        <v>10000</v>
      </c>
      <c r="K8">
        <v>70000</v>
      </c>
      <c r="L8">
        <v>6</v>
      </c>
      <c r="M8">
        <v>60000</v>
      </c>
      <c r="N8">
        <v>7</v>
      </c>
    </row>
    <row r="9" spans="1:15" hidden="1">
      <c r="A9" t="s">
        <v>690</v>
      </c>
      <c r="B9" t="s">
        <v>23</v>
      </c>
      <c r="C9">
        <v>18</v>
      </c>
      <c r="D9" t="s">
        <v>591</v>
      </c>
      <c r="E9" t="s">
        <v>39</v>
      </c>
      <c r="F9" t="s">
        <v>1771</v>
      </c>
      <c r="G9">
        <v>250</v>
      </c>
      <c r="H9">
        <v>400</v>
      </c>
      <c r="I9">
        <v>7</v>
      </c>
      <c r="J9">
        <v>14000</v>
      </c>
      <c r="K9">
        <v>98000</v>
      </c>
      <c r="L9">
        <v>6</v>
      </c>
      <c r="M9">
        <v>84000</v>
      </c>
      <c r="N9">
        <v>7</v>
      </c>
    </row>
    <row r="10" spans="1:15" hidden="1">
      <c r="A10" t="s">
        <v>834</v>
      </c>
      <c r="B10" t="s">
        <v>23</v>
      </c>
      <c r="C10">
        <v>22</v>
      </c>
      <c r="D10" t="s">
        <v>588</v>
      </c>
      <c r="E10" t="s">
        <v>113</v>
      </c>
      <c r="F10" t="s">
        <v>1760</v>
      </c>
      <c r="G10">
        <v>400</v>
      </c>
      <c r="H10">
        <v>600</v>
      </c>
      <c r="I10">
        <v>14</v>
      </c>
      <c r="J10">
        <v>10000</v>
      </c>
      <c r="K10">
        <v>140000</v>
      </c>
      <c r="L10">
        <v>12</v>
      </c>
      <c r="M10">
        <v>120000</v>
      </c>
      <c r="N10">
        <v>14</v>
      </c>
    </row>
    <row r="11" spans="1:15" hidden="1">
      <c r="A11" t="s">
        <v>755</v>
      </c>
      <c r="B11" t="s">
        <v>23</v>
      </c>
      <c r="C11">
        <v>18</v>
      </c>
      <c r="D11" t="s">
        <v>591</v>
      </c>
      <c r="E11" t="s">
        <v>517</v>
      </c>
      <c r="F11" t="s">
        <v>1773</v>
      </c>
      <c r="G11">
        <v>102</v>
      </c>
      <c r="H11">
        <v>193</v>
      </c>
      <c r="I11">
        <v>5</v>
      </c>
      <c r="J11">
        <v>29411</v>
      </c>
      <c r="K11">
        <v>147055</v>
      </c>
      <c r="L11">
        <v>5</v>
      </c>
      <c r="M11">
        <v>147055</v>
      </c>
      <c r="N11">
        <v>5</v>
      </c>
    </row>
    <row r="12" spans="1:15" hidden="1">
      <c r="A12" t="s">
        <v>669</v>
      </c>
      <c r="B12" t="s">
        <v>23</v>
      </c>
      <c r="C12">
        <v>18</v>
      </c>
      <c r="D12" t="s">
        <v>591</v>
      </c>
      <c r="E12" t="s">
        <v>670</v>
      </c>
      <c r="F12" t="s">
        <v>1768</v>
      </c>
      <c r="G12">
        <v>200</v>
      </c>
      <c r="H12">
        <v>460</v>
      </c>
      <c r="I12">
        <v>5</v>
      </c>
      <c r="J12">
        <v>30000</v>
      </c>
      <c r="K12">
        <v>150000</v>
      </c>
      <c r="L12">
        <v>5</v>
      </c>
      <c r="M12">
        <v>150000</v>
      </c>
      <c r="N12">
        <v>5</v>
      </c>
    </row>
    <row r="13" spans="1:15" hidden="1">
      <c r="A13" t="s">
        <v>771</v>
      </c>
      <c r="B13" t="s">
        <v>23</v>
      </c>
      <c r="C13">
        <v>18</v>
      </c>
      <c r="D13" t="s">
        <v>591</v>
      </c>
      <c r="E13" t="s">
        <v>39</v>
      </c>
      <c r="F13" t="s">
        <v>1770</v>
      </c>
      <c r="G13">
        <v>200</v>
      </c>
      <c r="H13">
        <v>270</v>
      </c>
      <c r="I13">
        <v>5</v>
      </c>
      <c r="J13">
        <v>30000</v>
      </c>
      <c r="K13">
        <v>150000</v>
      </c>
      <c r="L13">
        <v>5</v>
      </c>
      <c r="M13">
        <v>150000</v>
      </c>
      <c r="N13">
        <v>5</v>
      </c>
    </row>
    <row r="14" spans="1:15" hidden="1">
      <c r="A14" t="s">
        <v>844</v>
      </c>
      <c r="B14" t="s">
        <v>23</v>
      </c>
      <c r="C14">
        <v>18</v>
      </c>
      <c r="D14" t="s">
        <v>591</v>
      </c>
      <c r="E14" t="s">
        <v>240</v>
      </c>
      <c r="F14" t="s">
        <v>1779</v>
      </c>
      <c r="G14">
        <v>200</v>
      </c>
      <c r="H14">
        <v>300</v>
      </c>
      <c r="I14">
        <v>5</v>
      </c>
      <c r="J14">
        <v>30000</v>
      </c>
      <c r="K14">
        <v>150000</v>
      </c>
      <c r="L14">
        <v>5</v>
      </c>
      <c r="M14">
        <v>150000</v>
      </c>
      <c r="N14">
        <v>5.5</v>
      </c>
    </row>
    <row r="15" spans="1:15" hidden="1">
      <c r="A15" t="s">
        <v>824</v>
      </c>
      <c r="B15" t="s">
        <v>23</v>
      </c>
      <c r="C15">
        <v>18</v>
      </c>
      <c r="D15" t="s">
        <v>591</v>
      </c>
      <c r="E15" t="s">
        <v>673</v>
      </c>
      <c r="F15" t="s">
        <v>1802</v>
      </c>
      <c r="G15">
        <v>400</v>
      </c>
      <c r="H15">
        <v>310</v>
      </c>
      <c r="I15">
        <v>10</v>
      </c>
      <c r="J15">
        <v>15000</v>
      </c>
      <c r="K15">
        <v>150000</v>
      </c>
      <c r="L15">
        <v>10</v>
      </c>
      <c r="M15">
        <v>150000</v>
      </c>
      <c r="N15">
        <v>10</v>
      </c>
    </row>
    <row r="16" spans="1:15" hidden="1">
      <c r="A16" t="s">
        <v>100</v>
      </c>
      <c r="B16" t="s">
        <v>23</v>
      </c>
      <c r="C16">
        <v>19</v>
      </c>
      <c r="D16" t="s">
        <v>590</v>
      </c>
      <c r="E16" t="s">
        <v>98</v>
      </c>
      <c r="F16" t="s">
        <v>1723</v>
      </c>
      <c r="G16">
        <v>240</v>
      </c>
      <c r="H16">
        <v>340</v>
      </c>
      <c r="I16">
        <v>6</v>
      </c>
      <c r="J16">
        <v>25000</v>
      </c>
      <c r="K16">
        <v>150000</v>
      </c>
      <c r="L16">
        <v>5</v>
      </c>
      <c r="M16">
        <v>125000</v>
      </c>
      <c r="N16">
        <v>6</v>
      </c>
    </row>
    <row r="17" spans="1:14">
      <c r="A17" t="s">
        <v>748</v>
      </c>
      <c r="B17" t="s">
        <v>23</v>
      </c>
      <c r="C17">
        <v>18</v>
      </c>
      <c r="D17" t="s">
        <v>591</v>
      </c>
      <c r="E17" t="s">
        <v>90</v>
      </c>
      <c r="F17" t="s">
        <v>1788</v>
      </c>
      <c r="G17">
        <v>200</v>
      </c>
      <c r="H17">
        <v>300</v>
      </c>
      <c r="I17">
        <v>5</v>
      </c>
      <c r="J17">
        <v>30000</v>
      </c>
      <c r="K17">
        <v>150000</v>
      </c>
      <c r="L17">
        <v>5</v>
      </c>
      <c r="M17">
        <v>150000</v>
      </c>
      <c r="N17">
        <v>5.5</v>
      </c>
    </row>
    <row r="18" spans="1:14" hidden="1">
      <c r="A18" t="s">
        <v>686</v>
      </c>
      <c r="B18" t="s">
        <v>23</v>
      </c>
      <c r="C18">
        <v>18</v>
      </c>
      <c r="D18" t="s">
        <v>591</v>
      </c>
      <c r="E18" t="s">
        <v>81</v>
      </c>
      <c r="F18" t="s">
        <v>1866</v>
      </c>
      <c r="G18">
        <v>320</v>
      </c>
      <c r="H18">
        <v>480</v>
      </c>
      <c r="I18">
        <v>8</v>
      </c>
      <c r="J18">
        <v>18750</v>
      </c>
      <c r="K18">
        <v>150000</v>
      </c>
      <c r="L18">
        <v>8</v>
      </c>
      <c r="M18">
        <v>150000</v>
      </c>
      <c r="N18">
        <v>8</v>
      </c>
    </row>
    <row r="19" spans="1:14" hidden="1">
      <c r="A19" t="s">
        <v>750</v>
      </c>
      <c r="B19" t="s">
        <v>23</v>
      </c>
      <c r="C19">
        <v>18</v>
      </c>
      <c r="D19" t="s">
        <v>591</v>
      </c>
      <c r="E19" t="s">
        <v>108</v>
      </c>
      <c r="F19" t="s">
        <v>1777</v>
      </c>
      <c r="G19">
        <v>200</v>
      </c>
      <c r="H19">
        <v>250</v>
      </c>
      <c r="I19">
        <v>5</v>
      </c>
      <c r="J19">
        <v>30000</v>
      </c>
      <c r="K19">
        <v>150000</v>
      </c>
      <c r="L19">
        <v>5</v>
      </c>
      <c r="M19">
        <v>150000</v>
      </c>
      <c r="N19">
        <v>5</v>
      </c>
    </row>
    <row r="20" spans="1:14" hidden="1">
      <c r="A20" t="s">
        <v>847</v>
      </c>
      <c r="B20" t="s">
        <v>23</v>
      </c>
      <c r="C20">
        <v>18</v>
      </c>
      <c r="D20" t="s">
        <v>591</v>
      </c>
      <c r="E20" t="s">
        <v>670</v>
      </c>
      <c r="F20" t="s">
        <v>1768</v>
      </c>
      <c r="G20">
        <v>200</v>
      </c>
      <c r="H20">
        <v>460</v>
      </c>
      <c r="I20">
        <v>5</v>
      </c>
      <c r="J20">
        <v>30000</v>
      </c>
      <c r="K20">
        <v>150000</v>
      </c>
      <c r="L20">
        <v>5</v>
      </c>
      <c r="M20">
        <v>150000</v>
      </c>
      <c r="N20">
        <v>5</v>
      </c>
    </row>
    <row r="21" spans="1:14" hidden="1">
      <c r="A21" t="s">
        <v>806</v>
      </c>
      <c r="B21" t="s">
        <v>23</v>
      </c>
      <c r="C21">
        <v>22</v>
      </c>
      <c r="D21" t="s">
        <v>588</v>
      </c>
      <c r="E21" t="s">
        <v>807</v>
      </c>
      <c r="F21" t="s">
        <v>1759</v>
      </c>
      <c r="G21">
        <v>210</v>
      </c>
      <c r="H21">
        <v>480</v>
      </c>
      <c r="I21">
        <v>12</v>
      </c>
      <c r="J21">
        <v>12500</v>
      </c>
      <c r="K21">
        <v>150000</v>
      </c>
      <c r="L21">
        <v>12</v>
      </c>
      <c r="M21">
        <v>150000</v>
      </c>
      <c r="N21">
        <v>12</v>
      </c>
    </row>
    <row r="22" spans="1:14" hidden="1">
      <c r="A22" t="s">
        <v>777</v>
      </c>
      <c r="B22" t="s">
        <v>23</v>
      </c>
      <c r="C22">
        <v>18</v>
      </c>
      <c r="D22" t="s">
        <v>591</v>
      </c>
      <c r="E22" t="s">
        <v>90</v>
      </c>
      <c r="F22" t="s">
        <v>1793</v>
      </c>
      <c r="G22">
        <v>350</v>
      </c>
      <c r="H22">
        <v>430</v>
      </c>
      <c r="I22">
        <v>9</v>
      </c>
      <c r="J22">
        <v>17142</v>
      </c>
      <c r="K22">
        <v>154278</v>
      </c>
      <c r="L22">
        <v>6</v>
      </c>
      <c r="M22">
        <v>102852</v>
      </c>
      <c r="N22">
        <v>9</v>
      </c>
    </row>
    <row r="23" spans="1:14" hidden="1">
      <c r="A23" t="s">
        <v>631</v>
      </c>
      <c r="B23" t="s">
        <v>23</v>
      </c>
      <c r="C23">
        <v>18</v>
      </c>
      <c r="D23" t="s">
        <v>591</v>
      </c>
      <c r="E23" t="s">
        <v>90</v>
      </c>
      <c r="F23" t="s">
        <v>1793</v>
      </c>
      <c r="G23">
        <v>350</v>
      </c>
      <c r="H23">
        <v>430</v>
      </c>
      <c r="I23">
        <v>9</v>
      </c>
      <c r="J23">
        <v>17142</v>
      </c>
      <c r="K23">
        <v>154278</v>
      </c>
      <c r="L23">
        <v>6</v>
      </c>
      <c r="M23">
        <v>102852</v>
      </c>
      <c r="N23">
        <v>9</v>
      </c>
    </row>
    <row r="24" spans="1:14" hidden="1">
      <c r="A24" t="s">
        <v>830</v>
      </c>
      <c r="B24" t="s">
        <v>23</v>
      </c>
      <c r="C24">
        <v>18</v>
      </c>
      <c r="D24" t="s">
        <v>591</v>
      </c>
      <c r="E24" t="s">
        <v>90</v>
      </c>
      <c r="F24" t="s">
        <v>1793</v>
      </c>
      <c r="G24">
        <v>350</v>
      </c>
      <c r="H24">
        <v>430</v>
      </c>
      <c r="I24">
        <v>9</v>
      </c>
      <c r="J24">
        <v>17142</v>
      </c>
      <c r="K24">
        <v>154278</v>
      </c>
      <c r="L24">
        <v>6</v>
      </c>
      <c r="M24">
        <v>102852</v>
      </c>
      <c r="N24">
        <v>9</v>
      </c>
    </row>
    <row r="25" spans="1:14" hidden="1">
      <c r="A25" t="s">
        <v>610</v>
      </c>
      <c r="B25" t="s">
        <v>23</v>
      </c>
      <c r="C25">
        <v>18</v>
      </c>
      <c r="D25" t="s">
        <v>591</v>
      </c>
      <c r="E25" t="s">
        <v>611</v>
      </c>
      <c r="F25" t="s">
        <v>1783</v>
      </c>
      <c r="G25">
        <v>220</v>
      </c>
      <c r="H25">
        <v>220</v>
      </c>
      <c r="I25">
        <v>6</v>
      </c>
      <c r="J25">
        <v>26086</v>
      </c>
      <c r="K25">
        <v>156516</v>
      </c>
      <c r="L25">
        <v>5</v>
      </c>
      <c r="M25">
        <v>130430</v>
      </c>
      <c r="N25">
        <v>6</v>
      </c>
    </row>
    <row r="26" spans="1:14" hidden="1">
      <c r="A26" t="s">
        <v>633</v>
      </c>
      <c r="B26" t="s">
        <v>23</v>
      </c>
      <c r="C26">
        <v>18</v>
      </c>
      <c r="D26" t="s">
        <v>591</v>
      </c>
      <c r="E26" t="s">
        <v>90</v>
      </c>
      <c r="F26" t="s">
        <v>1791</v>
      </c>
      <c r="G26">
        <v>230</v>
      </c>
      <c r="H26">
        <v>320</v>
      </c>
      <c r="I26">
        <v>6</v>
      </c>
      <c r="J26">
        <v>26086</v>
      </c>
      <c r="K26">
        <v>156516</v>
      </c>
      <c r="L26">
        <v>6</v>
      </c>
      <c r="M26">
        <v>156516</v>
      </c>
      <c r="N26">
        <v>6</v>
      </c>
    </row>
    <row r="27" spans="1:14" hidden="1">
      <c r="A27" t="s">
        <v>699</v>
      </c>
      <c r="B27" t="s">
        <v>23</v>
      </c>
      <c r="C27">
        <v>18</v>
      </c>
      <c r="D27" t="s">
        <v>591</v>
      </c>
      <c r="E27" t="s">
        <v>39</v>
      </c>
      <c r="F27" t="s">
        <v>1769</v>
      </c>
      <c r="G27">
        <v>190</v>
      </c>
      <c r="H27">
        <v>270</v>
      </c>
      <c r="I27">
        <v>5</v>
      </c>
      <c r="J27">
        <v>31578</v>
      </c>
      <c r="K27">
        <v>157890</v>
      </c>
      <c r="L27">
        <v>5</v>
      </c>
      <c r="M27">
        <v>157890</v>
      </c>
      <c r="N27">
        <v>4</v>
      </c>
    </row>
    <row r="28" spans="1:14" hidden="1">
      <c r="A28" t="s">
        <v>761</v>
      </c>
      <c r="B28" t="s">
        <v>23</v>
      </c>
      <c r="C28">
        <v>18</v>
      </c>
      <c r="D28" t="s">
        <v>591</v>
      </c>
      <c r="E28" t="s">
        <v>240</v>
      </c>
      <c r="F28" t="s">
        <v>1782</v>
      </c>
      <c r="G28">
        <v>350</v>
      </c>
      <c r="H28">
        <v>450</v>
      </c>
      <c r="I28">
        <v>9.5</v>
      </c>
      <c r="J28">
        <v>17142</v>
      </c>
      <c r="K28">
        <v>162849</v>
      </c>
      <c r="L28">
        <v>6</v>
      </c>
      <c r="M28">
        <v>102852</v>
      </c>
      <c r="N28">
        <v>9</v>
      </c>
    </row>
    <row r="29" spans="1:14" hidden="1">
      <c r="A29" t="s">
        <v>718</v>
      </c>
      <c r="B29" t="s">
        <v>23</v>
      </c>
      <c r="C29">
        <v>18</v>
      </c>
      <c r="D29" t="s">
        <v>591</v>
      </c>
      <c r="E29" t="s">
        <v>130</v>
      </c>
      <c r="F29" t="s">
        <v>1765</v>
      </c>
      <c r="G29">
        <v>220</v>
      </c>
      <c r="H29">
        <v>280</v>
      </c>
      <c r="I29">
        <v>6</v>
      </c>
      <c r="J29">
        <v>27272</v>
      </c>
      <c r="K29">
        <v>163632</v>
      </c>
      <c r="L29">
        <v>5</v>
      </c>
      <c r="M29">
        <v>136360</v>
      </c>
      <c r="N29">
        <v>6</v>
      </c>
    </row>
    <row r="30" spans="1:14" hidden="1">
      <c r="A30" t="s">
        <v>629</v>
      </c>
      <c r="B30" t="s">
        <v>23</v>
      </c>
      <c r="C30">
        <v>18</v>
      </c>
      <c r="D30" t="s">
        <v>591</v>
      </c>
      <c r="E30" t="s">
        <v>90</v>
      </c>
      <c r="F30" t="s">
        <v>1787</v>
      </c>
      <c r="G30">
        <v>180</v>
      </c>
      <c r="H30">
        <v>200</v>
      </c>
      <c r="I30">
        <v>5</v>
      </c>
      <c r="J30">
        <v>33333</v>
      </c>
      <c r="K30">
        <v>166665</v>
      </c>
      <c r="L30">
        <v>5</v>
      </c>
      <c r="M30">
        <v>166665</v>
      </c>
      <c r="N30">
        <v>5</v>
      </c>
    </row>
    <row r="31" spans="1:14" hidden="1">
      <c r="A31" t="s">
        <v>823</v>
      </c>
      <c r="B31" t="s">
        <v>23</v>
      </c>
      <c r="C31">
        <v>18</v>
      </c>
      <c r="D31" t="s">
        <v>591</v>
      </c>
      <c r="E31" t="s">
        <v>108</v>
      </c>
      <c r="F31" t="s">
        <v>1776</v>
      </c>
      <c r="G31">
        <v>180</v>
      </c>
      <c r="H31">
        <v>280</v>
      </c>
      <c r="I31">
        <v>5</v>
      </c>
      <c r="J31">
        <v>33333</v>
      </c>
      <c r="K31">
        <v>166665</v>
      </c>
      <c r="L31">
        <v>5</v>
      </c>
      <c r="M31">
        <v>166665</v>
      </c>
      <c r="N31">
        <v>5</v>
      </c>
    </row>
    <row r="32" spans="1:14" hidden="1">
      <c r="A32" t="s">
        <v>672</v>
      </c>
      <c r="B32" t="s">
        <v>23</v>
      </c>
      <c r="C32">
        <v>18</v>
      </c>
      <c r="D32" t="s">
        <v>591</v>
      </c>
      <c r="E32" t="s">
        <v>673</v>
      </c>
      <c r="F32" t="s">
        <v>1801</v>
      </c>
      <c r="G32">
        <v>180</v>
      </c>
      <c r="H32">
        <v>240</v>
      </c>
      <c r="I32">
        <v>5</v>
      </c>
      <c r="J32">
        <v>33333</v>
      </c>
      <c r="K32">
        <v>166665</v>
      </c>
      <c r="L32">
        <v>5</v>
      </c>
      <c r="M32">
        <v>166665</v>
      </c>
      <c r="N32">
        <v>5</v>
      </c>
    </row>
    <row r="33" spans="1:14" hidden="1">
      <c r="A33" t="s">
        <v>796</v>
      </c>
      <c r="B33" t="s">
        <v>23</v>
      </c>
      <c r="C33">
        <v>18</v>
      </c>
      <c r="D33" t="s">
        <v>591</v>
      </c>
      <c r="E33" t="s">
        <v>217</v>
      </c>
      <c r="F33" t="s">
        <v>1867</v>
      </c>
      <c r="G33">
        <v>215</v>
      </c>
      <c r="H33">
        <v>275</v>
      </c>
      <c r="I33">
        <v>6</v>
      </c>
      <c r="J33">
        <v>27906</v>
      </c>
      <c r="K33">
        <v>167436</v>
      </c>
      <c r="L33">
        <v>5</v>
      </c>
      <c r="M33">
        <v>139530</v>
      </c>
      <c r="N33">
        <v>6</v>
      </c>
    </row>
    <row r="34" spans="1:14" hidden="1">
      <c r="A34" t="s">
        <v>814</v>
      </c>
      <c r="B34" t="s">
        <v>23</v>
      </c>
      <c r="C34">
        <v>18</v>
      </c>
      <c r="D34" t="s">
        <v>591</v>
      </c>
      <c r="E34" t="s">
        <v>815</v>
      </c>
      <c r="F34" t="s">
        <v>1823</v>
      </c>
      <c r="G34">
        <v>250</v>
      </c>
      <c r="H34">
        <v>350</v>
      </c>
      <c r="I34">
        <v>7</v>
      </c>
      <c r="J34">
        <v>24000</v>
      </c>
      <c r="K34">
        <v>168000</v>
      </c>
      <c r="L34">
        <v>6</v>
      </c>
      <c r="M34">
        <v>144000</v>
      </c>
      <c r="N34">
        <v>7</v>
      </c>
    </row>
    <row r="35" spans="1:14" hidden="1">
      <c r="A35" t="s">
        <v>831</v>
      </c>
      <c r="B35" t="s">
        <v>23</v>
      </c>
      <c r="C35">
        <v>18</v>
      </c>
      <c r="D35" t="s">
        <v>591</v>
      </c>
      <c r="E35" t="s">
        <v>90</v>
      </c>
      <c r="F35" t="s">
        <v>1792</v>
      </c>
      <c r="G35">
        <v>250</v>
      </c>
      <c r="H35">
        <v>350</v>
      </c>
      <c r="I35">
        <v>7</v>
      </c>
      <c r="J35">
        <v>24000</v>
      </c>
      <c r="K35">
        <v>168000</v>
      </c>
      <c r="L35">
        <v>6</v>
      </c>
      <c r="M35">
        <v>144000</v>
      </c>
      <c r="N35">
        <v>7</v>
      </c>
    </row>
    <row r="36" spans="1:14" hidden="1">
      <c r="A36" t="s">
        <v>659</v>
      </c>
      <c r="B36" t="s">
        <v>23</v>
      </c>
      <c r="C36">
        <v>18</v>
      </c>
      <c r="D36" t="s">
        <v>591</v>
      </c>
      <c r="E36" t="s">
        <v>90</v>
      </c>
      <c r="F36" t="s">
        <v>1792</v>
      </c>
      <c r="G36">
        <v>250</v>
      </c>
      <c r="H36">
        <v>350</v>
      </c>
      <c r="I36">
        <v>7</v>
      </c>
      <c r="J36">
        <v>24000</v>
      </c>
      <c r="K36">
        <v>168000</v>
      </c>
      <c r="L36">
        <v>6</v>
      </c>
      <c r="M36">
        <v>144000</v>
      </c>
      <c r="N36">
        <v>7</v>
      </c>
    </row>
    <row r="37" spans="1:14" hidden="1">
      <c r="A37" t="s">
        <v>697</v>
      </c>
      <c r="B37" t="s">
        <v>23</v>
      </c>
      <c r="C37">
        <v>18</v>
      </c>
      <c r="D37" t="s">
        <v>591</v>
      </c>
      <c r="E37" t="s">
        <v>103</v>
      </c>
      <c r="F37" t="s">
        <v>1796</v>
      </c>
      <c r="G37">
        <v>250</v>
      </c>
      <c r="H37">
        <v>340</v>
      </c>
      <c r="I37">
        <v>7</v>
      </c>
      <c r="J37">
        <v>24000</v>
      </c>
      <c r="K37">
        <v>168000</v>
      </c>
      <c r="L37">
        <v>6</v>
      </c>
      <c r="M37">
        <v>144000</v>
      </c>
      <c r="N37">
        <v>7</v>
      </c>
    </row>
    <row r="38" spans="1:14" hidden="1">
      <c r="A38" t="s">
        <v>846</v>
      </c>
      <c r="B38" t="s">
        <v>23</v>
      </c>
      <c r="C38">
        <v>18</v>
      </c>
      <c r="D38" t="s">
        <v>591</v>
      </c>
      <c r="E38" t="s">
        <v>240</v>
      </c>
      <c r="F38" t="s">
        <v>1780</v>
      </c>
      <c r="G38">
        <v>250</v>
      </c>
      <c r="H38">
        <v>450</v>
      </c>
      <c r="I38">
        <v>7</v>
      </c>
      <c r="J38">
        <v>24000</v>
      </c>
      <c r="K38">
        <v>168000</v>
      </c>
      <c r="L38">
        <v>6</v>
      </c>
      <c r="M38">
        <v>144000</v>
      </c>
      <c r="N38">
        <v>7.5</v>
      </c>
    </row>
    <row r="39" spans="1:14" hidden="1">
      <c r="A39" t="s">
        <v>829</v>
      </c>
      <c r="B39" t="s">
        <v>23</v>
      </c>
      <c r="C39">
        <v>18</v>
      </c>
      <c r="D39" t="s">
        <v>591</v>
      </c>
      <c r="E39" t="s">
        <v>790</v>
      </c>
      <c r="F39" t="s">
        <v>1764</v>
      </c>
      <c r="G39">
        <v>250</v>
      </c>
      <c r="H39">
        <v>305</v>
      </c>
      <c r="I39">
        <v>7</v>
      </c>
      <c r="J39">
        <v>24000</v>
      </c>
      <c r="K39">
        <v>168000</v>
      </c>
      <c r="L39">
        <v>6</v>
      </c>
      <c r="M39">
        <v>144000</v>
      </c>
      <c r="N39">
        <v>7</v>
      </c>
    </row>
    <row r="40" spans="1:14" hidden="1">
      <c r="A40" t="s">
        <v>742</v>
      </c>
      <c r="B40" t="s">
        <v>23</v>
      </c>
      <c r="C40">
        <v>18</v>
      </c>
      <c r="D40" t="s">
        <v>591</v>
      </c>
      <c r="E40" t="s">
        <v>743</v>
      </c>
      <c r="F40" t="s">
        <v>1862</v>
      </c>
      <c r="G40">
        <v>250</v>
      </c>
      <c r="H40">
        <v>280</v>
      </c>
      <c r="I40">
        <v>7</v>
      </c>
      <c r="J40">
        <v>24000</v>
      </c>
      <c r="K40">
        <v>168000</v>
      </c>
      <c r="L40">
        <v>6</v>
      </c>
      <c r="M40">
        <v>144000</v>
      </c>
      <c r="N40">
        <v>7</v>
      </c>
    </row>
    <row r="41" spans="1:14" hidden="1">
      <c r="A41" t="s">
        <v>786</v>
      </c>
      <c r="B41" t="s">
        <v>23</v>
      </c>
      <c r="C41">
        <v>18</v>
      </c>
      <c r="D41" t="s">
        <v>591</v>
      </c>
      <c r="E41" t="s">
        <v>240</v>
      </c>
      <c r="F41" t="s">
        <v>1781</v>
      </c>
      <c r="G41">
        <v>300</v>
      </c>
      <c r="H41">
        <v>450</v>
      </c>
      <c r="I41">
        <v>8.5</v>
      </c>
      <c r="J41">
        <v>20000</v>
      </c>
      <c r="K41">
        <v>170000</v>
      </c>
      <c r="L41">
        <v>7</v>
      </c>
      <c r="M41">
        <v>140000</v>
      </c>
      <c r="N41">
        <v>8</v>
      </c>
    </row>
    <row r="42" spans="1:14" hidden="1">
      <c r="A42" t="s">
        <v>624</v>
      </c>
      <c r="B42" t="s">
        <v>23</v>
      </c>
      <c r="C42">
        <v>18</v>
      </c>
      <c r="D42" t="s">
        <v>591</v>
      </c>
      <c r="E42" t="s">
        <v>103</v>
      </c>
      <c r="F42" t="s">
        <v>1795</v>
      </c>
      <c r="G42">
        <v>210</v>
      </c>
      <c r="H42">
        <v>290</v>
      </c>
      <c r="I42">
        <v>6</v>
      </c>
      <c r="J42">
        <v>28571</v>
      </c>
      <c r="K42">
        <v>171426</v>
      </c>
      <c r="L42">
        <v>5</v>
      </c>
      <c r="M42">
        <v>142855</v>
      </c>
      <c r="N42">
        <v>6</v>
      </c>
    </row>
    <row r="43" spans="1:14" hidden="1">
      <c r="A43" t="s">
        <v>666</v>
      </c>
      <c r="B43" t="s">
        <v>23</v>
      </c>
      <c r="C43">
        <v>18</v>
      </c>
      <c r="D43" t="s">
        <v>591</v>
      </c>
      <c r="E43" t="s">
        <v>667</v>
      </c>
      <c r="F43" t="s">
        <v>1803</v>
      </c>
      <c r="G43">
        <v>210</v>
      </c>
      <c r="H43">
        <v>260</v>
      </c>
      <c r="I43">
        <v>6</v>
      </c>
      <c r="J43">
        <v>28571</v>
      </c>
      <c r="K43">
        <v>171426</v>
      </c>
      <c r="L43">
        <v>5</v>
      </c>
      <c r="M43">
        <v>142855</v>
      </c>
      <c r="N43">
        <v>6</v>
      </c>
    </row>
    <row r="44" spans="1:14" hidden="1">
      <c r="A44" t="s">
        <v>767</v>
      </c>
      <c r="B44" t="s">
        <v>23</v>
      </c>
      <c r="C44">
        <v>18</v>
      </c>
      <c r="D44" t="s">
        <v>591</v>
      </c>
      <c r="E44" t="s">
        <v>90</v>
      </c>
      <c r="F44" t="s">
        <v>1789</v>
      </c>
      <c r="G44">
        <v>210</v>
      </c>
      <c r="H44">
        <v>190</v>
      </c>
      <c r="I44">
        <v>6</v>
      </c>
      <c r="J44">
        <v>28571</v>
      </c>
      <c r="K44">
        <v>171426</v>
      </c>
      <c r="L44">
        <v>5</v>
      </c>
      <c r="M44">
        <v>142855</v>
      </c>
      <c r="N44">
        <v>6</v>
      </c>
    </row>
    <row r="45" spans="1:14" hidden="1">
      <c r="A45" t="s">
        <v>785</v>
      </c>
      <c r="B45" t="s">
        <v>23</v>
      </c>
      <c r="C45">
        <v>18</v>
      </c>
      <c r="D45" t="s">
        <v>591</v>
      </c>
      <c r="E45" t="s">
        <v>90</v>
      </c>
      <c r="F45" t="s">
        <v>1792</v>
      </c>
      <c r="G45">
        <v>250</v>
      </c>
      <c r="H45">
        <v>350</v>
      </c>
      <c r="I45">
        <v>7.5</v>
      </c>
      <c r="J45">
        <v>24000</v>
      </c>
      <c r="K45">
        <v>180000</v>
      </c>
      <c r="L45">
        <v>6</v>
      </c>
      <c r="M45">
        <v>144000</v>
      </c>
      <c r="N45">
        <v>7</v>
      </c>
    </row>
    <row r="46" spans="1:14" hidden="1">
      <c r="A46" t="s">
        <v>685</v>
      </c>
      <c r="B46" t="s">
        <v>23</v>
      </c>
      <c r="C46">
        <v>18</v>
      </c>
      <c r="D46" t="s">
        <v>591</v>
      </c>
      <c r="E46" t="s">
        <v>240</v>
      </c>
      <c r="F46" t="s">
        <v>1780</v>
      </c>
      <c r="G46">
        <v>250</v>
      </c>
      <c r="H46">
        <v>450</v>
      </c>
      <c r="I46">
        <v>7.5</v>
      </c>
      <c r="J46">
        <v>24000</v>
      </c>
      <c r="K46">
        <v>180000</v>
      </c>
      <c r="L46">
        <v>6</v>
      </c>
      <c r="M46">
        <v>144000</v>
      </c>
      <c r="N46">
        <v>7.5</v>
      </c>
    </row>
    <row r="47" spans="1:14" hidden="1">
      <c r="A47" t="s">
        <v>788</v>
      </c>
      <c r="B47" t="s">
        <v>23</v>
      </c>
      <c r="C47">
        <v>18</v>
      </c>
      <c r="D47" t="s">
        <v>591</v>
      </c>
      <c r="E47" t="s">
        <v>547</v>
      </c>
      <c r="F47" t="s">
        <v>1869</v>
      </c>
      <c r="G47">
        <v>160</v>
      </c>
      <c r="H47">
        <v>200</v>
      </c>
      <c r="I47">
        <v>5</v>
      </c>
      <c r="J47">
        <v>43200</v>
      </c>
      <c r="K47">
        <v>216000</v>
      </c>
      <c r="L47">
        <v>5</v>
      </c>
      <c r="M47">
        <v>216000</v>
      </c>
      <c r="N47">
        <v>5</v>
      </c>
    </row>
    <row r="48" spans="1:14" hidden="1">
      <c r="A48" t="s">
        <v>65</v>
      </c>
      <c r="B48" t="s">
        <v>23</v>
      </c>
      <c r="C48">
        <v>52</v>
      </c>
      <c r="D48" t="s">
        <v>586</v>
      </c>
      <c r="E48" t="s">
        <v>31</v>
      </c>
      <c r="F48" t="s">
        <v>1855</v>
      </c>
      <c r="G48">
        <v>215</v>
      </c>
      <c r="H48">
        <v>300</v>
      </c>
      <c r="I48">
        <v>21.7</v>
      </c>
      <c r="J48">
        <v>10000</v>
      </c>
      <c r="K48">
        <v>217000</v>
      </c>
      <c r="L48">
        <v>21.5</v>
      </c>
      <c r="M48">
        <v>215000</v>
      </c>
      <c r="N48">
        <v>21.7</v>
      </c>
    </row>
    <row r="49" spans="1:14" hidden="1">
      <c r="A49" t="s">
        <v>848</v>
      </c>
      <c r="B49" t="s">
        <v>23</v>
      </c>
      <c r="C49">
        <v>18</v>
      </c>
      <c r="D49" t="s">
        <v>591</v>
      </c>
      <c r="E49" t="s">
        <v>799</v>
      </c>
      <c r="F49" t="s">
        <v>1818</v>
      </c>
      <c r="G49">
        <v>125</v>
      </c>
      <c r="H49">
        <v>230</v>
      </c>
      <c r="I49">
        <v>5</v>
      </c>
      <c r="J49">
        <v>48000</v>
      </c>
      <c r="K49">
        <v>240000</v>
      </c>
      <c r="L49">
        <v>5</v>
      </c>
      <c r="M49">
        <v>240000</v>
      </c>
      <c r="N49">
        <v>5</v>
      </c>
    </row>
    <row r="50" spans="1:14" hidden="1">
      <c r="A50" t="s">
        <v>679</v>
      </c>
      <c r="B50" t="s">
        <v>23</v>
      </c>
      <c r="C50">
        <v>90</v>
      </c>
      <c r="D50" t="s">
        <v>581</v>
      </c>
      <c r="E50" t="s">
        <v>90</v>
      </c>
      <c r="F50" t="s">
        <v>1746</v>
      </c>
      <c r="G50">
        <v>450</v>
      </c>
      <c r="H50">
        <v>650</v>
      </c>
      <c r="I50">
        <v>14.5</v>
      </c>
      <c r="J50">
        <v>18461</v>
      </c>
      <c r="K50">
        <v>267684.5</v>
      </c>
      <c r="L50">
        <v>5.5</v>
      </c>
      <c r="M50">
        <v>101535.5</v>
      </c>
      <c r="N50">
        <v>14.5</v>
      </c>
    </row>
    <row r="51" spans="1:14" hidden="1">
      <c r="A51" t="s">
        <v>205</v>
      </c>
      <c r="B51" t="s">
        <v>23</v>
      </c>
      <c r="C51">
        <v>46</v>
      </c>
      <c r="D51" t="s">
        <v>1409</v>
      </c>
      <c r="E51" t="s">
        <v>204</v>
      </c>
      <c r="F51" t="s">
        <v>1814</v>
      </c>
      <c r="G51">
        <v>150</v>
      </c>
      <c r="H51">
        <v>220</v>
      </c>
      <c r="I51">
        <v>15</v>
      </c>
      <c r="J51">
        <v>20000</v>
      </c>
      <c r="K51">
        <v>300000</v>
      </c>
      <c r="L51">
        <v>15</v>
      </c>
      <c r="M51">
        <v>300000</v>
      </c>
      <c r="N51">
        <v>15</v>
      </c>
    </row>
    <row r="52" spans="1:14" hidden="1">
      <c r="A52" t="s">
        <v>203</v>
      </c>
      <c r="B52" t="s">
        <v>23</v>
      </c>
      <c r="C52">
        <v>46</v>
      </c>
      <c r="D52" t="s">
        <v>1409</v>
      </c>
      <c r="E52" t="s">
        <v>204</v>
      </c>
      <c r="F52" t="s">
        <v>1814</v>
      </c>
      <c r="G52">
        <v>150</v>
      </c>
      <c r="H52">
        <v>220</v>
      </c>
      <c r="I52">
        <v>15</v>
      </c>
      <c r="J52">
        <v>20000</v>
      </c>
      <c r="K52">
        <v>300000</v>
      </c>
      <c r="L52">
        <v>15</v>
      </c>
      <c r="M52">
        <v>300000</v>
      </c>
      <c r="N52">
        <v>15</v>
      </c>
    </row>
    <row r="53" spans="1:14" hidden="1">
      <c r="A53" t="s">
        <v>688</v>
      </c>
      <c r="B53" t="s">
        <v>23</v>
      </c>
      <c r="C53">
        <v>18</v>
      </c>
      <c r="D53" t="s">
        <v>591</v>
      </c>
      <c r="E53" t="s">
        <v>103</v>
      </c>
      <c r="F53" t="s">
        <v>1794</v>
      </c>
      <c r="G53">
        <v>200</v>
      </c>
      <c r="H53">
        <v>230</v>
      </c>
      <c r="I53">
        <v>5</v>
      </c>
      <c r="J53">
        <v>60000</v>
      </c>
      <c r="K53">
        <v>300000</v>
      </c>
      <c r="L53">
        <v>5</v>
      </c>
      <c r="M53">
        <v>300000</v>
      </c>
      <c r="N53">
        <v>5</v>
      </c>
    </row>
    <row r="54" spans="1:14" hidden="1">
      <c r="A54" t="s">
        <v>127</v>
      </c>
      <c r="B54" t="s">
        <v>23</v>
      </c>
      <c r="C54">
        <v>19</v>
      </c>
      <c r="D54" t="s">
        <v>590</v>
      </c>
      <c r="E54" t="s">
        <v>90</v>
      </c>
      <c r="F54" t="s">
        <v>1727</v>
      </c>
      <c r="G54">
        <v>160</v>
      </c>
      <c r="H54">
        <v>210</v>
      </c>
      <c r="I54">
        <v>4</v>
      </c>
      <c r="J54">
        <v>75000</v>
      </c>
      <c r="K54">
        <v>300000</v>
      </c>
      <c r="L54">
        <v>4</v>
      </c>
      <c r="M54">
        <v>300000</v>
      </c>
      <c r="N54">
        <v>4</v>
      </c>
    </row>
    <row r="55" spans="1:14" hidden="1">
      <c r="A55" t="s">
        <v>635</v>
      </c>
      <c r="B55" t="s">
        <v>23</v>
      </c>
      <c r="C55">
        <v>18</v>
      </c>
      <c r="D55" t="s">
        <v>591</v>
      </c>
      <c r="E55" t="s">
        <v>636</v>
      </c>
      <c r="F55" t="s">
        <v>1762</v>
      </c>
      <c r="G55">
        <v>230</v>
      </c>
      <c r="H55">
        <v>290</v>
      </c>
      <c r="I55">
        <v>6</v>
      </c>
      <c r="J55">
        <v>52173</v>
      </c>
      <c r="K55">
        <v>313038</v>
      </c>
      <c r="L55">
        <v>6</v>
      </c>
      <c r="M55">
        <v>313038</v>
      </c>
      <c r="N55">
        <v>6</v>
      </c>
    </row>
    <row r="56" spans="1:14" hidden="1">
      <c r="A56" t="s">
        <v>745</v>
      </c>
      <c r="B56" t="s">
        <v>23</v>
      </c>
      <c r="C56">
        <v>18</v>
      </c>
      <c r="D56" t="s">
        <v>591</v>
      </c>
      <c r="E56" t="s">
        <v>746</v>
      </c>
      <c r="F56" t="s">
        <v>1859</v>
      </c>
      <c r="G56">
        <v>150</v>
      </c>
      <c r="H56">
        <v>200</v>
      </c>
      <c r="I56">
        <v>4</v>
      </c>
      <c r="J56">
        <v>80000</v>
      </c>
      <c r="K56">
        <v>320000</v>
      </c>
      <c r="L56">
        <v>5</v>
      </c>
      <c r="M56">
        <v>400000</v>
      </c>
      <c r="N56">
        <v>4</v>
      </c>
    </row>
    <row r="57" spans="1:14" hidden="1">
      <c r="A57" t="s">
        <v>820</v>
      </c>
      <c r="B57" t="s">
        <v>23</v>
      </c>
      <c r="C57">
        <v>18</v>
      </c>
      <c r="D57" t="s">
        <v>591</v>
      </c>
      <c r="E57" t="s">
        <v>821</v>
      </c>
      <c r="F57" t="s">
        <v>1763</v>
      </c>
      <c r="G57">
        <v>300</v>
      </c>
      <c r="H57">
        <v>405</v>
      </c>
      <c r="I57">
        <v>8</v>
      </c>
      <c r="J57">
        <v>40000</v>
      </c>
      <c r="K57">
        <v>320000</v>
      </c>
      <c r="L57">
        <v>7</v>
      </c>
      <c r="M57">
        <v>280000</v>
      </c>
      <c r="N57">
        <v>8</v>
      </c>
    </row>
    <row r="58" spans="1:14" hidden="1">
      <c r="A58" t="s">
        <v>817</v>
      </c>
      <c r="B58" t="s">
        <v>23</v>
      </c>
      <c r="C58">
        <v>18</v>
      </c>
      <c r="D58" t="s">
        <v>591</v>
      </c>
      <c r="E58" t="s">
        <v>240</v>
      </c>
      <c r="F58" t="s">
        <v>1780</v>
      </c>
      <c r="G58">
        <v>250</v>
      </c>
      <c r="H58">
        <v>350</v>
      </c>
      <c r="I58">
        <v>7.5</v>
      </c>
      <c r="J58">
        <v>48000</v>
      </c>
      <c r="K58">
        <v>360000</v>
      </c>
      <c r="L58">
        <v>6</v>
      </c>
      <c r="M58">
        <v>288000</v>
      </c>
      <c r="N58">
        <v>7</v>
      </c>
    </row>
    <row r="59" spans="1:14" hidden="1">
      <c r="A59" t="s">
        <v>731</v>
      </c>
      <c r="B59" t="s">
        <v>23</v>
      </c>
      <c r="C59">
        <v>18</v>
      </c>
      <c r="D59" t="s">
        <v>591</v>
      </c>
      <c r="E59" t="s">
        <v>240</v>
      </c>
      <c r="F59" t="s">
        <v>1780</v>
      </c>
      <c r="G59">
        <v>250</v>
      </c>
      <c r="H59">
        <v>450</v>
      </c>
      <c r="I59">
        <v>7.5</v>
      </c>
      <c r="J59">
        <v>48000</v>
      </c>
      <c r="K59">
        <v>360000</v>
      </c>
      <c r="L59">
        <v>6</v>
      </c>
      <c r="M59">
        <v>288000</v>
      </c>
      <c r="N59">
        <v>7.5</v>
      </c>
    </row>
    <row r="60" spans="1:14" hidden="1">
      <c r="A60" t="s">
        <v>776</v>
      </c>
      <c r="B60" t="s">
        <v>23</v>
      </c>
      <c r="C60">
        <v>18</v>
      </c>
      <c r="D60" t="s">
        <v>591</v>
      </c>
      <c r="E60" t="s">
        <v>673</v>
      </c>
      <c r="F60" t="s">
        <v>1800</v>
      </c>
      <c r="G60">
        <v>160</v>
      </c>
      <c r="H60">
        <v>250</v>
      </c>
      <c r="I60">
        <v>5</v>
      </c>
      <c r="J60">
        <v>75000</v>
      </c>
      <c r="K60">
        <v>375000</v>
      </c>
      <c r="L60">
        <v>5</v>
      </c>
      <c r="M60">
        <v>375000</v>
      </c>
      <c r="N60">
        <v>5</v>
      </c>
    </row>
    <row r="61" spans="1:14" hidden="1">
      <c r="A61" t="s">
        <v>27</v>
      </c>
      <c r="B61" t="s">
        <v>23</v>
      </c>
      <c r="C61">
        <v>52</v>
      </c>
      <c r="D61" t="s">
        <v>586</v>
      </c>
      <c r="E61" t="s">
        <v>28</v>
      </c>
      <c r="F61" t="s">
        <v>1834</v>
      </c>
      <c r="G61">
        <v>170</v>
      </c>
      <c r="H61">
        <v>230</v>
      </c>
      <c r="I61">
        <v>17.2</v>
      </c>
      <c r="J61">
        <v>23529</v>
      </c>
      <c r="K61">
        <v>404698.8</v>
      </c>
      <c r="L61">
        <v>17</v>
      </c>
      <c r="M61">
        <v>399993</v>
      </c>
      <c r="N61">
        <v>17.2</v>
      </c>
    </row>
    <row r="62" spans="1:14" hidden="1">
      <c r="A62" t="s">
        <v>715</v>
      </c>
      <c r="B62" t="s">
        <v>23</v>
      </c>
      <c r="C62">
        <v>18</v>
      </c>
      <c r="D62" t="s">
        <v>591</v>
      </c>
      <c r="E62" t="s">
        <v>108</v>
      </c>
      <c r="F62" t="s">
        <v>1778</v>
      </c>
      <c r="G62">
        <v>315</v>
      </c>
      <c r="H62">
        <v>430</v>
      </c>
      <c r="I62">
        <v>8</v>
      </c>
      <c r="J62">
        <v>57142</v>
      </c>
      <c r="K62">
        <v>457136</v>
      </c>
      <c r="L62">
        <v>8</v>
      </c>
      <c r="M62">
        <v>457136</v>
      </c>
      <c r="N62">
        <v>8</v>
      </c>
    </row>
    <row r="63" spans="1:14" hidden="1">
      <c r="A63" t="s">
        <v>707</v>
      </c>
      <c r="B63" t="s">
        <v>23</v>
      </c>
      <c r="C63">
        <v>22</v>
      </c>
      <c r="D63" t="s">
        <v>588</v>
      </c>
      <c r="E63" t="s">
        <v>240</v>
      </c>
      <c r="F63" t="s">
        <v>1752</v>
      </c>
      <c r="G63">
        <v>280</v>
      </c>
      <c r="H63">
        <v>700</v>
      </c>
      <c r="I63">
        <v>18</v>
      </c>
      <c r="J63">
        <v>25714</v>
      </c>
      <c r="K63">
        <v>462852</v>
      </c>
      <c r="L63">
        <v>12</v>
      </c>
      <c r="M63">
        <v>308568</v>
      </c>
      <c r="N63">
        <v>18</v>
      </c>
    </row>
    <row r="64" spans="1:14" hidden="1">
      <c r="A64" t="s">
        <v>732</v>
      </c>
      <c r="B64" t="s">
        <v>23</v>
      </c>
      <c r="C64">
        <v>18</v>
      </c>
      <c r="D64" t="s">
        <v>591</v>
      </c>
      <c r="E64" t="s">
        <v>45</v>
      </c>
      <c r="F64" t="s">
        <v>1871</v>
      </c>
      <c r="G64">
        <v>190</v>
      </c>
      <c r="H64">
        <v>260</v>
      </c>
      <c r="I64">
        <v>5</v>
      </c>
      <c r="J64">
        <v>94736</v>
      </c>
      <c r="K64">
        <v>473680</v>
      </c>
      <c r="L64">
        <v>5</v>
      </c>
      <c r="M64">
        <v>473680</v>
      </c>
      <c r="N64">
        <v>5</v>
      </c>
    </row>
    <row r="65" spans="1:14" hidden="1">
      <c r="A65" t="s">
        <v>710</v>
      </c>
      <c r="B65" t="s">
        <v>23</v>
      </c>
      <c r="C65">
        <v>18</v>
      </c>
      <c r="D65" t="s">
        <v>591</v>
      </c>
      <c r="E65" t="s">
        <v>711</v>
      </c>
      <c r="F65" t="s">
        <v>1816</v>
      </c>
      <c r="G65">
        <v>100</v>
      </c>
      <c r="H65">
        <v>205</v>
      </c>
      <c r="I65">
        <v>8</v>
      </c>
      <c r="J65">
        <v>60000</v>
      </c>
      <c r="K65">
        <v>480000</v>
      </c>
      <c r="L65">
        <v>5</v>
      </c>
      <c r="M65">
        <v>300000</v>
      </c>
      <c r="N65">
        <v>8</v>
      </c>
    </row>
    <row r="66" spans="1:14" hidden="1">
      <c r="A66" t="s">
        <v>213</v>
      </c>
      <c r="B66" t="s">
        <v>23</v>
      </c>
      <c r="C66">
        <v>26</v>
      </c>
      <c r="D66" t="s">
        <v>587</v>
      </c>
      <c r="E66" t="s">
        <v>214</v>
      </c>
      <c r="F66" t="s">
        <v>1879</v>
      </c>
      <c r="G66">
        <v>320</v>
      </c>
      <c r="H66">
        <v>400</v>
      </c>
      <c r="I66">
        <v>25.6</v>
      </c>
      <c r="J66">
        <v>18750</v>
      </c>
      <c r="K66">
        <v>480000</v>
      </c>
      <c r="L66">
        <v>32</v>
      </c>
      <c r="M66">
        <v>600000</v>
      </c>
      <c r="N66">
        <v>25.6</v>
      </c>
    </row>
    <row r="67" spans="1:14" hidden="1">
      <c r="A67" t="s">
        <v>849</v>
      </c>
      <c r="B67" t="s">
        <v>23</v>
      </c>
      <c r="C67">
        <v>90</v>
      </c>
      <c r="D67" t="s">
        <v>581</v>
      </c>
      <c r="E67" t="s">
        <v>240</v>
      </c>
      <c r="F67" t="s">
        <v>1745</v>
      </c>
      <c r="G67">
        <v>400</v>
      </c>
      <c r="H67">
        <v>650</v>
      </c>
      <c r="I67">
        <v>14.5</v>
      </c>
      <c r="J67">
        <v>36923</v>
      </c>
      <c r="K67">
        <v>535383.5</v>
      </c>
      <c r="L67">
        <v>5.5</v>
      </c>
      <c r="M67">
        <v>203076.5</v>
      </c>
      <c r="N67">
        <v>14.5</v>
      </c>
    </row>
    <row r="68" spans="1:14" hidden="1">
      <c r="A68" t="s">
        <v>268</v>
      </c>
      <c r="B68" t="s">
        <v>23</v>
      </c>
      <c r="C68">
        <v>89</v>
      </c>
      <c r="D68" t="s">
        <v>583</v>
      </c>
      <c r="E68" t="s">
        <v>90</v>
      </c>
      <c r="F68" t="s">
        <v>1742</v>
      </c>
      <c r="G68">
        <v>250</v>
      </c>
      <c r="H68">
        <v>400</v>
      </c>
      <c r="I68">
        <v>7.5</v>
      </c>
      <c r="J68">
        <v>72000</v>
      </c>
      <c r="K68">
        <v>540000</v>
      </c>
      <c r="L68">
        <v>6.5</v>
      </c>
      <c r="M68">
        <v>468000</v>
      </c>
      <c r="N68">
        <v>7.5</v>
      </c>
    </row>
    <row r="69" spans="1:14" hidden="1">
      <c r="A69" t="s">
        <v>261</v>
      </c>
      <c r="B69" t="s">
        <v>23</v>
      </c>
      <c r="C69">
        <v>89</v>
      </c>
      <c r="D69" t="s">
        <v>583</v>
      </c>
      <c r="E69" t="s">
        <v>90</v>
      </c>
      <c r="F69" t="s">
        <v>1739</v>
      </c>
      <c r="G69">
        <v>180</v>
      </c>
      <c r="H69">
        <v>280</v>
      </c>
      <c r="I69">
        <v>5.5</v>
      </c>
      <c r="J69">
        <v>100000</v>
      </c>
      <c r="K69">
        <v>550000</v>
      </c>
      <c r="L69">
        <v>5.5</v>
      </c>
      <c r="M69">
        <v>550000</v>
      </c>
      <c r="N69">
        <v>5.5</v>
      </c>
    </row>
    <row r="70" spans="1:14" hidden="1">
      <c r="A70" t="s">
        <v>183</v>
      </c>
      <c r="B70" t="s">
        <v>23</v>
      </c>
      <c r="C70">
        <v>52</v>
      </c>
      <c r="D70" t="s">
        <v>586</v>
      </c>
      <c r="E70" t="s">
        <v>185</v>
      </c>
      <c r="F70" t="s">
        <v>1825</v>
      </c>
      <c r="G70">
        <v>260</v>
      </c>
      <c r="H70">
        <v>350</v>
      </c>
      <c r="I70">
        <v>26</v>
      </c>
      <c r="J70">
        <v>23076</v>
      </c>
      <c r="K70">
        <v>599976</v>
      </c>
      <c r="L70">
        <v>26</v>
      </c>
      <c r="M70">
        <v>599976</v>
      </c>
      <c r="N70">
        <v>26</v>
      </c>
    </row>
    <row r="71" spans="1:14" hidden="1">
      <c r="A71" t="s">
        <v>196</v>
      </c>
      <c r="B71" t="s">
        <v>23</v>
      </c>
      <c r="C71">
        <v>46</v>
      </c>
      <c r="D71" t="s">
        <v>1409</v>
      </c>
      <c r="E71" t="s">
        <v>197</v>
      </c>
      <c r="F71" t="s">
        <v>1815</v>
      </c>
      <c r="G71">
        <v>140</v>
      </c>
      <c r="H71">
        <v>220</v>
      </c>
      <c r="I71">
        <v>14</v>
      </c>
      <c r="J71">
        <v>42857</v>
      </c>
      <c r="K71">
        <v>599998</v>
      </c>
      <c r="L71">
        <v>14</v>
      </c>
      <c r="M71">
        <v>599998</v>
      </c>
      <c r="N71">
        <v>14</v>
      </c>
    </row>
    <row r="72" spans="1:14" hidden="1">
      <c r="A72" t="s">
        <v>80</v>
      </c>
      <c r="B72" t="s">
        <v>23</v>
      </c>
      <c r="C72">
        <v>52</v>
      </c>
      <c r="D72" t="s">
        <v>586</v>
      </c>
      <c r="E72" t="s">
        <v>81</v>
      </c>
      <c r="F72" t="s">
        <v>1849</v>
      </c>
      <c r="G72">
        <v>200</v>
      </c>
      <c r="H72">
        <v>300</v>
      </c>
      <c r="I72">
        <v>20</v>
      </c>
      <c r="J72">
        <v>30000</v>
      </c>
      <c r="K72">
        <v>600000</v>
      </c>
      <c r="L72">
        <v>20</v>
      </c>
      <c r="M72">
        <v>600000</v>
      </c>
      <c r="N72">
        <v>20</v>
      </c>
    </row>
    <row r="73" spans="1:14" hidden="1">
      <c r="A73" t="s">
        <v>30</v>
      </c>
      <c r="B73" t="s">
        <v>23</v>
      </c>
      <c r="C73">
        <v>52</v>
      </c>
      <c r="D73" t="s">
        <v>586</v>
      </c>
      <c r="E73" t="s">
        <v>31</v>
      </c>
      <c r="F73" t="s">
        <v>1854</v>
      </c>
      <c r="G73">
        <v>200</v>
      </c>
      <c r="H73">
        <v>300</v>
      </c>
      <c r="I73">
        <v>20</v>
      </c>
      <c r="J73">
        <v>30000</v>
      </c>
      <c r="K73">
        <v>600000</v>
      </c>
      <c r="L73">
        <v>20</v>
      </c>
      <c r="M73">
        <v>600000</v>
      </c>
      <c r="N73">
        <v>20</v>
      </c>
    </row>
    <row r="74" spans="1:14" hidden="1">
      <c r="A74" t="s">
        <v>33</v>
      </c>
      <c r="B74" t="s">
        <v>23</v>
      </c>
      <c r="C74">
        <v>52</v>
      </c>
      <c r="D74" t="s">
        <v>586</v>
      </c>
      <c r="E74" t="s">
        <v>36</v>
      </c>
      <c r="F74" t="s">
        <v>1830</v>
      </c>
      <c r="G74">
        <v>300</v>
      </c>
      <c r="H74">
        <v>440</v>
      </c>
      <c r="I74">
        <v>30</v>
      </c>
      <c r="J74">
        <v>20000</v>
      </c>
      <c r="K74">
        <v>600000</v>
      </c>
      <c r="L74">
        <v>30</v>
      </c>
      <c r="M74">
        <v>600000</v>
      </c>
      <c r="N74">
        <v>30</v>
      </c>
    </row>
    <row r="75" spans="1:14" hidden="1">
      <c r="A75" t="s">
        <v>141</v>
      </c>
      <c r="B75" t="s">
        <v>23</v>
      </c>
      <c r="C75">
        <v>52</v>
      </c>
      <c r="D75" t="s">
        <v>586</v>
      </c>
      <c r="E75" t="s">
        <v>71</v>
      </c>
      <c r="F75" t="s">
        <v>1837</v>
      </c>
      <c r="G75">
        <v>200</v>
      </c>
      <c r="H75">
        <v>300</v>
      </c>
      <c r="I75">
        <v>20</v>
      </c>
      <c r="J75">
        <v>30000</v>
      </c>
      <c r="K75">
        <v>600000</v>
      </c>
      <c r="L75">
        <v>20</v>
      </c>
      <c r="M75">
        <v>600000</v>
      </c>
      <c r="N75">
        <v>20</v>
      </c>
    </row>
    <row r="76" spans="1:14" hidden="1">
      <c r="A76" t="s">
        <v>839</v>
      </c>
      <c r="B76" t="s">
        <v>23</v>
      </c>
      <c r="C76">
        <v>18</v>
      </c>
      <c r="D76" t="s">
        <v>591</v>
      </c>
      <c r="E76" t="s">
        <v>113</v>
      </c>
      <c r="F76" t="s">
        <v>1821</v>
      </c>
      <c r="G76">
        <v>320</v>
      </c>
      <c r="H76">
        <v>400</v>
      </c>
      <c r="I76">
        <v>8</v>
      </c>
      <c r="J76">
        <v>75000</v>
      </c>
      <c r="K76">
        <v>600000</v>
      </c>
      <c r="L76">
        <v>8</v>
      </c>
      <c r="M76">
        <v>600000</v>
      </c>
      <c r="N76">
        <v>8</v>
      </c>
    </row>
    <row r="77" spans="1:14" hidden="1">
      <c r="A77" t="s">
        <v>194</v>
      </c>
      <c r="B77" t="s">
        <v>23</v>
      </c>
      <c r="C77">
        <v>52</v>
      </c>
      <c r="D77" t="s">
        <v>586</v>
      </c>
      <c r="E77" t="s">
        <v>177</v>
      </c>
      <c r="F77" t="s">
        <v>1831</v>
      </c>
      <c r="G77">
        <v>200</v>
      </c>
      <c r="H77">
        <v>270</v>
      </c>
      <c r="I77">
        <v>20</v>
      </c>
      <c r="J77">
        <v>30000</v>
      </c>
      <c r="K77">
        <v>600000</v>
      </c>
      <c r="L77">
        <v>20</v>
      </c>
      <c r="M77">
        <v>600000</v>
      </c>
      <c r="N77">
        <v>20</v>
      </c>
    </row>
    <row r="78" spans="1:14" hidden="1">
      <c r="A78" t="s">
        <v>173</v>
      </c>
      <c r="B78" t="s">
        <v>23</v>
      </c>
      <c r="C78">
        <v>52</v>
      </c>
      <c r="D78" t="s">
        <v>586</v>
      </c>
      <c r="E78" t="s">
        <v>139</v>
      </c>
      <c r="F78" t="s">
        <v>1844</v>
      </c>
      <c r="G78">
        <v>150</v>
      </c>
      <c r="H78">
        <v>230</v>
      </c>
      <c r="I78">
        <v>15</v>
      </c>
      <c r="J78">
        <v>40000</v>
      </c>
      <c r="K78">
        <v>600000</v>
      </c>
      <c r="L78">
        <v>15</v>
      </c>
      <c r="M78">
        <v>600000</v>
      </c>
      <c r="N78">
        <v>15</v>
      </c>
    </row>
    <row r="79" spans="1:14" hidden="1">
      <c r="A79" t="s">
        <v>123</v>
      </c>
      <c r="B79" t="s">
        <v>23</v>
      </c>
      <c r="C79">
        <v>19</v>
      </c>
      <c r="D79" t="s">
        <v>590</v>
      </c>
      <c r="E79" t="s">
        <v>125</v>
      </c>
      <c r="F79" t="s">
        <v>1735</v>
      </c>
      <c r="G79">
        <v>100</v>
      </c>
      <c r="H79">
        <v>120</v>
      </c>
      <c r="I79">
        <v>5</v>
      </c>
      <c r="J79">
        <v>120000</v>
      </c>
      <c r="K79">
        <v>600000</v>
      </c>
      <c r="L79">
        <v>35</v>
      </c>
      <c r="M79">
        <v>4200000</v>
      </c>
      <c r="N79">
        <v>5</v>
      </c>
    </row>
    <row r="80" spans="1:14" hidden="1">
      <c r="A80" t="s">
        <v>166</v>
      </c>
      <c r="B80" t="s">
        <v>23</v>
      </c>
      <c r="C80">
        <v>52</v>
      </c>
      <c r="D80" t="s">
        <v>586</v>
      </c>
      <c r="E80" t="s">
        <v>49</v>
      </c>
      <c r="F80" t="s">
        <v>1833</v>
      </c>
      <c r="G80">
        <v>320</v>
      </c>
      <c r="H80">
        <v>440</v>
      </c>
      <c r="I80">
        <v>32.200000000000003</v>
      </c>
      <c r="J80">
        <v>18750</v>
      </c>
      <c r="K80">
        <v>603750</v>
      </c>
      <c r="L80">
        <v>32</v>
      </c>
      <c r="M80">
        <v>600000</v>
      </c>
      <c r="N80">
        <v>32.200000000000003</v>
      </c>
    </row>
    <row r="81" spans="1:14" hidden="1">
      <c r="A81" t="s">
        <v>137</v>
      </c>
      <c r="B81" t="s">
        <v>23</v>
      </c>
      <c r="C81">
        <v>52</v>
      </c>
      <c r="D81" t="s">
        <v>586</v>
      </c>
      <c r="E81" t="s">
        <v>139</v>
      </c>
      <c r="F81" t="s">
        <v>1845</v>
      </c>
      <c r="G81">
        <v>200</v>
      </c>
      <c r="H81">
        <v>280</v>
      </c>
      <c r="I81">
        <v>20.2</v>
      </c>
      <c r="J81">
        <v>30000</v>
      </c>
      <c r="K81">
        <v>606000</v>
      </c>
      <c r="L81">
        <v>20</v>
      </c>
      <c r="M81">
        <v>600000</v>
      </c>
      <c r="N81">
        <v>20.2</v>
      </c>
    </row>
    <row r="82" spans="1:14" hidden="1">
      <c r="A82" t="s">
        <v>158</v>
      </c>
      <c r="B82" t="s">
        <v>23</v>
      </c>
      <c r="C82">
        <v>52</v>
      </c>
      <c r="D82" t="s">
        <v>586</v>
      </c>
      <c r="E82" t="s">
        <v>81</v>
      </c>
      <c r="F82" t="s">
        <v>1848</v>
      </c>
      <c r="G82">
        <v>130</v>
      </c>
      <c r="H82">
        <v>200</v>
      </c>
      <c r="I82">
        <v>13.2</v>
      </c>
      <c r="J82">
        <v>46153</v>
      </c>
      <c r="K82">
        <v>609219.6</v>
      </c>
      <c r="L82">
        <v>13</v>
      </c>
      <c r="M82">
        <v>599989</v>
      </c>
      <c r="N82">
        <v>13.2</v>
      </c>
    </row>
    <row r="83" spans="1:14" hidden="1">
      <c r="A83" t="s">
        <v>691</v>
      </c>
      <c r="B83" t="s">
        <v>23</v>
      </c>
      <c r="C83">
        <v>18</v>
      </c>
      <c r="D83" t="s">
        <v>591</v>
      </c>
      <c r="E83" t="s">
        <v>135</v>
      </c>
      <c r="F83" t="s">
        <v>1819</v>
      </c>
      <c r="G83">
        <v>350</v>
      </c>
      <c r="H83">
        <v>450</v>
      </c>
      <c r="I83">
        <v>9</v>
      </c>
      <c r="J83">
        <v>68571</v>
      </c>
      <c r="K83">
        <v>617139</v>
      </c>
      <c r="L83">
        <v>6</v>
      </c>
      <c r="M83">
        <v>411426</v>
      </c>
      <c r="N83">
        <v>9</v>
      </c>
    </row>
    <row r="84" spans="1:14" hidden="1">
      <c r="A84" t="s">
        <v>485</v>
      </c>
      <c r="B84" t="s">
        <v>23</v>
      </c>
      <c r="C84">
        <v>54</v>
      </c>
      <c r="D84" t="s">
        <v>1585</v>
      </c>
      <c r="E84" t="s">
        <v>81</v>
      </c>
      <c r="F84" t="s">
        <v>1876</v>
      </c>
      <c r="G84">
        <v>210</v>
      </c>
      <c r="H84">
        <v>190</v>
      </c>
      <c r="I84">
        <v>25.2</v>
      </c>
      <c r="J84">
        <v>28571</v>
      </c>
      <c r="K84">
        <v>719989.2</v>
      </c>
      <c r="L84">
        <v>21</v>
      </c>
      <c r="M84">
        <v>599991</v>
      </c>
      <c r="N84">
        <v>25.2</v>
      </c>
    </row>
    <row r="85" spans="1:14" hidden="1">
      <c r="A85" t="s">
        <v>488</v>
      </c>
      <c r="B85" t="s">
        <v>23</v>
      </c>
      <c r="C85">
        <v>54</v>
      </c>
      <c r="D85" t="s">
        <v>1585</v>
      </c>
      <c r="E85" t="s">
        <v>81</v>
      </c>
      <c r="F85" t="s">
        <v>1877</v>
      </c>
      <c r="G85">
        <v>240</v>
      </c>
      <c r="H85">
        <v>230</v>
      </c>
      <c r="I85">
        <v>28.799999999999997</v>
      </c>
      <c r="J85">
        <v>25000</v>
      </c>
      <c r="K85">
        <v>719999.99999999988</v>
      </c>
      <c r="L85">
        <v>24</v>
      </c>
      <c r="M85">
        <v>600000</v>
      </c>
      <c r="N85">
        <v>28.799999999999997</v>
      </c>
    </row>
    <row r="86" spans="1:14" hidden="1">
      <c r="A86" t="s">
        <v>490</v>
      </c>
      <c r="B86" t="s">
        <v>23</v>
      </c>
      <c r="C86">
        <v>54</v>
      </c>
      <c r="D86" t="s">
        <v>1585</v>
      </c>
      <c r="E86" t="s">
        <v>491</v>
      </c>
      <c r="F86" t="s">
        <v>1875</v>
      </c>
      <c r="G86">
        <v>125</v>
      </c>
      <c r="H86">
        <v>290</v>
      </c>
      <c r="I86">
        <v>15.2</v>
      </c>
      <c r="J86">
        <v>48000</v>
      </c>
      <c r="K86">
        <v>729600</v>
      </c>
      <c r="L86">
        <v>12.5</v>
      </c>
      <c r="M86">
        <v>600000</v>
      </c>
      <c r="N86">
        <v>15.2</v>
      </c>
    </row>
    <row r="87" spans="1:14" hidden="1">
      <c r="A87" t="s">
        <v>301</v>
      </c>
      <c r="B87" t="s">
        <v>23</v>
      </c>
      <c r="C87">
        <v>48</v>
      </c>
      <c r="D87" t="s">
        <v>1238</v>
      </c>
      <c r="E87" t="s">
        <v>125</v>
      </c>
      <c r="F87" t="s">
        <v>1810</v>
      </c>
      <c r="G87">
        <v>200</v>
      </c>
      <c r="H87">
        <v>300</v>
      </c>
      <c r="I87">
        <v>28</v>
      </c>
      <c r="J87">
        <v>30000</v>
      </c>
      <c r="K87">
        <v>840000</v>
      </c>
      <c r="L87">
        <v>20</v>
      </c>
      <c r="M87">
        <v>600000</v>
      </c>
      <c r="N87">
        <v>28</v>
      </c>
    </row>
    <row r="88" spans="1:14" hidden="1">
      <c r="A88" t="s">
        <v>308</v>
      </c>
      <c r="B88" t="s">
        <v>23</v>
      </c>
      <c r="C88">
        <v>48</v>
      </c>
      <c r="D88" t="s">
        <v>1238</v>
      </c>
      <c r="E88" t="s">
        <v>217</v>
      </c>
      <c r="F88" t="s">
        <v>1812</v>
      </c>
      <c r="G88">
        <v>150</v>
      </c>
      <c r="H88">
        <v>220</v>
      </c>
      <c r="I88">
        <v>21</v>
      </c>
      <c r="J88">
        <v>40000</v>
      </c>
      <c r="K88">
        <v>840000</v>
      </c>
      <c r="L88">
        <v>15</v>
      </c>
      <c r="M88">
        <v>600000</v>
      </c>
      <c r="N88">
        <v>21</v>
      </c>
    </row>
    <row r="89" spans="1:14" hidden="1">
      <c r="A89" t="s">
        <v>209</v>
      </c>
      <c r="B89" t="s">
        <v>23</v>
      </c>
      <c r="C89">
        <v>26</v>
      </c>
      <c r="D89" t="s">
        <v>587</v>
      </c>
      <c r="E89" t="s">
        <v>210</v>
      </c>
      <c r="F89" t="s">
        <v>1878</v>
      </c>
      <c r="G89">
        <v>390</v>
      </c>
      <c r="H89">
        <v>480</v>
      </c>
      <c r="I89">
        <v>31.200000000000003</v>
      </c>
      <c r="J89">
        <v>30769</v>
      </c>
      <c r="K89">
        <v>959992.8</v>
      </c>
      <c r="L89">
        <v>39</v>
      </c>
      <c r="M89">
        <v>1199991</v>
      </c>
      <c r="N89">
        <v>31.200000000000003</v>
      </c>
    </row>
    <row r="90" spans="1:14" hidden="1">
      <c r="A90" t="s">
        <v>647</v>
      </c>
      <c r="B90" t="s">
        <v>23</v>
      </c>
      <c r="C90">
        <v>18</v>
      </c>
      <c r="D90" t="s">
        <v>591</v>
      </c>
      <c r="E90" t="s">
        <v>240</v>
      </c>
      <c r="F90" t="s">
        <v>1782</v>
      </c>
      <c r="G90">
        <v>350</v>
      </c>
      <c r="H90">
        <v>450</v>
      </c>
      <c r="I90">
        <v>9.5</v>
      </c>
      <c r="J90">
        <v>102857</v>
      </c>
      <c r="K90">
        <v>977141.5</v>
      </c>
      <c r="L90">
        <v>6</v>
      </c>
      <c r="M90">
        <v>617142</v>
      </c>
      <c r="N90">
        <v>9</v>
      </c>
    </row>
    <row r="91" spans="1:14" hidden="1">
      <c r="A91" t="s">
        <v>835</v>
      </c>
      <c r="B91" t="s">
        <v>23</v>
      </c>
      <c r="C91">
        <v>92</v>
      </c>
      <c r="D91" t="s">
        <v>1582</v>
      </c>
      <c r="E91" t="s">
        <v>836</v>
      </c>
      <c r="F91" t="s">
        <v>1717</v>
      </c>
      <c r="G91">
        <v>225</v>
      </c>
      <c r="H91">
        <v>290</v>
      </c>
      <c r="I91">
        <v>20</v>
      </c>
      <c r="J91">
        <v>53333</v>
      </c>
      <c r="K91">
        <v>1066660</v>
      </c>
      <c r="L91">
        <v>8</v>
      </c>
      <c r="M91">
        <v>426664</v>
      </c>
      <c r="N91">
        <v>20</v>
      </c>
    </row>
    <row r="92" spans="1:14" hidden="1">
      <c r="A92" t="s">
        <v>38</v>
      </c>
      <c r="B92" t="s">
        <v>23</v>
      </c>
      <c r="C92">
        <v>52</v>
      </c>
      <c r="D92" t="s">
        <v>586</v>
      </c>
      <c r="E92" t="s">
        <v>39</v>
      </c>
      <c r="F92" t="s">
        <v>1828</v>
      </c>
      <c r="G92">
        <v>320</v>
      </c>
      <c r="H92">
        <v>400</v>
      </c>
      <c r="I92">
        <v>32</v>
      </c>
      <c r="J92">
        <v>37500</v>
      </c>
      <c r="K92">
        <v>1200000</v>
      </c>
      <c r="L92">
        <v>32</v>
      </c>
      <c r="M92">
        <v>1200000</v>
      </c>
      <c r="N92">
        <v>23.5</v>
      </c>
    </row>
    <row r="93" spans="1:14" hidden="1">
      <c r="A93" t="s">
        <v>162</v>
      </c>
      <c r="B93" t="s">
        <v>23</v>
      </c>
      <c r="C93">
        <v>52</v>
      </c>
      <c r="D93" t="s">
        <v>586</v>
      </c>
      <c r="E93" t="s">
        <v>145</v>
      </c>
      <c r="F93" t="s">
        <v>1840</v>
      </c>
      <c r="G93">
        <v>160</v>
      </c>
      <c r="H93">
        <v>250</v>
      </c>
      <c r="I93">
        <v>16</v>
      </c>
      <c r="J93">
        <v>75000</v>
      </c>
      <c r="K93">
        <v>1200000</v>
      </c>
      <c r="L93">
        <v>16</v>
      </c>
      <c r="M93">
        <v>1200000</v>
      </c>
      <c r="N93">
        <v>16</v>
      </c>
    </row>
    <row r="94" spans="1:14" hidden="1">
      <c r="A94" t="s">
        <v>134</v>
      </c>
      <c r="B94" t="s">
        <v>23</v>
      </c>
      <c r="C94">
        <v>19</v>
      </c>
      <c r="D94" t="s">
        <v>590</v>
      </c>
      <c r="E94" t="s">
        <v>135</v>
      </c>
      <c r="F94" t="s">
        <v>1731</v>
      </c>
      <c r="G94">
        <v>130</v>
      </c>
      <c r="H94">
        <v>200</v>
      </c>
      <c r="I94">
        <v>4</v>
      </c>
      <c r="J94">
        <v>369230</v>
      </c>
      <c r="K94">
        <v>1476920</v>
      </c>
      <c r="L94">
        <v>4</v>
      </c>
      <c r="M94">
        <v>1476920</v>
      </c>
      <c r="N94">
        <v>4</v>
      </c>
    </row>
    <row r="95" spans="1:14" hidden="1">
      <c r="A95" t="s">
        <v>705</v>
      </c>
      <c r="B95" t="s">
        <v>23</v>
      </c>
      <c r="C95">
        <v>22</v>
      </c>
      <c r="D95" t="s">
        <v>588</v>
      </c>
      <c r="E95" t="s">
        <v>240</v>
      </c>
      <c r="F95" t="s">
        <v>1752</v>
      </c>
      <c r="G95">
        <v>280</v>
      </c>
      <c r="H95">
        <v>800</v>
      </c>
      <c r="I95">
        <v>18</v>
      </c>
      <c r="J95">
        <v>90000</v>
      </c>
      <c r="K95">
        <v>1620000</v>
      </c>
      <c r="L95">
        <v>12</v>
      </c>
      <c r="M95">
        <v>1080000</v>
      </c>
      <c r="N95">
        <v>18</v>
      </c>
    </row>
    <row r="96" spans="1:14" hidden="1">
      <c r="A96" t="s">
        <v>273</v>
      </c>
      <c r="B96" t="s">
        <v>23</v>
      </c>
      <c r="C96">
        <v>48</v>
      </c>
      <c r="D96" t="s">
        <v>1238</v>
      </c>
      <c r="E96" t="s">
        <v>81</v>
      </c>
      <c r="F96" t="s">
        <v>1811</v>
      </c>
      <c r="G96">
        <v>150</v>
      </c>
      <c r="H96">
        <v>220</v>
      </c>
      <c r="I96">
        <v>21</v>
      </c>
      <c r="J96">
        <v>80000</v>
      </c>
      <c r="K96">
        <v>1680000</v>
      </c>
      <c r="L96">
        <v>15</v>
      </c>
      <c r="M96">
        <v>1200000</v>
      </c>
      <c r="N96">
        <v>21</v>
      </c>
    </row>
    <row r="97" spans="1:14" hidden="1">
      <c r="A97" t="s">
        <v>616</v>
      </c>
      <c r="B97" t="s">
        <v>23</v>
      </c>
      <c r="C97">
        <v>91</v>
      </c>
      <c r="D97" t="s">
        <v>578</v>
      </c>
      <c r="E97" t="s">
        <v>90</v>
      </c>
      <c r="F97" t="s">
        <v>1722</v>
      </c>
      <c r="G97">
        <v>150</v>
      </c>
      <c r="H97">
        <v>200</v>
      </c>
      <c r="I97">
        <v>4.5</v>
      </c>
      <c r="J97">
        <v>400000</v>
      </c>
      <c r="K97">
        <v>1800000</v>
      </c>
      <c r="L97">
        <v>4.5</v>
      </c>
      <c r="M97">
        <v>1800000</v>
      </c>
      <c r="N97">
        <v>4.5</v>
      </c>
    </row>
    <row r="98" spans="1:14" hidden="1">
      <c r="A98" t="s">
        <v>86</v>
      </c>
      <c r="B98" t="s">
        <v>23</v>
      </c>
      <c r="C98">
        <v>52</v>
      </c>
      <c r="D98" t="s">
        <v>586</v>
      </c>
      <c r="E98" t="s">
        <v>71</v>
      </c>
      <c r="F98" t="s">
        <v>1839</v>
      </c>
      <c r="G98">
        <v>320</v>
      </c>
      <c r="H98">
        <v>400</v>
      </c>
      <c r="I98">
        <v>32</v>
      </c>
      <c r="J98">
        <v>56250</v>
      </c>
      <c r="K98">
        <v>1800000</v>
      </c>
      <c r="L98">
        <v>32</v>
      </c>
      <c r="M98">
        <v>1800000</v>
      </c>
      <c r="N98">
        <v>23.5</v>
      </c>
    </row>
    <row r="99" spans="1:14" hidden="1">
      <c r="A99" t="s">
        <v>83</v>
      </c>
      <c r="B99" t="s">
        <v>23</v>
      </c>
      <c r="C99">
        <v>52</v>
      </c>
      <c r="D99" t="s">
        <v>586</v>
      </c>
      <c r="E99" t="s">
        <v>71</v>
      </c>
      <c r="F99" t="s">
        <v>1838</v>
      </c>
      <c r="G99">
        <v>250</v>
      </c>
      <c r="H99">
        <v>350</v>
      </c>
      <c r="I99">
        <v>25</v>
      </c>
      <c r="J99">
        <v>72000</v>
      </c>
      <c r="K99">
        <v>1800000</v>
      </c>
      <c r="L99">
        <v>25</v>
      </c>
      <c r="M99">
        <v>1800000</v>
      </c>
      <c r="N99">
        <v>13.2</v>
      </c>
    </row>
    <row r="100" spans="1:14" hidden="1">
      <c r="A100" t="s">
        <v>155</v>
      </c>
      <c r="B100" t="s">
        <v>23</v>
      </c>
      <c r="C100">
        <v>52</v>
      </c>
      <c r="D100" t="s">
        <v>586</v>
      </c>
      <c r="E100" t="s">
        <v>71</v>
      </c>
      <c r="F100" t="s">
        <v>1837</v>
      </c>
      <c r="G100">
        <v>200</v>
      </c>
      <c r="H100">
        <v>300</v>
      </c>
      <c r="I100">
        <v>20</v>
      </c>
      <c r="J100">
        <v>90000</v>
      </c>
      <c r="K100">
        <v>1800000</v>
      </c>
      <c r="L100">
        <v>20</v>
      </c>
      <c r="M100">
        <v>1800000</v>
      </c>
      <c r="N100">
        <v>20</v>
      </c>
    </row>
    <row r="101" spans="1:14" hidden="1">
      <c r="A101" t="s">
        <v>143</v>
      </c>
      <c r="B101" t="s">
        <v>23</v>
      </c>
      <c r="C101">
        <v>52</v>
      </c>
      <c r="D101" t="s">
        <v>586</v>
      </c>
      <c r="E101" t="s">
        <v>145</v>
      </c>
      <c r="F101" t="s">
        <v>1843</v>
      </c>
      <c r="G101">
        <v>320</v>
      </c>
      <c r="H101">
        <v>400</v>
      </c>
      <c r="I101">
        <v>32</v>
      </c>
      <c r="J101">
        <v>75000</v>
      </c>
      <c r="K101">
        <v>2400000</v>
      </c>
      <c r="L101">
        <v>32</v>
      </c>
      <c r="M101">
        <v>2400000</v>
      </c>
      <c r="N101">
        <v>23.5</v>
      </c>
    </row>
    <row r="102" spans="1:14" hidden="1">
      <c r="A102" t="s">
        <v>280</v>
      </c>
      <c r="B102" t="s">
        <v>23</v>
      </c>
      <c r="C102">
        <v>48</v>
      </c>
      <c r="D102" t="s">
        <v>1238</v>
      </c>
      <c r="E102" t="s">
        <v>276</v>
      </c>
      <c r="F102" t="s">
        <v>1808</v>
      </c>
      <c r="G102">
        <v>200</v>
      </c>
      <c r="H102">
        <v>300</v>
      </c>
      <c r="I102">
        <v>28</v>
      </c>
      <c r="J102">
        <v>90000</v>
      </c>
      <c r="K102">
        <v>2520000</v>
      </c>
      <c r="L102">
        <v>20</v>
      </c>
      <c r="M102">
        <v>1800000</v>
      </c>
      <c r="N102">
        <v>28</v>
      </c>
    </row>
    <row r="103" spans="1:14" hidden="1">
      <c r="A103" t="s">
        <v>232</v>
      </c>
      <c r="B103" t="s">
        <v>23</v>
      </c>
      <c r="C103">
        <v>89</v>
      </c>
      <c r="D103" t="s">
        <v>583</v>
      </c>
      <c r="E103" t="s">
        <v>90</v>
      </c>
      <c r="F103" t="s">
        <v>1743</v>
      </c>
      <c r="G103">
        <v>400</v>
      </c>
      <c r="H103">
        <v>500</v>
      </c>
      <c r="I103">
        <v>10.5</v>
      </c>
      <c r="J103">
        <v>300000</v>
      </c>
      <c r="K103">
        <v>3150000</v>
      </c>
      <c r="L103">
        <v>10.5</v>
      </c>
      <c r="M103">
        <v>3150000</v>
      </c>
      <c r="N103">
        <v>10.5</v>
      </c>
    </row>
    <row r="104" spans="1:14" hidden="1">
      <c r="A104" t="s">
        <v>306</v>
      </c>
      <c r="B104" t="s">
        <v>23</v>
      </c>
      <c r="C104">
        <v>48</v>
      </c>
      <c r="D104" t="s">
        <v>1238</v>
      </c>
      <c r="E104" t="s">
        <v>276</v>
      </c>
      <c r="F104" t="s">
        <v>1806</v>
      </c>
      <c r="G104">
        <v>130</v>
      </c>
      <c r="H104">
        <v>200</v>
      </c>
      <c r="I104">
        <v>18.2</v>
      </c>
      <c r="J104">
        <v>184615</v>
      </c>
      <c r="K104">
        <v>3359993</v>
      </c>
      <c r="L104">
        <v>13</v>
      </c>
      <c r="M104">
        <v>2399995</v>
      </c>
      <c r="N104">
        <v>18.2</v>
      </c>
    </row>
    <row r="105" spans="1:14" hidden="1">
      <c r="A105" t="s">
        <v>275</v>
      </c>
      <c r="B105" t="s">
        <v>23</v>
      </c>
      <c r="C105">
        <v>48</v>
      </c>
      <c r="D105" t="s">
        <v>1238</v>
      </c>
      <c r="E105" t="s">
        <v>276</v>
      </c>
      <c r="F105" t="s">
        <v>1807</v>
      </c>
      <c r="G105">
        <v>150</v>
      </c>
      <c r="H105">
        <v>220</v>
      </c>
      <c r="I105">
        <v>21</v>
      </c>
      <c r="J105">
        <v>160000</v>
      </c>
      <c r="K105">
        <v>3360000</v>
      </c>
      <c r="L105">
        <v>15</v>
      </c>
      <c r="M105">
        <v>2400000</v>
      </c>
      <c r="N105">
        <v>21</v>
      </c>
    </row>
    <row r="106" spans="1:14" hidden="1">
      <c r="A106" t="s">
        <v>304</v>
      </c>
      <c r="B106" t="s">
        <v>23</v>
      </c>
      <c r="C106">
        <v>48</v>
      </c>
      <c r="D106" t="s">
        <v>1238</v>
      </c>
      <c r="E106" t="s">
        <v>276</v>
      </c>
      <c r="F106" t="s">
        <v>1807</v>
      </c>
      <c r="G106">
        <v>150</v>
      </c>
      <c r="H106">
        <v>220</v>
      </c>
      <c r="I106">
        <v>21</v>
      </c>
      <c r="J106">
        <v>240000</v>
      </c>
      <c r="K106">
        <v>5040000</v>
      </c>
      <c r="L106">
        <v>15</v>
      </c>
      <c r="M106">
        <v>3600000</v>
      </c>
      <c r="N106">
        <v>21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DFF3-BC33-4718-BEC1-D3A3C951618F}">
  <sheetPr codeName="Sheet29"/>
  <dimension ref="A1:M63"/>
  <sheetViews>
    <sheetView workbookViewId="0"/>
  </sheetViews>
  <sheetFormatPr defaultRowHeight="16.5"/>
  <cols>
    <col min="1" max="1" width="21.375" bestFit="1" customWidth="1"/>
    <col min="2" max="4" width="11.25" bestFit="1" customWidth="1"/>
    <col min="5" max="5" width="13.25" bestFit="1" customWidth="1"/>
    <col min="6" max="6" width="18.75" bestFit="1" customWidth="1"/>
    <col min="7" max="7" width="50.125" bestFit="1" customWidth="1"/>
    <col min="8" max="8" width="11.25" bestFit="1" customWidth="1"/>
    <col min="9" max="9" width="16.875" bestFit="1" customWidth="1"/>
    <col min="10" max="10" width="36.25" bestFit="1" customWidth="1"/>
    <col min="11" max="11" width="13.25" bestFit="1" customWidth="1"/>
    <col min="12" max="12" width="9.125" bestFit="1" customWidth="1"/>
    <col min="13" max="13" width="16.125" bestFit="1" customWidth="1"/>
  </cols>
  <sheetData>
    <row r="1" spans="1:13">
      <c r="A1" s="46" t="s">
        <v>1903</v>
      </c>
    </row>
    <row r="3" spans="1:1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7</v>
      </c>
      <c r="G3" t="s">
        <v>8</v>
      </c>
      <c r="H3" t="s">
        <v>10</v>
      </c>
      <c r="I3" t="s">
        <v>9</v>
      </c>
      <c r="J3" t="s">
        <v>1887</v>
      </c>
      <c r="K3" t="s">
        <v>6</v>
      </c>
      <c r="L3" s="47" t="s">
        <v>12</v>
      </c>
      <c r="M3" t="s">
        <v>1888</v>
      </c>
    </row>
    <row r="4" spans="1:13" hidden="1">
      <c r="A4" t="s">
        <v>792</v>
      </c>
      <c r="B4" t="s">
        <v>52</v>
      </c>
      <c r="C4" t="s">
        <v>43</v>
      </c>
      <c r="D4" t="s">
        <v>17</v>
      </c>
      <c r="E4" t="s">
        <v>53</v>
      </c>
      <c r="F4" t="s">
        <v>664</v>
      </c>
      <c r="G4" t="s">
        <v>793</v>
      </c>
      <c r="H4">
        <v>480</v>
      </c>
      <c r="I4" t="s">
        <v>588</v>
      </c>
      <c r="J4" t="s">
        <v>1749</v>
      </c>
      <c r="K4">
        <v>9375</v>
      </c>
      <c r="L4">
        <v>14</v>
      </c>
      <c r="M4">
        <v>131250</v>
      </c>
    </row>
    <row r="5" spans="1:13">
      <c r="A5" t="s">
        <v>842</v>
      </c>
      <c r="B5" t="s">
        <v>843</v>
      </c>
      <c r="C5" t="s">
        <v>43</v>
      </c>
      <c r="D5" t="s">
        <v>17</v>
      </c>
      <c r="E5" t="s">
        <v>106</v>
      </c>
      <c r="F5" t="s">
        <v>90</v>
      </c>
      <c r="G5" t="s">
        <v>810</v>
      </c>
      <c r="H5">
        <v>200</v>
      </c>
      <c r="I5" t="s">
        <v>591</v>
      </c>
      <c r="J5" t="s">
        <v>1788</v>
      </c>
      <c r="K5">
        <v>30000</v>
      </c>
      <c r="L5">
        <v>5</v>
      </c>
      <c r="M5">
        <v>150000</v>
      </c>
    </row>
    <row r="6" spans="1:13" hidden="1">
      <c r="A6" t="s">
        <v>642</v>
      </c>
      <c r="B6" t="s">
        <v>643</v>
      </c>
      <c r="C6" t="s">
        <v>43</v>
      </c>
      <c r="D6" t="s">
        <v>17</v>
      </c>
      <c r="E6" t="s">
        <v>176</v>
      </c>
      <c r="F6" t="s">
        <v>240</v>
      </c>
      <c r="G6" t="s">
        <v>644</v>
      </c>
      <c r="H6">
        <v>360</v>
      </c>
      <c r="I6" t="s">
        <v>588</v>
      </c>
      <c r="J6" t="s">
        <v>1754</v>
      </c>
      <c r="K6">
        <v>36923</v>
      </c>
      <c r="L6">
        <v>14.5</v>
      </c>
      <c r="M6">
        <v>535383.5</v>
      </c>
    </row>
    <row r="7" spans="1:13" hidden="1">
      <c r="A7" t="s">
        <v>749</v>
      </c>
      <c r="B7" t="s">
        <v>48</v>
      </c>
      <c r="C7" t="s">
        <v>43</v>
      </c>
      <c r="D7" t="s">
        <v>17</v>
      </c>
      <c r="E7" t="s">
        <v>119</v>
      </c>
      <c r="F7" t="s">
        <v>240</v>
      </c>
      <c r="G7" t="s">
        <v>556</v>
      </c>
      <c r="H7">
        <v>350</v>
      </c>
      <c r="I7" t="s">
        <v>588</v>
      </c>
      <c r="J7" t="s">
        <v>1753</v>
      </c>
      <c r="K7">
        <v>18461</v>
      </c>
      <c r="L7">
        <v>14.5</v>
      </c>
      <c r="M7">
        <v>267684.5</v>
      </c>
    </row>
    <row r="8" spans="1:13" hidden="1">
      <c r="A8" t="s">
        <v>651</v>
      </c>
      <c r="B8" t="s">
        <v>233</v>
      </c>
      <c r="C8" t="s">
        <v>43</v>
      </c>
      <c r="D8" t="s">
        <v>17</v>
      </c>
      <c r="E8" t="s">
        <v>176</v>
      </c>
      <c r="F8" t="s">
        <v>652</v>
      </c>
      <c r="G8" t="s">
        <v>653</v>
      </c>
      <c r="H8">
        <v>115</v>
      </c>
      <c r="I8" t="s">
        <v>1586</v>
      </c>
      <c r="J8" t="s">
        <v>1824</v>
      </c>
      <c r="K8">
        <v>104347</v>
      </c>
      <c r="L8">
        <v>11.5</v>
      </c>
      <c r="M8">
        <v>1199990.5</v>
      </c>
    </row>
    <row r="9" spans="1:13" hidden="1">
      <c r="A9" t="s">
        <v>270</v>
      </c>
      <c r="B9" t="s">
        <v>233</v>
      </c>
      <c r="C9" t="s">
        <v>43</v>
      </c>
      <c r="D9" t="s">
        <v>17</v>
      </c>
      <c r="E9" t="s">
        <v>124</v>
      </c>
      <c r="F9" t="s">
        <v>125</v>
      </c>
      <c r="G9" t="s">
        <v>271</v>
      </c>
      <c r="H9">
        <v>180</v>
      </c>
      <c r="I9" t="s">
        <v>1238</v>
      </c>
      <c r="J9" t="s">
        <v>1809</v>
      </c>
      <c r="K9">
        <v>33333</v>
      </c>
      <c r="L9">
        <v>25.2</v>
      </c>
      <c r="M9">
        <v>839991.6</v>
      </c>
    </row>
    <row r="10" spans="1:13" hidden="1">
      <c r="A10" t="s">
        <v>704</v>
      </c>
      <c r="B10" t="s">
        <v>48</v>
      </c>
      <c r="C10" t="s">
        <v>43</v>
      </c>
      <c r="D10" t="s">
        <v>17</v>
      </c>
      <c r="E10" t="s">
        <v>119</v>
      </c>
      <c r="F10" t="s">
        <v>240</v>
      </c>
      <c r="G10" t="s">
        <v>249</v>
      </c>
      <c r="H10">
        <v>250</v>
      </c>
      <c r="I10" t="s">
        <v>591</v>
      </c>
      <c r="J10" t="s">
        <v>1780</v>
      </c>
      <c r="K10">
        <v>48000</v>
      </c>
      <c r="L10">
        <v>7.5</v>
      </c>
      <c r="M10">
        <v>360000</v>
      </c>
    </row>
    <row r="11" spans="1:13" hidden="1">
      <c r="A11" t="s">
        <v>703</v>
      </c>
      <c r="B11" t="s">
        <v>48</v>
      </c>
      <c r="C11" t="s">
        <v>43</v>
      </c>
      <c r="D11" t="s">
        <v>17</v>
      </c>
      <c r="E11" t="s">
        <v>53</v>
      </c>
      <c r="F11" t="s">
        <v>240</v>
      </c>
      <c r="G11" t="s">
        <v>245</v>
      </c>
      <c r="H11">
        <v>350</v>
      </c>
      <c r="I11" t="s">
        <v>591</v>
      </c>
      <c r="J11" t="s">
        <v>1782</v>
      </c>
      <c r="K11">
        <v>51428</v>
      </c>
      <c r="L11">
        <v>9.5</v>
      </c>
      <c r="M11">
        <v>488566</v>
      </c>
    </row>
    <row r="12" spans="1:13" hidden="1">
      <c r="A12" t="s">
        <v>41</v>
      </c>
      <c r="B12" t="s">
        <v>42</v>
      </c>
      <c r="C12" t="s">
        <v>43</v>
      </c>
      <c r="D12" t="s">
        <v>17</v>
      </c>
      <c r="E12" t="s">
        <v>44</v>
      </c>
      <c r="F12" t="s">
        <v>45</v>
      </c>
      <c r="G12" t="s">
        <v>46</v>
      </c>
      <c r="H12">
        <v>340</v>
      </c>
      <c r="I12" t="s">
        <v>586</v>
      </c>
      <c r="J12" t="s">
        <v>1853</v>
      </c>
      <c r="K12">
        <v>23529</v>
      </c>
      <c r="L12">
        <v>34</v>
      </c>
      <c r="M12">
        <v>799986</v>
      </c>
    </row>
    <row r="13" spans="1:13" hidden="1">
      <c r="A13" t="s">
        <v>68</v>
      </c>
      <c r="B13" t="s">
        <v>42</v>
      </c>
      <c r="C13" t="s">
        <v>43</v>
      </c>
      <c r="D13" t="s">
        <v>17</v>
      </c>
      <c r="E13" t="s">
        <v>44</v>
      </c>
      <c r="F13" t="s">
        <v>45</v>
      </c>
      <c r="G13" t="s">
        <v>46</v>
      </c>
      <c r="H13">
        <v>340</v>
      </c>
      <c r="I13" t="s">
        <v>586</v>
      </c>
      <c r="J13" t="s">
        <v>1853</v>
      </c>
      <c r="K13">
        <v>11764</v>
      </c>
      <c r="L13">
        <v>34</v>
      </c>
      <c r="M13">
        <v>399976</v>
      </c>
    </row>
    <row r="14" spans="1:13" hidden="1">
      <c r="A14" t="s">
        <v>277</v>
      </c>
      <c r="B14" t="s">
        <v>233</v>
      </c>
      <c r="C14" t="s">
        <v>43</v>
      </c>
      <c r="D14" t="s">
        <v>17</v>
      </c>
      <c r="E14" t="s">
        <v>106</v>
      </c>
      <c r="F14" t="s">
        <v>278</v>
      </c>
      <c r="G14" t="s">
        <v>279</v>
      </c>
      <c r="H14">
        <v>180</v>
      </c>
      <c r="I14" t="s">
        <v>1238</v>
      </c>
      <c r="J14" t="s">
        <v>1805</v>
      </c>
      <c r="K14">
        <v>66666</v>
      </c>
      <c r="L14">
        <v>25.2</v>
      </c>
      <c r="M14">
        <v>1679983.2</v>
      </c>
    </row>
    <row r="15" spans="1:13" hidden="1">
      <c r="A15" t="s">
        <v>76</v>
      </c>
      <c r="B15" t="s">
        <v>70</v>
      </c>
      <c r="C15" t="s">
        <v>43</v>
      </c>
      <c r="D15" t="s">
        <v>17</v>
      </c>
      <c r="E15" t="s">
        <v>77</v>
      </c>
      <c r="F15" t="s">
        <v>78</v>
      </c>
      <c r="G15" t="s">
        <v>79</v>
      </c>
      <c r="H15">
        <v>260</v>
      </c>
      <c r="I15" t="s">
        <v>586</v>
      </c>
      <c r="J15" t="s">
        <v>1851</v>
      </c>
      <c r="K15">
        <v>46153</v>
      </c>
      <c r="L15">
        <v>26</v>
      </c>
      <c r="M15">
        <v>1199978</v>
      </c>
    </row>
    <row r="16" spans="1:13" hidden="1">
      <c r="A16" t="s">
        <v>816</v>
      </c>
      <c r="B16" t="s">
        <v>42</v>
      </c>
      <c r="C16" t="s">
        <v>43</v>
      </c>
      <c r="D16" t="s">
        <v>17</v>
      </c>
      <c r="E16" t="s">
        <v>44</v>
      </c>
      <c r="F16" t="s">
        <v>90</v>
      </c>
      <c r="G16" t="s">
        <v>619</v>
      </c>
      <c r="H16">
        <v>250</v>
      </c>
      <c r="I16" t="s">
        <v>591</v>
      </c>
      <c r="J16" t="s">
        <v>1792</v>
      </c>
      <c r="K16">
        <v>48000</v>
      </c>
      <c r="L16">
        <v>7</v>
      </c>
      <c r="M16">
        <v>336000</v>
      </c>
    </row>
    <row r="17" spans="1:13" hidden="1">
      <c r="A17" t="s">
        <v>75</v>
      </c>
      <c r="B17" t="s">
        <v>42</v>
      </c>
      <c r="C17" t="s">
        <v>43</v>
      </c>
      <c r="D17" t="s">
        <v>17</v>
      </c>
      <c r="E17" t="s">
        <v>44</v>
      </c>
      <c r="F17" t="s">
        <v>45</v>
      </c>
      <c r="G17" t="s">
        <v>73</v>
      </c>
      <c r="H17">
        <v>275</v>
      </c>
      <c r="I17" t="s">
        <v>586</v>
      </c>
      <c r="J17" t="s">
        <v>1852</v>
      </c>
      <c r="K17">
        <v>10909</v>
      </c>
      <c r="L17">
        <v>27.5</v>
      </c>
      <c r="M17">
        <v>299997.5</v>
      </c>
    </row>
    <row r="18" spans="1:13" hidden="1">
      <c r="A18" t="s">
        <v>74</v>
      </c>
      <c r="B18" t="s">
        <v>42</v>
      </c>
      <c r="C18" t="s">
        <v>43</v>
      </c>
      <c r="D18" t="s">
        <v>17</v>
      </c>
      <c r="E18" t="s">
        <v>44</v>
      </c>
      <c r="F18" t="s">
        <v>45</v>
      </c>
      <c r="G18" t="s">
        <v>73</v>
      </c>
      <c r="H18">
        <v>275</v>
      </c>
      <c r="I18" t="s">
        <v>586</v>
      </c>
      <c r="J18" t="s">
        <v>1852</v>
      </c>
      <c r="K18">
        <v>10909</v>
      </c>
      <c r="L18">
        <v>27.5</v>
      </c>
      <c r="M18">
        <v>299997.5</v>
      </c>
    </row>
    <row r="19" spans="1:13" hidden="1">
      <c r="A19" t="s">
        <v>72</v>
      </c>
      <c r="B19" t="s">
        <v>42</v>
      </c>
      <c r="C19" t="s">
        <v>43</v>
      </c>
      <c r="D19" t="s">
        <v>17</v>
      </c>
      <c r="E19" t="s">
        <v>44</v>
      </c>
      <c r="F19" t="s">
        <v>45</v>
      </c>
      <c r="G19" t="s">
        <v>73</v>
      </c>
      <c r="H19">
        <v>275</v>
      </c>
      <c r="I19" t="s">
        <v>586</v>
      </c>
      <c r="J19" t="s">
        <v>1852</v>
      </c>
      <c r="K19">
        <v>21818</v>
      </c>
      <c r="L19">
        <v>27.5</v>
      </c>
      <c r="M19">
        <v>599995</v>
      </c>
    </row>
    <row r="20" spans="1:13" hidden="1">
      <c r="A20" t="s">
        <v>724</v>
      </c>
      <c r="B20" t="s">
        <v>42</v>
      </c>
      <c r="C20" t="s">
        <v>43</v>
      </c>
      <c r="D20" t="s">
        <v>17</v>
      </c>
      <c r="E20" t="s">
        <v>44</v>
      </c>
      <c r="F20" t="s">
        <v>90</v>
      </c>
      <c r="G20" t="s">
        <v>245</v>
      </c>
      <c r="H20">
        <v>350</v>
      </c>
      <c r="I20" t="s">
        <v>591</v>
      </c>
      <c r="J20" t="s">
        <v>1793</v>
      </c>
      <c r="K20">
        <v>17142</v>
      </c>
      <c r="L20">
        <v>9</v>
      </c>
      <c r="M20">
        <v>154278</v>
      </c>
    </row>
    <row r="21" spans="1:13" hidden="1">
      <c r="A21" t="s">
        <v>693</v>
      </c>
      <c r="B21" t="s">
        <v>15</v>
      </c>
      <c r="C21" t="s">
        <v>43</v>
      </c>
      <c r="D21" t="s">
        <v>17</v>
      </c>
      <c r="E21" t="s">
        <v>35</v>
      </c>
      <c r="F21" t="s">
        <v>240</v>
      </c>
      <c r="G21" t="s">
        <v>694</v>
      </c>
      <c r="H21">
        <v>250</v>
      </c>
      <c r="I21" t="s">
        <v>588</v>
      </c>
      <c r="J21" t="s">
        <v>1751</v>
      </c>
      <c r="K21">
        <v>25714</v>
      </c>
      <c r="L21">
        <v>14.5</v>
      </c>
      <c r="M21">
        <v>372853</v>
      </c>
    </row>
    <row r="22" spans="1:13" hidden="1">
      <c r="A22" t="s">
        <v>246</v>
      </c>
      <c r="B22" t="s">
        <v>42</v>
      </c>
      <c r="C22" t="s">
        <v>43</v>
      </c>
      <c r="D22" t="s">
        <v>17</v>
      </c>
      <c r="E22" t="s">
        <v>66</v>
      </c>
      <c r="F22" t="s">
        <v>240</v>
      </c>
      <c r="G22" t="s">
        <v>247</v>
      </c>
      <c r="H22">
        <v>200</v>
      </c>
      <c r="I22" t="s">
        <v>583</v>
      </c>
      <c r="J22" t="s">
        <v>1736</v>
      </c>
      <c r="K22">
        <v>60000</v>
      </c>
      <c r="L22">
        <v>5.5</v>
      </c>
      <c r="M22">
        <v>330000</v>
      </c>
    </row>
    <row r="23" spans="1:13" hidden="1">
      <c r="A23" t="s">
        <v>811</v>
      </c>
      <c r="B23" t="s">
        <v>42</v>
      </c>
      <c r="C23" t="s">
        <v>43</v>
      </c>
      <c r="D23" t="s">
        <v>17</v>
      </c>
      <c r="E23" t="s">
        <v>44</v>
      </c>
      <c r="F23" t="s">
        <v>240</v>
      </c>
      <c r="G23" t="s">
        <v>245</v>
      </c>
      <c r="H23">
        <v>350</v>
      </c>
      <c r="I23" t="s">
        <v>591</v>
      </c>
      <c r="J23" t="s">
        <v>1782</v>
      </c>
      <c r="K23">
        <v>34285</v>
      </c>
      <c r="L23">
        <v>9.5</v>
      </c>
      <c r="M23">
        <v>325707.5</v>
      </c>
    </row>
    <row r="24" spans="1:13" hidden="1">
      <c r="A24" t="s">
        <v>282</v>
      </c>
      <c r="B24" t="s">
        <v>15</v>
      </c>
      <c r="C24" t="s">
        <v>43</v>
      </c>
      <c r="D24" t="s">
        <v>17</v>
      </c>
      <c r="E24" t="s">
        <v>24</v>
      </c>
      <c r="F24" t="s">
        <v>217</v>
      </c>
      <c r="G24" t="s">
        <v>283</v>
      </c>
      <c r="H24">
        <v>200</v>
      </c>
      <c r="I24" t="s">
        <v>1238</v>
      </c>
      <c r="J24" t="s">
        <v>1813</v>
      </c>
      <c r="K24">
        <v>30000</v>
      </c>
      <c r="L24">
        <v>28</v>
      </c>
      <c r="M24">
        <v>840000</v>
      </c>
    </row>
    <row r="25" spans="1:13" hidden="1">
      <c r="A25" t="s">
        <v>613</v>
      </c>
      <c r="B25" t="s">
        <v>70</v>
      </c>
      <c r="C25" t="s">
        <v>43</v>
      </c>
      <c r="D25" t="s">
        <v>17</v>
      </c>
      <c r="E25" t="s">
        <v>77</v>
      </c>
      <c r="F25" t="s">
        <v>614</v>
      </c>
      <c r="G25" t="s">
        <v>615</v>
      </c>
      <c r="H25">
        <v>270</v>
      </c>
      <c r="I25" t="s">
        <v>591</v>
      </c>
      <c r="J25" t="s">
        <v>1865</v>
      </c>
      <c r="K25">
        <v>22222</v>
      </c>
      <c r="L25">
        <v>7</v>
      </c>
      <c r="M25">
        <v>155554</v>
      </c>
    </row>
    <row r="26" spans="1:13" hidden="1">
      <c r="A26" t="s">
        <v>146</v>
      </c>
      <c r="B26" t="s">
        <v>84</v>
      </c>
      <c r="C26" t="s">
        <v>43</v>
      </c>
      <c r="D26" t="s">
        <v>17</v>
      </c>
      <c r="E26" t="s">
        <v>112</v>
      </c>
      <c r="F26" t="s">
        <v>36</v>
      </c>
      <c r="G26" t="s">
        <v>147</v>
      </c>
      <c r="H26">
        <v>200</v>
      </c>
      <c r="I26" t="s">
        <v>586</v>
      </c>
      <c r="J26" t="s">
        <v>1829</v>
      </c>
      <c r="K26">
        <v>30000</v>
      </c>
      <c r="L26">
        <v>20</v>
      </c>
      <c r="M26">
        <v>600000</v>
      </c>
    </row>
    <row r="27" spans="1:13" hidden="1">
      <c r="A27" t="s">
        <v>244</v>
      </c>
      <c r="B27" t="s">
        <v>84</v>
      </c>
      <c r="C27" t="s">
        <v>43</v>
      </c>
      <c r="D27" t="s">
        <v>17</v>
      </c>
      <c r="E27" t="s">
        <v>112</v>
      </c>
      <c r="F27" t="s">
        <v>240</v>
      </c>
      <c r="G27" t="s">
        <v>245</v>
      </c>
      <c r="H27">
        <v>350</v>
      </c>
      <c r="I27" t="s">
        <v>583</v>
      </c>
      <c r="J27" t="s">
        <v>1737</v>
      </c>
      <c r="K27">
        <v>17142</v>
      </c>
      <c r="L27">
        <v>9.5</v>
      </c>
      <c r="M27">
        <v>162849</v>
      </c>
    </row>
    <row r="28" spans="1:13" hidden="1">
      <c r="A28" t="s">
        <v>640</v>
      </c>
      <c r="B28" t="s">
        <v>111</v>
      </c>
      <c r="C28" t="s">
        <v>43</v>
      </c>
      <c r="D28" t="s">
        <v>17</v>
      </c>
      <c r="E28" t="s">
        <v>66</v>
      </c>
      <c r="F28" t="s">
        <v>113</v>
      </c>
      <c r="G28" t="s">
        <v>641</v>
      </c>
      <c r="H28">
        <v>200</v>
      </c>
      <c r="I28" t="s">
        <v>591</v>
      </c>
      <c r="J28" t="s">
        <v>1820</v>
      </c>
      <c r="K28">
        <v>120000</v>
      </c>
      <c r="L28">
        <v>5</v>
      </c>
      <c r="M28">
        <v>600000</v>
      </c>
    </row>
    <row r="29" spans="1:13" hidden="1">
      <c r="A29" t="s">
        <v>132</v>
      </c>
      <c r="B29" t="s">
        <v>111</v>
      </c>
      <c r="C29" t="s">
        <v>43</v>
      </c>
      <c r="D29" t="s">
        <v>17</v>
      </c>
      <c r="E29" t="s">
        <v>66</v>
      </c>
      <c r="F29" t="s">
        <v>113</v>
      </c>
      <c r="G29" t="s">
        <v>133</v>
      </c>
      <c r="H29">
        <v>100</v>
      </c>
      <c r="I29" t="s">
        <v>590</v>
      </c>
      <c r="J29" t="s">
        <v>1732</v>
      </c>
      <c r="K29">
        <v>480000</v>
      </c>
      <c r="L29">
        <v>4.5</v>
      </c>
      <c r="M29">
        <v>2160000</v>
      </c>
    </row>
    <row r="30" spans="1:13" hidden="1">
      <c r="A30" t="s">
        <v>305</v>
      </c>
      <c r="B30" t="s">
        <v>24</v>
      </c>
      <c r="C30" t="s">
        <v>43</v>
      </c>
      <c r="D30" t="s">
        <v>17</v>
      </c>
      <c r="E30" t="s">
        <v>112</v>
      </c>
      <c r="F30" t="s">
        <v>278</v>
      </c>
      <c r="G30" t="s">
        <v>279</v>
      </c>
      <c r="H30">
        <v>180</v>
      </c>
      <c r="I30" t="s">
        <v>1238</v>
      </c>
      <c r="J30" t="s">
        <v>1805</v>
      </c>
      <c r="K30">
        <v>200000</v>
      </c>
      <c r="L30">
        <v>25.2</v>
      </c>
      <c r="M30">
        <v>5040000</v>
      </c>
    </row>
    <row r="31" spans="1:13" hidden="1">
      <c r="A31" t="s">
        <v>163</v>
      </c>
      <c r="B31" t="s">
        <v>24</v>
      </c>
      <c r="C31" t="s">
        <v>43</v>
      </c>
      <c r="D31" t="s">
        <v>17</v>
      </c>
      <c r="E31" t="s">
        <v>144</v>
      </c>
      <c r="F31" t="s">
        <v>145</v>
      </c>
      <c r="G31" t="s">
        <v>164</v>
      </c>
      <c r="H31">
        <v>200</v>
      </c>
      <c r="I31" t="s">
        <v>586</v>
      </c>
      <c r="J31" t="s">
        <v>1841</v>
      </c>
      <c r="K31">
        <v>120000</v>
      </c>
      <c r="L31">
        <v>20</v>
      </c>
      <c r="M31">
        <v>2400000</v>
      </c>
    </row>
    <row r="32" spans="1:13" hidden="1">
      <c r="A32" t="s">
        <v>713</v>
      </c>
      <c r="B32" t="s">
        <v>24</v>
      </c>
      <c r="C32" t="s">
        <v>43</v>
      </c>
      <c r="D32" t="s">
        <v>17</v>
      </c>
      <c r="E32" t="s">
        <v>118</v>
      </c>
      <c r="F32" t="s">
        <v>90</v>
      </c>
      <c r="G32" t="s">
        <v>714</v>
      </c>
      <c r="H32">
        <v>350</v>
      </c>
      <c r="I32" t="s">
        <v>588</v>
      </c>
      <c r="J32" t="s">
        <v>1756</v>
      </c>
      <c r="K32">
        <v>9230</v>
      </c>
      <c r="L32">
        <v>14</v>
      </c>
      <c r="M32">
        <v>129220</v>
      </c>
    </row>
    <row r="33" spans="1:13" hidden="1">
      <c r="A33" t="s">
        <v>637</v>
      </c>
      <c r="B33" t="s">
        <v>34</v>
      </c>
      <c r="C33" t="s">
        <v>43</v>
      </c>
      <c r="D33" t="s">
        <v>17</v>
      </c>
      <c r="E33" t="s">
        <v>35</v>
      </c>
      <c r="F33" t="s">
        <v>638</v>
      </c>
      <c r="G33" t="s">
        <v>639</v>
      </c>
      <c r="H33">
        <v>285</v>
      </c>
      <c r="I33" t="s">
        <v>591</v>
      </c>
      <c r="J33" t="s">
        <v>1861</v>
      </c>
      <c r="K33">
        <v>21052</v>
      </c>
      <c r="L33">
        <v>8</v>
      </c>
      <c r="M33">
        <v>168416</v>
      </c>
    </row>
    <row r="34" spans="1:13" hidden="1">
      <c r="A34" t="s">
        <v>660</v>
      </c>
      <c r="B34" t="s">
        <v>24</v>
      </c>
      <c r="C34" t="s">
        <v>43</v>
      </c>
      <c r="D34" t="s">
        <v>17</v>
      </c>
      <c r="E34" t="s">
        <v>52</v>
      </c>
      <c r="F34" t="s">
        <v>661</v>
      </c>
      <c r="G34" t="s">
        <v>662</v>
      </c>
      <c r="H34">
        <v>300</v>
      </c>
      <c r="I34" t="s">
        <v>591</v>
      </c>
      <c r="J34" t="s">
        <v>1874</v>
      </c>
      <c r="K34">
        <v>40000</v>
      </c>
      <c r="L34">
        <v>8</v>
      </c>
      <c r="M34">
        <v>320000</v>
      </c>
    </row>
    <row r="35" spans="1:13" hidden="1">
      <c r="A35" t="s">
        <v>783</v>
      </c>
      <c r="B35" t="s">
        <v>24</v>
      </c>
      <c r="C35" t="s">
        <v>43</v>
      </c>
      <c r="D35" t="s">
        <v>17</v>
      </c>
      <c r="E35" t="s">
        <v>52</v>
      </c>
      <c r="F35" t="s">
        <v>661</v>
      </c>
      <c r="G35" t="s">
        <v>784</v>
      </c>
      <c r="H35">
        <v>280</v>
      </c>
      <c r="I35" t="s">
        <v>591</v>
      </c>
      <c r="J35" t="s">
        <v>1873</v>
      </c>
      <c r="K35">
        <v>21428</v>
      </c>
      <c r="L35">
        <v>7</v>
      </c>
      <c r="M35">
        <v>149996</v>
      </c>
    </row>
    <row r="36" spans="1:13" hidden="1">
      <c r="A36" t="s">
        <v>160</v>
      </c>
      <c r="B36" t="s">
        <v>24</v>
      </c>
      <c r="C36" t="s">
        <v>43</v>
      </c>
      <c r="D36" t="s">
        <v>17</v>
      </c>
      <c r="E36" t="s">
        <v>118</v>
      </c>
      <c r="F36" t="s">
        <v>31</v>
      </c>
      <c r="G36" t="s">
        <v>161</v>
      </c>
      <c r="H36">
        <v>230</v>
      </c>
      <c r="I36" t="s">
        <v>586</v>
      </c>
      <c r="J36" t="s">
        <v>1856</v>
      </c>
      <c r="K36">
        <v>26086</v>
      </c>
      <c r="L36">
        <v>23</v>
      </c>
      <c r="M36">
        <v>599978</v>
      </c>
    </row>
    <row r="37" spans="1:13" hidden="1">
      <c r="A37" t="s">
        <v>701</v>
      </c>
      <c r="B37" t="s">
        <v>24</v>
      </c>
      <c r="C37" t="s">
        <v>43</v>
      </c>
      <c r="D37" t="s">
        <v>17</v>
      </c>
      <c r="E37" t="s">
        <v>118</v>
      </c>
      <c r="F37" t="s">
        <v>664</v>
      </c>
      <c r="G37" t="s">
        <v>702</v>
      </c>
      <c r="H37">
        <v>480</v>
      </c>
      <c r="I37" t="s">
        <v>588</v>
      </c>
      <c r="J37" t="s">
        <v>1749</v>
      </c>
      <c r="K37">
        <v>9375</v>
      </c>
      <c r="L37">
        <v>14</v>
      </c>
      <c r="M37">
        <v>131250</v>
      </c>
    </row>
    <row r="38" spans="1:13" hidden="1">
      <c r="A38" t="s">
        <v>237</v>
      </c>
      <c r="B38" t="s">
        <v>34</v>
      </c>
      <c r="C38" t="s">
        <v>43</v>
      </c>
      <c r="D38" t="s">
        <v>17</v>
      </c>
      <c r="E38" t="s">
        <v>35</v>
      </c>
      <c r="F38" t="s">
        <v>90</v>
      </c>
      <c r="G38" t="s">
        <v>238</v>
      </c>
      <c r="H38">
        <v>180</v>
      </c>
      <c r="I38" t="s">
        <v>583</v>
      </c>
      <c r="J38" t="s">
        <v>1739</v>
      </c>
      <c r="K38">
        <v>33333</v>
      </c>
      <c r="L38">
        <v>5.5</v>
      </c>
      <c r="M38">
        <v>183331.5</v>
      </c>
    </row>
    <row r="39" spans="1:13" hidden="1">
      <c r="A39" t="s">
        <v>728</v>
      </c>
      <c r="B39" t="s">
        <v>24</v>
      </c>
      <c r="C39" t="s">
        <v>43</v>
      </c>
      <c r="D39" t="s">
        <v>17</v>
      </c>
      <c r="E39" t="s">
        <v>52</v>
      </c>
      <c r="F39" t="s">
        <v>240</v>
      </c>
      <c r="G39" t="s">
        <v>249</v>
      </c>
      <c r="H39">
        <v>250</v>
      </c>
      <c r="I39" t="s">
        <v>591</v>
      </c>
      <c r="J39" t="s">
        <v>1780</v>
      </c>
      <c r="K39">
        <v>48000</v>
      </c>
      <c r="L39">
        <v>7.5</v>
      </c>
      <c r="M39">
        <v>360000</v>
      </c>
    </row>
    <row r="40" spans="1:13" hidden="1">
      <c r="A40" t="s">
        <v>773</v>
      </c>
      <c r="B40" t="s">
        <v>24</v>
      </c>
      <c r="C40" t="s">
        <v>43</v>
      </c>
      <c r="D40" t="s">
        <v>17</v>
      </c>
      <c r="E40" t="s">
        <v>52</v>
      </c>
      <c r="F40" t="s">
        <v>240</v>
      </c>
      <c r="G40" t="s">
        <v>774</v>
      </c>
      <c r="H40">
        <v>350</v>
      </c>
      <c r="I40" t="s">
        <v>591</v>
      </c>
      <c r="J40" t="s">
        <v>1782</v>
      </c>
      <c r="K40">
        <v>34285</v>
      </c>
      <c r="L40">
        <v>9.5</v>
      </c>
      <c r="M40">
        <v>325707.5</v>
      </c>
    </row>
    <row r="41" spans="1:13" hidden="1">
      <c r="A41" t="s">
        <v>253</v>
      </c>
      <c r="B41" t="s">
        <v>124</v>
      </c>
      <c r="C41" t="s">
        <v>43</v>
      </c>
      <c r="D41" t="s">
        <v>17</v>
      </c>
      <c r="E41" t="s">
        <v>144</v>
      </c>
      <c r="F41" t="s">
        <v>240</v>
      </c>
      <c r="G41" t="s">
        <v>247</v>
      </c>
      <c r="H41">
        <v>200</v>
      </c>
      <c r="I41" t="s">
        <v>583</v>
      </c>
      <c r="J41" t="s">
        <v>1736</v>
      </c>
      <c r="K41">
        <v>120000</v>
      </c>
      <c r="L41">
        <v>5.5</v>
      </c>
      <c r="M41">
        <v>660000</v>
      </c>
    </row>
    <row r="42" spans="1:13" hidden="1">
      <c r="A42" t="s">
        <v>804</v>
      </c>
      <c r="B42" t="s">
        <v>124</v>
      </c>
      <c r="C42" t="s">
        <v>43</v>
      </c>
      <c r="D42" t="s">
        <v>17</v>
      </c>
      <c r="E42" t="s">
        <v>48</v>
      </c>
      <c r="F42" t="s">
        <v>90</v>
      </c>
      <c r="G42" t="s">
        <v>680</v>
      </c>
      <c r="H42">
        <v>450</v>
      </c>
      <c r="I42" t="s">
        <v>581</v>
      </c>
      <c r="J42" t="s">
        <v>1746</v>
      </c>
      <c r="K42">
        <v>27692</v>
      </c>
      <c r="L42">
        <v>14.5</v>
      </c>
      <c r="M42">
        <v>401534</v>
      </c>
    </row>
    <row r="43" spans="1:13" hidden="1">
      <c r="A43" t="s">
        <v>248</v>
      </c>
      <c r="B43" t="s">
        <v>124</v>
      </c>
      <c r="C43" t="s">
        <v>43</v>
      </c>
      <c r="D43" t="s">
        <v>17</v>
      </c>
      <c r="E43" t="s">
        <v>118</v>
      </c>
      <c r="F43" t="s">
        <v>90</v>
      </c>
      <c r="G43" t="s">
        <v>249</v>
      </c>
      <c r="H43">
        <v>250</v>
      </c>
      <c r="I43" t="s">
        <v>583</v>
      </c>
      <c r="J43" t="s">
        <v>1742</v>
      </c>
      <c r="K43">
        <v>96000</v>
      </c>
      <c r="L43">
        <v>7.5</v>
      </c>
      <c r="M43">
        <v>720000</v>
      </c>
    </row>
    <row r="44" spans="1:13" hidden="1">
      <c r="A44" t="s">
        <v>622</v>
      </c>
      <c r="B44" t="s">
        <v>124</v>
      </c>
      <c r="C44" t="s">
        <v>43</v>
      </c>
      <c r="D44" t="s">
        <v>17</v>
      </c>
      <c r="E44" t="s">
        <v>48</v>
      </c>
      <c r="F44" t="s">
        <v>90</v>
      </c>
      <c r="G44" t="s">
        <v>623</v>
      </c>
      <c r="H44">
        <v>100</v>
      </c>
      <c r="I44" t="s">
        <v>578</v>
      </c>
      <c r="J44" t="s">
        <v>1721</v>
      </c>
      <c r="K44">
        <v>240000</v>
      </c>
      <c r="L44">
        <v>4.5</v>
      </c>
      <c r="M44">
        <v>1080000</v>
      </c>
    </row>
    <row r="45" spans="1:13" hidden="1">
      <c r="A45" t="s">
        <v>778</v>
      </c>
      <c r="B45" t="s">
        <v>124</v>
      </c>
      <c r="C45" t="s">
        <v>43</v>
      </c>
      <c r="D45" t="s">
        <v>17</v>
      </c>
      <c r="E45" t="s">
        <v>42</v>
      </c>
      <c r="F45" t="s">
        <v>779</v>
      </c>
      <c r="G45" t="s">
        <v>780</v>
      </c>
      <c r="H45">
        <v>430</v>
      </c>
      <c r="I45" t="s">
        <v>591</v>
      </c>
      <c r="J45" t="s">
        <v>1767</v>
      </c>
      <c r="K45">
        <v>27906</v>
      </c>
      <c r="L45">
        <v>11.5</v>
      </c>
      <c r="M45">
        <v>320919</v>
      </c>
    </row>
    <row r="46" spans="1:13" hidden="1">
      <c r="A46" t="s">
        <v>264</v>
      </c>
      <c r="B46" t="s">
        <v>124</v>
      </c>
      <c r="C46" t="s">
        <v>43</v>
      </c>
      <c r="D46" t="s">
        <v>17</v>
      </c>
      <c r="E46" t="s">
        <v>48</v>
      </c>
      <c r="F46" t="s">
        <v>90</v>
      </c>
      <c r="G46" t="s">
        <v>265</v>
      </c>
      <c r="H46">
        <v>200</v>
      </c>
      <c r="I46" t="s">
        <v>583</v>
      </c>
      <c r="J46" t="s">
        <v>1740</v>
      </c>
      <c r="K46">
        <v>30000</v>
      </c>
      <c r="L46">
        <v>5.5</v>
      </c>
      <c r="M46">
        <v>165000</v>
      </c>
    </row>
    <row r="47" spans="1:13" hidden="1">
      <c r="A47" t="s">
        <v>620</v>
      </c>
      <c r="B47" t="s">
        <v>184</v>
      </c>
      <c r="C47" t="s">
        <v>43</v>
      </c>
      <c r="D47" t="s">
        <v>17</v>
      </c>
      <c r="E47" t="s">
        <v>111</v>
      </c>
      <c r="F47" t="s">
        <v>240</v>
      </c>
      <c r="G47" t="s">
        <v>556</v>
      </c>
      <c r="H47">
        <v>350</v>
      </c>
      <c r="I47" t="s">
        <v>588</v>
      </c>
      <c r="J47" t="s">
        <v>1753</v>
      </c>
      <c r="K47">
        <v>9230</v>
      </c>
      <c r="L47">
        <v>14.5</v>
      </c>
      <c r="M47">
        <v>133835</v>
      </c>
    </row>
    <row r="48" spans="1:13" hidden="1">
      <c r="A48" t="s">
        <v>618</v>
      </c>
      <c r="B48" t="s">
        <v>124</v>
      </c>
      <c r="C48" t="s">
        <v>43</v>
      </c>
      <c r="D48" t="s">
        <v>17</v>
      </c>
      <c r="E48" t="s">
        <v>48</v>
      </c>
      <c r="F48" t="s">
        <v>90</v>
      </c>
      <c r="G48" t="s">
        <v>619</v>
      </c>
      <c r="H48">
        <v>250</v>
      </c>
      <c r="I48" t="s">
        <v>591</v>
      </c>
      <c r="J48" t="s">
        <v>1792</v>
      </c>
      <c r="K48">
        <v>24000</v>
      </c>
      <c r="L48">
        <v>7</v>
      </c>
      <c r="M48">
        <v>168000</v>
      </c>
    </row>
    <row r="49" spans="1:13" hidden="1">
      <c r="A49" t="s">
        <v>262</v>
      </c>
      <c r="B49" t="s">
        <v>124</v>
      </c>
      <c r="C49" t="s">
        <v>43</v>
      </c>
      <c r="D49" t="s">
        <v>17</v>
      </c>
      <c r="E49" t="s">
        <v>48</v>
      </c>
      <c r="F49" t="s">
        <v>90</v>
      </c>
      <c r="G49" t="s">
        <v>263</v>
      </c>
      <c r="H49">
        <v>230</v>
      </c>
      <c r="I49" t="s">
        <v>583</v>
      </c>
      <c r="J49" t="s">
        <v>1741</v>
      </c>
      <c r="K49">
        <v>26086</v>
      </c>
      <c r="L49">
        <v>5.5</v>
      </c>
      <c r="M49">
        <v>143473</v>
      </c>
    </row>
    <row r="50" spans="1:13">
      <c r="A50" t="s">
        <v>621</v>
      </c>
      <c r="B50" t="s">
        <v>176</v>
      </c>
      <c r="C50" t="s">
        <v>43</v>
      </c>
      <c r="D50" t="s">
        <v>17</v>
      </c>
      <c r="E50" t="s">
        <v>42</v>
      </c>
      <c r="F50" t="s">
        <v>90</v>
      </c>
      <c r="G50" t="s">
        <v>247</v>
      </c>
      <c r="H50">
        <v>200</v>
      </c>
      <c r="I50" t="s">
        <v>591</v>
      </c>
      <c r="J50" t="s">
        <v>1788</v>
      </c>
      <c r="K50">
        <v>30000</v>
      </c>
      <c r="L50">
        <v>5</v>
      </c>
      <c r="M50">
        <v>150000</v>
      </c>
    </row>
    <row r="51" spans="1:13" hidden="1">
      <c r="A51" t="s">
        <v>175</v>
      </c>
      <c r="B51" t="s">
        <v>176</v>
      </c>
      <c r="C51" t="s">
        <v>43</v>
      </c>
      <c r="D51" t="s">
        <v>17</v>
      </c>
      <c r="E51" t="s">
        <v>42</v>
      </c>
      <c r="F51" t="s">
        <v>177</v>
      </c>
      <c r="G51" t="s">
        <v>178</v>
      </c>
      <c r="H51">
        <v>230</v>
      </c>
      <c r="I51" t="s">
        <v>586</v>
      </c>
      <c r="J51" t="s">
        <v>1832</v>
      </c>
      <c r="K51">
        <v>26086</v>
      </c>
      <c r="L51">
        <v>23.5</v>
      </c>
      <c r="M51">
        <v>613021</v>
      </c>
    </row>
    <row r="52" spans="1:13" hidden="1">
      <c r="A52" t="s">
        <v>762</v>
      </c>
      <c r="B52" t="s">
        <v>106</v>
      </c>
      <c r="C52" t="s">
        <v>43</v>
      </c>
      <c r="D52" t="s">
        <v>17</v>
      </c>
      <c r="E52" t="s">
        <v>70</v>
      </c>
      <c r="F52" t="s">
        <v>39</v>
      </c>
      <c r="G52" t="s">
        <v>245</v>
      </c>
      <c r="H52">
        <v>350</v>
      </c>
      <c r="I52" t="s">
        <v>591</v>
      </c>
      <c r="J52" t="s">
        <v>1772</v>
      </c>
      <c r="K52">
        <v>17142</v>
      </c>
      <c r="L52">
        <v>9</v>
      </c>
      <c r="M52">
        <v>154278</v>
      </c>
    </row>
    <row r="53" spans="1:13" hidden="1">
      <c r="A53" t="s">
        <v>720</v>
      </c>
      <c r="B53" t="s">
        <v>184</v>
      </c>
      <c r="C53" t="s">
        <v>43</v>
      </c>
      <c r="D53" t="s">
        <v>17</v>
      </c>
      <c r="E53" t="s">
        <v>35</v>
      </c>
      <c r="F53" t="s">
        <v>90</v>
      </c>
      <c r="G53" t="s">
        <v>721</v>
      </c>
      <c r="H53">
        <v>220</v>
      </c>
      <c r="I53" t="s">
        <v>591</v>
      </c>
      <c r="J53" t="s">
        <v>1790</v>
      </c>
      <c r="K53">
        <v>27272</v>
      </c>
      <c r="L53">
        <v>6</v>
      </c>
      <c r="M53">
        <v>163632</v>
      </c>
    </row>
    <row r="54" spans="1:13" hidden="1">
      <c r="A54" t="s">
        <v>809</v>
      </c>
      <c r="B54" t="s">
        <v>106</v>
      </c>
      <c r="C54" t="s">
        <v>43</v>
      </c>
      <c r="D54" t="s">
        <v>17</v>
      </c>
      <c r="E54" t="s">
        <v>107</v>
      </c>
      <c r="F54" t="s">
        <v>103</v>
      </c>
      <c r="G54" t="s">
        <v>810</v>
      </c>
      <c r="H54">
        <v>200</v>
      </c>
      <c r="I54" t="s">
        <v>591</v>
      </c>
      <c r="J54" t="s">
        <v>1794</v>
      </c>
      <c r="K54">
        <v>30000</v>
      </c>
      <c r="L54">
        <v>5</v>
      </c>
      <c r="M54">
        <v>150000</v>
      </c>
    </row>
    <row r="55" spans="1:13" hidden="1">
      <c r="A55" t="s">
        <v>764</v>
      </c>
      <c r="B55" t="s">
        <v>102</v>
      </c>
      <c r="C55" t="s">
        <v>43</v>
      </c>
      <c r="D55" t="s">
        <v>17</v>
      </c>
      <c r="E55" t="s">
        <v>70</v>
      </c>
      <c r="F55" t="s">
        <v>765</v>
      </c>
      <c r="G55" t="s">
        <v>766</v>
      </c>
      <c r="H55">
        <v>210</v>
      </c>
      <c r="I55" t="s">
        <v>591</v>
      </c>
      <c r="J55" t="s">
        <v>1860</v>
      </c>
      <c r="K55">
        <v>28571</v>
      </c>
      <c r="L55">
        <v>6</v>
      </c>
      <c r="M55">
        <v>171426</v>
      </c>
    </row>
    <row r="56" spans="1:13" hidden="1">
      <c r="A56" t="s">
        <v>101</v>
      </c>
      <c r="B56" t="s">
        <v>102</v>
      </c>
      <c r="C56" t="s">
        <v>43</v>
      </c>
      <c r="D56" t="s">
        <v>17</v>
      </c>
      <c r="E56" t="s">
        <v>84</v>
      </c>
      <c r="F56" t="s">
        <v>103</v>
      </c>
      <c r="G56" t="s">
        <v>104</v>
      </c>
      <c r="H56">
        <v>75</v>
      </c>
      <c r="I56" t="s">
        <v>590</v>
      </c>
      <c r="J56" t="s">
        <v>1729</v>
      </c>
      <c r="K56">
        <v>160000</v>
      </c>
      <c r="L56">
        <v>5</v>
      </c>
      <c r="M56">
        <v>800000</v>
      </c>
    </row>
    <row r="57" spans="1:13" hidden="1">
      <c r="A57" t="s">
        <v>200</v>
      </c>
      <c r="B57" t="s">
        <v>102</v>
      </c>
      <c r="C57" t="s">
        <v>43</v>
      </c>
      <c r="D57" t="s">
        <v>17</v>
      </c>
      <c r="E57" t="s">
        <v>48</v>
      </c>
      <c r="F57" t="s">
        <v>201</v>
      </c>
      <c r="G57" t="s">
        <v>202</v>
      </c>
      <c r="H57">
        <v>150</v>
      </c>
      <c r="I57" t="s">
        <v>1409</v>
      </c>
      <c r="J57" t="s">
        <v>1804</v>
      </c>
      <c r="K57">
        <v>40000</v>
      </c>
      <c r="L57">
        <v>15</v>
      </c>
      <c r="M57">
        <v>600000</v>
      </c>
    </row>
    <row r="58" spans="1:13" hidden="1">
      <c r="A58" t="s">
        <v>655</v>
      </c>
      <c r="B58" t="s">
        <v>102</v>
      </c>
      <c r="C58" t="s">
        <v>43</v>
      </c>
      <c r="D58" t="s">
        <v>17</v>
      </c>
      <c r="E58" t="s">
        <v>70</v>
      </c>
      <c r="F58" t="s">
        <v>90</v>
      </c>
      <c r="G58" t="s">
        <v>656</v>
      </c>
      <c r="H58">
        <v>160</v>
      </c>
      <c r="I58" t="s">
        <v>591</v>
      </c>
      <c r="J58" t="s">
        <v>1786</v>
      </c>
      <c r="K58">
        <v>75000</v>
      </c>
      <c r="L58">
        <v>5</v>
      </c>
      <c r="M58">
        <v>375000</v>
      </c>
    </row>
    <row r="59" spans="1:13" hidden="1">
      <c r="A59" t="s">
        <v>663</v>
      </c>
      <c r="B59" t="s">
        <v>97</v>
      </c>
      <c r="C59" t="s">
        <v>43</v>
      </c>
      <c r="D59" t="s">
        <v>17</v>
      </c>
      <c r="E59" t="s">
        <v>111</v>
      </c>
      <c r="F59" t="s">
        <v>664</v>
      </c>
      <c r="G59" t="s">
        <v>665</v>
      </c>
      <c r="H59">
        <v>480</v>
      </c>
      <c r="I59" t="s">
        <v>588</v>
      </c>
      <c r="J59" t="s">
        <v>1749</v>
      </c>
      <c r="K59">
        <v>9375</v>
      </c>
      <c r="L59">
        <v>14</v>
      </c>
      <c r="M59">
        <v>131250</v>
      </c>
    </row>
    <row r="60" spans="1:13" hidden="1">
      <c r="A60" t="s">
        <v>781</v>
      </c>
      <c r="B60" t="s">
        <v>97</v>
      </c>
      <c r="C60" t="s">
        <v>43</v>
      </c>
      <c r="D60" t="s">
        <v>17</v>
      </c>
      <c r="E60" t="s">
        <v>111</v>
      </c>
      <c r="F60" t="s">
        <v>491</v>
      </c>
      <c r="G60" t="s">
        <v>782</v>
      </c>
      <c r="H60">
        <v>220</v>
      </c>
      <c r="I60" t="s">
        <v>591</v>
      </c>
      <c r="J60" t="s">
        <v>1863</v>
      </c>
      <c r="K60">
        <v>54545</v>
      </c>
      <c r="L60">
        <v>6</v>
      </c>
      <c r="M60">
        <v>327270</v>
      </c>
    </row>
    <row r="61" spans="1:13" hidden="1">
      <c r="A61" t="s">
        <v>775</v>
      </c>
      <c r="B61" t="s">
        <v>97</v>
      </c>
      <c r="C61" t="s">
        <v>43</v>
      </c>
      <c r="D61" t="s">
        <v>17</v>
      </c>
      <c r="E61" t="s">
        <v>111</v>
      </c>
      <c r="F61" t="s">
        <v>103</v>
      </c>
      <c r="G61" t="s">
        <v>534</v>
      </c>
      <c r="H61">
        <v>350</v>
      </c>
      <c r="I61" t="s">
        <v>591</v>
      </c>
      <c r="J61" t="s">
        <v>1798</v>
      </c>
      <c r="K61">
        <v>34285</v>
      </c>
      <c r="L61">
        <v>9</v>
      </c>
      <c r="M61">
        <v>308565</v>
      </c>
    </row>
    <row r="62" spans="1:13" hidden="1">
      <c r="A62" t="s">
        <v>725</v>
      </c>
      <c r="B62" t="s">
        <v>97</v>
      </c>
      <c r="C62" t="s">
        <v>43</v>
      </c>
      <c r="D62" t="s">
        <v>17</v>
      </c>
      <c r="E62" t="s">
        <v>84</v>
      </c>
      <c r="F62" t="s">
        <v>726</v>
      </c>
      <c r="G62" t="s">
        <v>727</v>
      </c>
      <c r="H62">
        <v>250</v>
      </c>
      <c r="I62" t="s">
        <v>588</v>
      </c>
      <c r="J62" t="s">
        <v>1750</v>
      </c>
      <c r="K62">
        <v>13333</v>
      </c>
      <c r="L62">
        <v>14</v>
      </c>
      <c r="M62">
        <v>186662</v>
      </c>
    </row>
    <row r="63" spans="1:13" hidden="1">
      <c r="A63" t="s">
        <v>722</v>
      </c>
      <c r="B63" t="s">
        <v>97</v>
      </c>
      <c r="C63" t="s">
        <v>43</v>
      </c>
      <c r="D63" t="s">
        <v>17</v>
      </c>
      <c r="E63" t="s">
        <v>84</v>
      </c>
      <c r="F63" t="s">
        <v>517</v>
      </c>
      <c r="G63" t="s">
        <v>723</v>
      </c>
      <c r="H63">
        <v>205</v>
      </c>
      <c r="I63" t="s">
        <v>591</v>
      </c>
      <c r="J63" t="s">
        <v>1774</v>
      </c>
      <c r="K63">
        <v>24390</v>
      </c>
      <c r="L63">
        <v>5</v>
      </c>
      <c r="M63">
        <v>121950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247D4-8A12-4DA2-9CFF-579A3C8F6EC3}">
  <sheetPr codeName="Sheet17">
    <tabColor rgb="FFFF0000"/>
  </sheetPr>
  <dimension ref="A1:P293"/>
  <sheetViews>
    <sheetView workbookViewId="0"/>
  </sheetViews>
  <sheetFormatPr defaultRowHeight="16.5"/>
  <cols>
    <col min="1" max="1" width="21.375" bestFit="1" customWidth="1"/>
    <col min="2" max="4" width="11.25" bestFit="1" customWidth="1"/>
    <col min="5" max="5" width="13.25" bestFit="1" customWidth="1"/>
    <col min="6" max="6" width="15.25" bestFit="1" customWidth="1"/>
    <col min="7" max="7" width="13.25" bestFit="1" customWidth="1"/>
    <col min="8" max="8" width="37.25" bestFit="1" customWidth="1"/>
    <col min="9" max="9" width="70.625" bestFit="1" customWidth="1"/>
    <col min="10" max="14" width="11.25" bestFit="1" customWidth="1"/>
    <col min="15" max="15" width="7.5" bestFit="1" customWidth="1"/>
    <col min="16" max="16" width="16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608</v>
      </c>
      <c r="M1" t="s">
        <v>11</v>
      </c>
      <c r="N1" t="s">
        <v>609</v>
      </c>
      <c r="O1" t="s">
        <v>12</v>
      </c>
      <c r="P1" t="s">
        <v>13</v>
      </c>
    </row>
    <row r="2" spans="1:16">
      <c r="A2" t="s">
        <v>500</v>
      </c>
      <c r="B2" t="s">
        <v>84</v>
      </c>
      <c r="C2" t="s">
        <v>16</v>
      </c>
      <c r="D2" t="s">
        <v>17</v>
      </c>
      <c r="E2" t="s">
        <v>144</v>
      </c>
      <c r="F2">
        <v>1</v>
      </c>
      <c r="G2">
        <v>26086</v>
      </c>
      <c r="H2" t="s">
        <v>376</v>
      </c>
      <c r="I2" t="s">
        <v>501</v>
      </c>
      <c r="J2" t="s">
        <v>592</v>
      </c>
      <c r="K2">
        <v>230</v>
      </c>
      <c r="L2">
        <v>290</v>
      </c>
      <c r="M2">
        <v>241</v>
      </c>
      <c r="N2">
        <v>0</v>
      </c>
      <c r="O2">
        <v>6</v>
      </c>
      <c r="P2">
        <v>156516</v>
      </c>
    </row>
    <row r="3" spans="1:16">
      <c r="A3" t="s">
        <v>196</v>
      </c>
      <c r="B3" t="s">
        <v>34</v>
      </c>
      <c r="C3" t="s">
        <v>23</v>
      </c>
      <c r="D3" t="s">
        <v>17</v>
      </c>
      <c r="E3" t="s">
        <v>84</v>
      </c>
      <c r="F3">
        <v>1</v>
      </c>
      <c r="G3">
        <v>42857</v>
      </c>
      <c r="H3" t="s">
        <v>197</v>
      </c>
      <c r="I3" t="s">
        <v>198</v>
      </c>
      <c r="J3" t="s">
        <v>199</v>
      </c>
      <c r="K3">
        <v>140</v>
      </c>
      <c r="L3">
        <v>220</v>
      </c>
      <c r="M3">
        <v>0</v>
      </c>
      <c r="N3">
        <v>0</v>
      </c>
      <c r="O3">
        <v>14</v>
      </c>
      <c r="P3">
        <v>599998</v>
      </c>
    </row>
    <row r="4" spans="1:16">
      <c r="A4" t="s">
        <v>631</v>
      </c>
      <c r="B4" t="s">
        <v>84</v>
      </c>
      <c r="C4" t="s">
        <v>23</v>
      </c>
      <c r="D4" t="s">
        <v>17</v>
      </c>
      <c r="E4" t="s">
        <v>112</v>
      </c>
      <c r="F4">
        <v>1</v>
      </c>
      <c r="G4">
        <v>17142</v>
      </c>
      <c r="H4" t="s">
        <v>90</v>
      </c>
      <c r="I4" t="s">
        <v>632</v>
      </c>
      <c r="J4" t="s">
        <v>592</v>
      </c>
      <c r="K4">
        <v>350</v>
      </c>
      <c r="L4">
        <v>430</v>
      </c>
      <c r="M4">
        <v>350</v>
      </c>
      <c r="N4">
        <v>0</v>
      </c>
      <c r="O4">
        <v>6</v>
      </c>
      <c r="P4">
        <v>102852</v>
      </c>
    </row>
    <row r="5" spans="1:16">
      <c r="A5" t="s">
        <v>629</v>
      </c>
      <c r="B5" t="s">
        <v>42</v>
      </c>
      <c r="C5" t="s">
        <v>23</v>
      </c>
      <c r="D5" t="s">
        <v>17</v>
      </c>
      <c r="E5" t="s">
        <v>44</v>
      </c>
      <c r="F5">
        <v>1</v>
      </c>
      <c r="G5">
        <v>33333</v>
      </c>
      <c r="H5" t="s">
        <v>90</v>
      </c>
      <c r="I5" t="s">
        <v>630</v>
      </c>
      <c r="J5" t="s">
        <v>592</v>
      </c>
      <c r="K5">
        <v>180</v>
      </c>
      <c r="L5">
        <v>200</v>
      </c>
      <c r="M5">
        <v>201</v>
      </c>
      <c r="N5">
        <v>0</v>
      </c>
      <c r="O5">
        <v>5</v>
      </c>
      <c r="P5">
        <v>166665</v>
      </c>
    </row>
    <row r="6" spans="1:16">
      <c r="A6" t="s">
        <v>229</v>
      </c>
      <c r="B6" t="s">
        <v>230</v>
      </c>
      <c r="C6" t="s">
        <v>43</v>
      </c>
      <c r="D6" t="s">
        <v>17</v>
      </c>
      <c r="E6" t="s">
        <v>42</v>
      </c>
      <c r="F6">
        <v>1</v>
      </c>
      <c r="G6">
        <v>600000</v>
      </c>
      <c r="H6" t="s">
        <v>90</v>
      </c>
      <c r="I6" t="s">
        <v>231</v>
      </c>
      <c r="J6" t="s">
        <v>224</v>
      </c>
      <c r="K6">
        <v>230</v>
      </c>
      <c r="L6">
        <v>320</v>
      </c>
      <c r="M6">
        <v>241</v>
      </c>
      <c r="N6">
        <v>0</v>
      </c>
      <c r="O6">
        <v>6.5</v>
      </c>
      <c r="P6">
        <v>3900000</v>
      </c>
    </row>
    <row r="7" spans="1:16">
      <c r="A7" t="s">
        <v>842</v>
      </c>
      <c r="B7" t="s">
        <v>843</v>
      </c>
      <c r="C7" t="s">
        <v>43</v>
      </c>
      <c r="D7" t="s">
        <v>17</v>
      </c>
      <c r="E7" t="s">
        <v>106</v>
      </c>
      <c r="F7">
        <v>1</v>
      </c>
      <c r="G7">
        <v>30000</v>
      </c>
      <c r="H7" t="s">
        <v>90</v>
      </c>
      <c r="I7" t="s">
        <v>810</v>
      </c>
      <c r="J7" t="s">
        <v>592</v>
      </c>
      <c r="K7">
        <v>200</v>
      </c>
      <c r="L7">
        <v>300</v>
      </c>
      <c r="M7">
        <v>201</v>
      </c>
      <c r="N7">
        <v>0</v>
      </c>
      <c r="O7">
        <v>5</v>
      </c>
      <c r="P7">
        <v>150000</v>
      </c>
    </row>
    <row r="8" spans="1:16">
      <c r="A8" t="s">
        <v>22</v>
      </c>
      <c r="B8" t="s">
        <v>15</v>
      </c>
      <c r="C8" t="s">
        <v>23</v>
      </c>
      <c r="D8" t="s">
        <v>17</v>
      </c>
      <c r="E8" t="s">
        <v>24</v>
      </c>
      <c r="F8">
        <v>0</v>
      </c>
      <c r="G8">
        <v>21428</v>
      </c>
      <c r="H8" t="s">
        <v>25</v>
      </c>
      <c r="I8" t="s">
        <v>26</v>
      </c>
      <c r="J8" t="s">
        <v>21</v>
      </c>
      <c r="K8">
        <v>280</v>
      </c>
      <c r="L8">
        <v>380</v>
      </c>
      <c r="M8">
        <v>0</v>
      </c>
      <c r="N8">
        <v>0</v>
      </c>
      <c r="O8">
        <v>28</v>
      </c>
      <c r="P8">
        <v>599984</v>
      </c>
    </row>
    <row r="9" spans="1:16">
      <c r="A9" t="s">
        <v>156</v>
      </c>
      <c r="B9" t="s">
        <v>124</v>
      </c>
      <c r="C9" t="s">
        <v>16</v>
      </c>
      <c r="D9" t="s">
        <v>17</v>
      </c>
      <c r="E9" t="s">
        <v>48</v>
      </c>
      <c r="F9">
        <v>1</v>
      </c>
      <c r="G9">
        <v>46153</v>
      </c>
      <c r="H9" t="s">
        <v>28</v>
      </c>
      <c r="I9" t="s">
        <v>157</v>
      </c>
      <c r="J9" t="s">
        <v>21</v>
      </c>
      <c r="K9">
        <v>260</v>
      </c>
      <c r="L9">
        <v>370</v>
      </c>
      <c r="M9">
        <v>0</v>
      </c>
      <c r="N9">
        <v>0</v>
      </c>
      <c r="O9">
        <v>26</v>
      </c>
      <c r="P9">
        <v>1199978</v>
      </c>
    </row>
    <row r="10" spans="1:16">
      <c r="A10" t="s">
        <v>115</v>
      </c>
      <c r="B10" t="s">
        <v>111</v>
      </c>
      <c r="C10" t="s">
        <v>16</v>
      </c>
      <c r="D10" t="s">
        <v>17</v>
      </c>
      <c r="E10" t="s">
        <v>112</v>
      </c>
      <c r="F10">
        <v>1</v>
      </c>
      <c r="G10">
        <v>141176</v>
      </c>
      <c r="H10" t="s">
        <v>113</v>
      </c>
      <c r="I10" t="s">
        <v>116</v>
      </c>
      <c r="J10" t="s">
        <v>92</v>
      </c>
      <c r="K10">
        <v>170</v>
      </c>
      <c r="L10">
        <v>250</v>
      </c>
      <c r="M10">
        <v>201</v>
      </c>
      <c r="N10">
        <v>0</v>
      </c>
      <c r="O10">
        <v>4</v>
      </c>
      <c r="P10">
        <v>564704</v>
      </c>
    </row>
    <row r="11" spans="1:16">
      <c r="A11" t="s">
        <v>155</v>
      </c>
      <c r="B11" t="s">
        <v>84</v>
      </c>
      <c r="C11" t="s">
        <v>23</v>
      </c>
      <c r="D11" t="s">
        <v>17</v>
      </c>
      <c r="E11" t="s">
        <v>66</v>
      </c>
      <c r="F11">
        <v>1</v>
      </c>
      <c r="G11">
        <v>90000</v>
      </c>
      <c r="H11" t="s">
        <v>71</v>
      </c>
      <c r="I11" t="s">
        <v>82</v>
      </c>
      <c r="J11" t="s">
        <v>21</v>
      </c>
      <c r="K11">
        <v>200</v>
      </c>
      <c r="L11">
        <v>300</v>
      </c>
      <c r="M11">
        <v>0</v>
      </c>
      <c r="N11">
        <v>0</v>
      </c>
      <c r="O11">
        <v>20</v>
      </c>
      <c r="P11">
        <v>1800000</v>
      </c>
    </row>
    <row r="12" spans="1:16">
      <c r="A12" t="s">
        <v>846</v>
      </c>
      <c r="B12" t="s">
        <v>42</v>
      </c>
      <c r="C12" t="s">
        <v>23</v>
      </c>
      <c r="D12" t="s">
        <v>17</v>
      </c>
      <c r="E12" t="s">
        <v>44</v>
      </c>
      <c r="F12">
        <v>1</v>
      </c>
      <c r="G12">
        <v>24000</v>
      </c>
      <c r="H12" t="s">
        <v>240</v>
      </c>
      <c r="I12" t="s">
        <v>249</v>
      </c>
      <c r="J12" t="s">
        <v>592</v>
      </c>
      <c r="K12">
        <v>250</v>
      </c>
      <c r="L12">
        <v>450</v>
      </c>
      <c r="M12">
        <v>241</v>
      </c>
      <c r="N12">
        <v>0</v>
      </c>
      <c r="O12">
        <v>6</v>
      </c>
      <c r="P12">
        <v>144000</v>
      </c>
    </row>
    <row r="13" spans="1:16">
      <c r="A13" t="s">
        <v>642</v>
      </c>
      <c r="B13" t="s">
        <v>643</v>
      </c>
      <c r="C13" t="s">
        <v>43</v>
      </c>
      <c r="D13" t="s">
        <v>17</v>
      </c>
      <c r="E13" t="s">
        <v>176</v>
      </c>
      <c r="F13">
        <v>1</v>
      </c>
      <c r="G13">
        <v>36923</v>
      </c>
      <c r="H13" t="s">
        <v>240</v>
      </c>
      <c r="I13" t="s">
        <v>644</v>
      </c>
      <c r="J13" t="s">
        <v>589</v>
      </c>
      <c r="K13">
        <v>360</v>
      </c>
      <c r="L13">
        <v>650</v>
      </c>
      <c r="M13">
        <v>600</v>
      </c>
      <c r="N13">
        <v>0</v>
      </c>
      <c r="O13">
        <v>12</v>
      </c>
      <c r="P13">
        <v>443076</v>
      </c>
    </row>
    <row r="14" spans="1:16">
      <c r="A14" t="s">
        <v>848</v>
      </c>
      <c r="B14" t="s">
        <v>48</v>
      </c>
      <c r="C14" t="s">
        <v>23</v>
      </c>
      <c r="D14" t="s">
        <v>17</v>
      </c>
      <c r="E14" t="s">
        <v>119</v>
      </c>
      <c r="F14">
        <v>1</v>
      </c>
      <c r="G14">
        <v>48000</v>
      </c>
      <c r="H14" t="s">
        <v>799</v>
      </c>
      <c r="I14" t="s">
        <v>800</v>
      </c>
      <c r="J14" t="s">
        <v>592</v>
      </c>
      <c r="K14">
        <v>125</v>
      </c>
      <c r="L14">
        <v>230</v>
      </c>
      <c r="M14">
        <v>201</v>
      </c>
      <c r="N14">
        <v>0</v>
      </c>
      <c r="O14">
        <v>5</v>
      </c>
      <c r="P14">
        <v>240000</v>
      </c>
    </row>
    <row r="15" spans="1:16">
      <c r="A15" t="s">
        <v>194</v>
      </c>
      <c r="B15" t="s">
        <v>102</v>
      </c>
      <c r="C15" t="s">
        <v>23</v>
      </c>
      <c r="D15" t="s">
        <v>17</v>
      </c>
      <c r="E15" t="s">
        <v>70</v>
      </c>
      <c r="F15">
        <v>1</v>
      </c>
      <c r="G15">
        <v>30000</v>
      </c>
      <c r="H15" t="s">
        <v>177</v>
      </c>
      <c r="I15" t="s">
        <v>195</v>
      </c>
      <c r="J15" t="s">
        <v>21</v>
      </c>
      <c r="K15">
        <v>200</v>
      </c>
      <c r="L15">
        <v>270</v>
      </c>
      <c r="M15">
        <v>0</v>
      </c>
      <c r="N15">
        <v>0</v>
      </c>
      <c r="O15">
        <v>20</v>
      </c>
      <c r="P15">
        <v>600000</v>
      </c>
    </row>
    <row r="16" spans="1:16">
      <c r="A16" t="s">
        <v>260</v>
      </c>
      <c r="B16" t="s">
        <v>176</v>
      </c>
      <c r="C16" t="s">
        <v>23</v>
      </c>
      <c r="D16" t="s">
        <v>17</v>
      </c>
      <c r="E16" t="s">
        <v>48</v>
      </c>
      <c r="F16">
        <v>0</v>
      </c>
      <c r="G16">
        <v>96000</v>
      </c>
      <c r="H16" t="s">
        <v>90</v>
      </c>
      <c r="I16" t="s">
        <v>249</v>
      </c>
      <c r="J16" t="s">
        <v>224</v>
      </c>
      <c r="K16">
        <v>250</v>
      </c>
      <c r="L16">
        <v>450</v>
      </c>
      <c r="M16">
        <v>241</v>
      </c>
      <c r="N16">
        <v>0</v>
      </c>
      <c r="O16">
        <v>6.5</v>
      </c>
      <c r="P16">
        <v>624000</v>
      </c>
    </row>
    <row r="17" spans="1:16">
      <c r="A17" t="s">
        <v>640</v>
      </c>
      <c r="B17" t="s">
        <v>111</v>
      </c>
      <c r="C17" t="s">
        <v>43</v>
      </c>
      <c r="D17" t="s">
        <v>17</v>
      </c>
      <c r="E17" t="s">
        <v>66</v>
      </c>
      <c r="F17">
        <v>1</v>
      </c>
      <c r="G17">
        <v>120000</v>
      </c>
      <c r="H17" t="s">
        <v>113</v>
      </c>
      <c r="I17" t="s">
        <v>641</v>
      </c>
      <c r="J17" t="s">
        <v>592</v>
      </c>
      <c r="K17">
        <v>200</v>
      </c>
      <c r="L17">
        <v>300</v>
      </c>
      <c r="M17">
        <v>201</v>
      </c>
      <c r="N17">
        <v>0</v>
      </c>
      <c r="O17">
        <v>5</v>
      </c>
      <c r="P17">
        <v>600000</v>
      </c>
    </row>
    <row r="18" spans="1:16">
      <c r="A18" t="s">
        <v>170</v>
      </c>
      <c r="B18" t="s">
        <v>106</v>
      </c>
      <c r="C18" t="s">
        <v>16</v>
      </c>
      <c r="D18" t="s">
        <v>17</v>
      </c>
      <c r="E18" t="s">
        <v>107</v>
      </c>
      <c r="F18">
        <v>1</v>
      </c>
      <c r="G18">
        <v>21052</v>
      </c>
      <c r="H18" t="s">
        <v>171</v>
      </c>
      <c r="I18" t="s">
        <v>172</v>
      </c>
      <c r="J18" t="s">
        <v>21</v>
      </c>
      <c r="K18">
        <v>285</v>
      </c>
      <c r="L18">
        <v>410</v>
      </c>
      <c r="M18">
        <v>0</v>
      </c>
      <c r="N18">
        <v>0</v>
      </c>
      <c r="O18">
        <v>28.5</v>
      </c>
      <c r="P18">
        <v>599982</v>
      </c>
    </row>
    <row r="19" spans="1:16">
      <c r="A19" t="s">
        <v>163</v>
      </c>
      <c r="B19" t="s">
        <v>24</v>
      </c>
      <c r="C19" t="s">
        <v>43</v>
      </c>
      <c r="D19" t="s">
        <v>17</v>
      </c>
      <c r="E19" t="s">
        <v>144</v>
      </c>
      <c r="F19">
        <v>1</v>
      </c>
      <c r="G19">
        <v>120000</v>
      </c>
      <c r="H19" t="s">
        <v>145</v>
      </c>
      <c r="I19" t="s">
        <v>164</v>
      </c>
      <c r="J19" t="s">
        <v>21</v>
      </c>
      <c r="K19">
        <v>200</v>
      </c>
      <c r="L19">
        <v>300</v>
      </c>
      <c r="M19">
        <v>0</v>
      </c>
      <c r="N19">
        <v>0</v>
      </c>
      <c r="O19">
        <v>20</v>
      </c>
      <c r="P19">
        <v>2400000</v>
      </c>
    </row>
    <row r="20" spans="1:16">
      <c r="A20" t="s">
        <v>80</v>
      </c>
      <c r="B20" t="s">
        <v>42</v>
      </c>
      <c r="C20" t="s">
        <v>23</v>
      </c>
      <c r="D20" t="s">
        <v>17</v>
      </c>
      <c r="E20" t="s">
        <v>66</v>
      </c>
      <c r="F20">
        <v>1</v>
      </c>
      <c r="G20">
        <v>30000</v>
      </c>
      <c r="H20" t="s">
        <v>81</v>
      </c>
      <c r="I20" t="s">
        <v>82</v>
      </c>
      <c r="J20" t="s">
        <v>21</v>
      </c>
      <c r="K20">
        <v>200</v>
      </c>
      <c r="L20">
        <v>300</v>
      </c>
      <c r="M20">
        <v>0</v>
      </c>
      <c r="N20">
        <v>0</v>
      </c>
      <c r="O20">
        <v>20</v>
      </c>
      <c r="P20">
        <v>600000</v>
      </c>
    </row>
    <row r="21" spans="1:16">
      <c r="A21" t="s">
        <v>502</v>
      </c>
      <c r="B21" t="s">
        <v>42</v>
      </c>
      <c r="C21" t="s">
        <v>16</v>
      </c>
      <c r="D21" t="s">
        <v>17</v>
      </c>
      <c r="E21" t="s">
        <v>44</v>
      </c>
      <c r="F21">
        <v>1</v>
      </c>
      <c r="G21">
        <v>26086</v>
      </c>
      <c r="H21" t="s">
        <v>503</v>
      </c>
      <c r="I21" t="s">
        <v>504</v>
      </c>
      <c r="J21" t="s">
        <v>592</v>
      </c>
      <c r="K21">
        <v>230</v>
      </c>
      <c r="L21">
        <v>295</v>
      </c>
      <c r="M21">
        <v>241</v>
      </c>
      <c r="N21">
        <v>0</v>
      </c>
      <c r="O21">
        <v>6</v>
      </c>
      <c r="P21">
        <v>156516</v>
      </c>
    </row>
    <row r="22" spans="1:16">
      <c r="A22" t="s">
        <v>845</v>
      </c>
      <c r="B22" t="s">
        <v>118</v>
      </c>
      <c r="C22" t="s">
        <v>23</v>
      </c>
      <c r="D22" t="s">
        <v>17</v>
      </c>
      <c r="E22" t="s">
        <v>53</v>
      </c>
      <c r="F22">
        <v>1</v>
      </c>
      <c r="G22">
        <v>40000</v>
      </c>
      <c r="H22" t="s">
        <v>821</v>
      </c>
      <c r="I22" t="s">
        <v>822</v>
      </c>
      <c r="J22" t="s">
        <v>592</v>
      </c>
      <c r="K22">
        <v>300</v>
      </c>
      <c r="L22">
        <v>405</v>
      </c>
      <c r="M22">
        <v>281</v>
      </c>
      <c r="N22">
        <v>0</v>
      </c>
      <c r="O22">
        <v>7</v>
      </c>
      <c r="P22">
        <v>280000</v>
      </c>
    </row>
    <row r="23" spans="1:16">
      <c r="A23" t="s">
        <v>100</v>
      </c>
      <c r="B23" t="s">
        <v>97</v>
      </c>
      <c r="C23" t="s">
        <v>23</v>
      </c>
      <c r="D23" t="s">
        <v>17</v>
      </c>
      <c r="E23" t="s">
        <v>84</v>
      </c>
      <c r="F23">
        <v>1</v>
      </c>
      <c r="G23">
        <v>25000</v>
      </c>
      <c r="H23" t="s">
        <v>98</v>
      </c>
      <c r="I23" t="s">
        <v>99</v>
      </c>
      <c r="J23" t="s">
        <v>92</v>
      </c>
      <c r="K23">
        <v>240</v>
      </c>
      <c r="L23">
        <v>340</v>
      </c>
      <c r="M23">
        <v>241</v>
      </c>
      <c r="N23">
        <v>0</v>
      </c>
      <c r="O23">
        <v>5</v>
      </c>
      <c r="P23">
        <v>125000</v>
      </c>
    </row>
    <row r="24" spans="1:16">
      <c r="A24" t="s">
        <v>633</v>
      </c>
      <c r="B24" t="s">
        <v>106</v>
      </c>
      <c r="C24" t="s">
        <v>23</v>
      </c>
      <c r="D24" t="s">
        <v>17</v>
      </c>
      <c r="E24" t="s">
        <v>107</v>
      </c>
      <c r="F24">
        <v>1</v>
      </c>
      <c r="G24">
        <v>26086</v>
      </c>
      <c r="H24" t="s">
        <v>90</v>
      </c>
      <c r="I24" t="s">
        <v>634</v>
      </c>
      <c r="J24" t="s">
        <v>592</v>
      </c>
      <c r="K24">
        <v>230</v>
      </c>
      <c r="L24">
        <v>320</v>
      </c>
      <c r="M24">
        <v>241</v>
      </c>
      <c r="N24">
        <v>0</v>
      </c>
      <c r="O24">
        <v>6</v>
      </c>
      <c r="P24">
        <v>156516</v>
      </c>
    </row>
    <row r="25" spans="1:16">
      <c r="A25" t="s">
        <v>181</v>
      </c>
      <c r="B25" t="s">
        <v>34</v>
      </c>
      <c r="C25" t="s">
        <v>16</v>
      </c>
      <c r="D25" t="s">
        <v>17</v>
      </c>
      <c r="E25" t="s">
        <v>24</v>
      </c>
      <c r="F25">
        <v>1</v>
      </c>
      <c r="G25">
        <v>46153</v>
      </c>
      <c r="H25" t="s">
        <v>182</v>
      </c>
      <c r="I25" t="s">
        <v>152</v>
      </c>
      <c r="J25" t="s">
        <v>21</v>
      </c>
      <c r="K25">
        <v>130</v>
      </c>
      <c r="L25">
        <v>200</v>
      </c>
      <c r="M25">
        <v>0</v>
      </c>
      <c r="N25">
        <v>0</v>
      </c>
      <c r="O25">
        <v>13</v>
      </c>
      <c r="P25">
        <v>599989</v>
      </c>
    </row>
    <row r="26" spans="1:16">
      <c r="A26" t="s">
        <v>301</v>
      </c>
      <c r="B26" t="s">
        <v>184</v>
      </c>
      <c r="C26" t="s">
        <v>23</v>
      </c>
      <c r="D26" t="s">
        <v>17</v>
      </c>
      <c r="E26" t="s">
        <v>70</v>
      </c>
      <c r="F26">
        <v>1</v>
      </c>
      <c r="G26">
        <v>30000</v>
      </c>
      <c r="H26" t="s">
        <v>125</v>
      </c>
      <c r="I26" t="s">
        <v>302</v>
      </c>
      <c r="J26" t="s">
        <v>272</v>
      </c>
      <c r="K26">
        <v>200</v>
      </c>
      <c r="L26">
        <v>300</v>
      </c>
      <c r="M26">
        <v>0</v>
      </c>
      <c r="N26">
        <v>0</v>
      </c>
      <c r="O26">
        <v>20</v>
      </c>
      <c r="P26">
        <v>600000</v>
      </c>
    </row>
    <row r="27" spans="1:16">
      <c r="A27" t="s">
        <v>610</v>
      </c>
      <c r="B27" t="s">
        <v>184</v>
      </c>
      <c r="C27" t="s">
        <v>23</v>
      </c>
      <c r="D27" t="s">
        <v>17</v>
      </c>
      <c r="E27" t="s">
        <v>35</v>
      </c>
      <c r="F27">
        <v>1</v>
      </c>
      <c r="G27">
        <v>26086</v>
      </c>
      <c r="H27" t="s">
        <v>611</v>
      </c>
      <c r="I27" t="s">
        <v>612</v>
      </c>
      <c r="J27" t="s">
        <v>592</v>
      </c>
      <c r="K27">
        <v>220</v>
      </c>
      <c r="L27">
        <v>220</v>
      </c>
      <c r="M27">
        <v>201</v>
      </c>
      <c r="N27">
        <v>0</v>
      </c>
      <c r="O27">
        <v>5</v>
      </c>
      <c r="P27">
        <v>130430</v>
      </c>
    </row>
    <row r="28" spans="1:16">
      <c r="A28" t="s">
        <v>129</v>
      </c>
      <c r="B28" t="s">
        <v>24</v>
      </c>
      <c r="C28" t="s">
        <v>16</v>
      </c>
      <c r="D28" t="s">
        <v>17</v>
      </c>
      <c r="E28" t="s">
        <v>52</v>
      </c>
      <c r="F28">
        <v>1</v>
      </c>
      <c r="G28">
        <v>240000</v>
      </c>
      <c r="H28" t="s">
        <v>130</v>
      </c>
      <c r="I28" t="s">
        <v>131</v>
      </c>
      <c r="J28" t="s">
        <v>92</v>
      </c>
      <c r="K28">
        <v>200</v>
      </c>
      <c r="L28">
        <v>200</v>
      </c>
      <c r="M28">
        <v>201</v>
      </c>
      <c r="N28">
        <v>0</v>
      </c>
      <c r="O28">
        <v>4</v>
      </c>
      <c r="P28">
        <v>960000</v>
      </c>
    </row>
    <row r="29" spans="1:16">
      <c r="A29" t="s">
        <v>528</v>
      </c>
      <c r="B29" t="s">
        <v>102</v>
      </c>
      <c r="C29" t="s">
        <v>16</v>
      </c>
      <c r="D29" t="s">
        <v>17</v>
      </c>
      <c r="E29" t="s">
        <v>70</v>
      </c>
      <c r="F29">
        <v>1</v>
      </c>
      <c r="G29">
        <v>20000</v>
      </c>
      <c r="H29" t="s">
        <v>491</v>
      </c>
      <c r="I29" t="s">
        <v>521</v>
      </c>
      <c r="J29" t="s">
        <v>592</v>
      </c>
      <c r="K29">
        <v>300</v>
      </c>
      <c r="L29">
        <v>410</v>
      </c>
      <c r="M29">
        <v>281</v>
      </c>
      <c r="N29">
        <v>0</v>
      </c>
      <c r="O29">
        <v>7</v>
      </c>
      <c r="P29">
        <v>140000</v>
      </c>
    </row>
    <row r="30" spans="1:16">
      <c r="A30" t="s">
        <v>613</v>
      </c>
      <c r="B30" t="s">
        <v>70</v>
      </c>
      <c r="C30" t="s">
        <v>43</v>
      </c>
      <c r="D30" t="s">
        <v>17</v>
      </c>
      <c r="E30" t="s">
        <v>77</v>
      </c>
      <c r="F30">
        <v>1</v>
      </c>
      <c r="G30">
        <v>22222</v>
      </c>
      <c r="H30" t="s">
        <v>614</v>
      </c>
      <c r="I30" t="s">
        <v>615</v>
      </c>
      <c r="J30" t="s">
        <v>592</v>
      </c>
      <c r="K30">
        <v>270</v>
      </c>
      <c r="L30">
        <v>330</v>
      </c>
      <c r="M30">
        <v>280</v>
      </c>
      <c r="N30">
        <v>0</v>
      </c>
      <c r="O30">
        <v>5</v>
      </c>
      <c r="P30">
        <v>111110</v>
      </c>
    </row>
    <row r="31" spans="1:16">
      <c r="A31" t="s">
        <v>205</v>
      </c>
      <c r="B31" t="s">
        <v>84</v>
      </c>
      <c r="C31" t="s">
        <v>23</v>
      </c>
      <c r="D31" t="s">
        <v>17</v>
      </c>
      <c r="E31" t="s">
        <v>77</v>
      </c>
      <c r="F31">
        <v>1</v>
      </c>
      <c r="G31">
        <v>20000</v>
      </c>
      <c r="H31" t="s">
        <v>204</v>
      </c>
      <c r="I31" t="s">
        <v>202</v>
      </c>
      <c r="J31" t="s">
        <v>199</v>
      </c>
      <c r="K31">
        <v>150</v>
      </c>
      <c r="L31">
        <v>220</v>
      </c>
      <c r="M31">
        <v>0</v>
      </c>
      <c r="N31">
        <v>0</v>
      </c>
      <c r="O31">
        <v>15</v>
      </c>
      <c r="P31">
        <v>300000</v>
      </c>
    </row>
    <row r="32" spans="1:16">
      <c r="A32" t="s">
        <v>520</v>
      </c>
      <c r="B32" t="s">
        <v>70</v>
      </c>
      <c r="C32" t="s">
        <v>16</v>
      </c>
      <c r="D32" t="s">
        <v>17</v>
      </c>
      <c r="E32" t="s">
        <v>77</v>
      </c>
      <c r="F32">
        <v>1</v>
      </c>
      <c r="G32">
        <v>20000</v>
      </c>
      <c r="H32" t="s">
        <v>491</v>
      </c>
      <c r="I32" t="s">
        <v>521</v>
      </c>
      <c r="J32" t="s">
        <v>592</v>
      </c>
      <c r="K32">
        <v>300</v>
      </c>
      <c r="L32">
        <v>410</v>
      </c>
      <c r="M32">
        <v>281</v>
      </c>
      <c r="N32">
        <v>0</v>
      </c>
      <c r="O32">
        <v>7</v>
      </c>
      <c r="P32">
        <v>140000</v>
      </c>
    </row>
    <row r="33" spans="1:16">
      <c r="A33" t="s">
        <v>559</v>
      </c>
      <c r="B33" t="s">
        <v>42</v>
      </c>
      <c r="C33" t="s">
        <v>16</v>
      </c>
      <c r="D33" t="s">
        <v>17</v>
      </c>
      <c r="E33" t="s">
        <v>66</v>
      </c>
      <c r="F33">
        <v>1</v>
      </c>
      <c r="G33">
        <v>9230</v>
      </c>
      <c r="H33" t="s">
        <v>90</v>
      </c>
      <c r="I33" t="s">
        <v>560</v>
      </c>
      <c r="J33" t="s">
        <v>589</v>
      </c>
      <c r="K33">
        <v>500</v>
      </c>
      <c r="L33">
        <v>650</v>
      </c>
      <c r="M33">
        <v>600</v>
      </c>
      <c r="N33">
        <v>0</v>
      </c>
      <c r="O33">
        <v>12</v>
      </c>
      <c r="P33">
        <v>110760</v>
      </c>
    </row>
    <row r="34" spans="1:16">
      <c r="A34" t="s">
        <v>295</v>
      </c>
      <c r="B34" t="s">
        <v>42</v>
      </c>
      <c r="C34" t="s">
        <v>43</v>
      </c>
      <c r="D34" t="s">
        <v>17</v>
      </c>
      <c r="E34" t="s">
        <v>44</v>
      </c>
      <c r="F34">
        <v>1</v>
      </c>
      <c r="G34">
        <v>120000</v>
      </c>
      <c r="H34" t="s">
        <v>296</v>
      </c>
      <c r="I34" t="s">
        <v>297</v>
      </c>
      <c r="J34" t="s">
        <v>272</v>
      </c>
      <c r="K34">
        <v>200</v>
      </c>
      <c r="L34">
        <v>300</v>
      </c>
      <c r="M34">
        <v>0</v>
      </c>
      <c r="N34">
        <v>0</v>
      </c>
      <c r="O34">
        <v>20</v>
      </c>
      <c r="P34">
        <v>2400000</v>
      </c>
    </row>
    <row r="35" spans="1:16">
      <c r="A35" t="s">
        <v>284</v>
      </c>
      <c r="B35" t="s">
        <v>42</v>
      </c>
      <c r="C35" t="s">
        <v>43</v>
      </c>
      <c r="D35" t="s">
        <v>17</v>
      </c>
      <c r="E35" t="s">
        <v>53</v>
      </c>
      <c r="F35">
        <v>1</v>
      </c>
      <c r="G35">
        <v>66666</v>
      </c>
      <c r="H35" t="s">
        <v>285</v>
      </c>
      <c r="I35" t="s">
        <v>279</v>
      </c>
      <c r="J35" t="s">
        <v>272</v>
      </c>
      <c r="K35">
        <v>180</v>
      </c>
      <c r="L35">
        <v>260</v>
      </c>
      <c r="M35">
        <v>0</v>
      </c>
      <c r="N35">
        <v>0</v>
      </c>
      <c r="O35">
        <v>18</v>
      </c>
      <c r="P35">
        <v>1199988</v>
      </c>
    </row>
    <row r="36" spans="1:16">
      <c r="A36" t="s">
        <v>273</v>
      </c>
      <c r="B36" t="s">
        <v>233</v>
      </c>
      <c r="C36" t="s">
        <v>23</v>
      </c>
      <c r="D36" t="s">
        <v>17</v>
      </c>
      <c r="E36" t="s">
        <v>176</v>
      </c>
      <c r="F36">
        <v>1</v>
      </c>
      <c r="G36">
        <v>80000</v>
      </c>
      <c r="H36" t="s">
        <v>81</v>
      </c>
      <c r="I36" t="s">
        <v>274</v>
      </c>
      <c r="J36" t="s">
        <v>272</v>
      </c>
      <c r="K36">
        <v>150</v>
      </c>
      <c r="L36">
        <v>220</v>
      </c>
      <c r="M36">
        <v>0</v>
      </c>
      <c r="N36">
        <v>0</v>
      </c>
      <c r="O36">
        <v>15</v>
      </c>
      <c r="P36">
        <v>1200000</v>
      </c>
    </row>
    <row r="37" spans="1:16">
      <c r="A37" t="s">
        <v>796</v>
      </c>
      <c r="B37" t="s">
        <v>111</v>
      </c>
      <c r="C37" t="s">
        <v>23</v>
      </c>
      <c r="D37" t="s">
        <v>17</v>
      </c>
      <c r="E37" t="s">
        <v>70</v>
      </c>
      <c r="F37">
        <v>1</v>
      </c>
      <c r="G37">
        <v>27906</v>
      </c>
      <c r="H37" t="s">
        <v>217</v>
      </c>
      <c r="I37" t="s">
        <v>797</v>
      </c>
      <c r="J37" t="s">
        <v>592</v>
      </c>
      <c r="K37">
        <v>215</v>
      </c>
      <c r="L37">
        <v>275</v>
      </c>
      <c r="M37">
        <v>201</v>
      </c>
      <c r="N37">
        <v>0</v>
      </c>
      <c r="O37">
        <v>5</v>
      </c>
      <c r="P37">
        <v>139530</v>
      </c>
    </row>
    <row r="38" spans="1:16">
      <c r="A38" t="s">
        <v>76</v>
      </c>
      <c r="B38" t="s">
        <v>70</v>
      </c>
      <c r="C38" t="s">
        <v>43</v>
      </c>
      <c r="D38" t="s">
        <v>17</v>
      </c>
      <c r="E38" t="s">
        <v>77</v>
      </c>
      <c r="F38">
        <v>0</v>
      </c>
      <c r="G38">
        <v>46153</v>
      </c>
      <c r="H38" t="s">
        <v>78</v>
      </c>
      <c r="I38" t="s">
        <v>79</v>
      </c>
      <c r="J38" t="s">
        <v>21</v>
      </c>
      <c r="K38">
        <v>260</v>
      </c>
      <c r="L38">
        <v>370</v>
      </c>
      <c r="M38">
        <v>0</v>
      </c>
      <c r="N38">
        <v>0</v>
      </c>
      <c r="O38">
        <v>26</v>
      </c>
      <c r="P38">
        <v>1199978</v>
      </c>
    </row>
    <row r="39" spans="1:16">
      <c r="A39" t="s">
        <v>549</v>
      </c>
      <c r="B39" t="s">
        <v>70</v>
      </c>
      <c r="C39" t="s">
        <v>16</v>
      </c>
      <c r="D39" t="s">
        <v>17</v>
      </c>
      <c r="E39" t="s">
        <v>112</v>
      </c>
      <c r="F39">
        <v>1</v>
      </c>
      <c r="G39">
        <v>13333</v>
      </c>
      <c r="H39" t="s">
        <v>227</v>
      </c>
      <c r="I39" t="s">
        <v>550</v>
      </c>
      <c r="J39" t="s">
        <v>592</v>
      </c>
      <c r="K39">
        <v>450</v>
      </c>
      <c r="L39">
        <v>550</v>
      </c>
      <c r="M39">
        <v>450</v>
      </c>
      <c r="N39">
        <v>0</v>
      </c>
      <c r="O39">
        <v>7</v>
      </c>
      <c r="P39">
        <v>93331</v>
      </c>
    </row>
    <row r="40" spans="1:16">
      <c r="A40" t="s">
        <v>516</v>
      </c>
      <c r="B40" t="s">
        <v>184</v>
      </c>
      <c r="C40" t="s">
        <v>16</v>
      </c>
      <c r="D40" t="s">
        <v>17</v>
      </c>
      <c r="E40" t="s">
        <v>111</v>
      </c>
      <c r="F40">
        <v>0</v>
      </c>
      <c r="G40">
        <v>22222</v>
      </c>
      <c r="H40" t="s">
        <v>517</v>
      </c>
      <c r="I40" t="s">
        <v>518</v>
      </c>
      <c r="J40" t="s">
        <v>592</v>
      </c>
      <c r="K40">
        <v>270</v>
      </c>
      <c r="L40">
        <v>350</v>
      </c>
      <c r="M40">
        <v>280</v>
      </c>
      <c r="N40">
        <v>0</v>
      </c>
      <c r="O40">
        <v>5</v>
      </c>
      <c r="P40">
        <v>111110</v>
      </c>
    </row>
    <row r="41" spans="1:16">
      <c r="A41" t="s">
        <v>270</v>
      </c>
      <c r="B41" t="s">
        <v>233</v>
      </c>
      <c r="C41" t="s">
        <v>43</v>
      </c>
      <c r="D41" t="s">
        <v>17</v>
      </c>
      <c r="E41" t="s">
        <v>124</v>
      </c>
      <c r="F41">
        <v>1</v>
      </c>
      <c r="G41">
        <v>33333</v>
      </c>
      <c r="H41" t="s">
        <v>125</v>
      </c>
      <c r="I41" t="s">
        <v>271</v>
      </c>
      <c r="J41" t="s">
        <v>272</v>
      </c>
      <c r="K41">
        <v>180</v>
      </c>
      <c r="L41">
        <v>260</v>
      </c>
      <c r="M41">
        <v>0</v>
      </c>
      <c r="N41">
        <v>0</v>
      </c>
      <c r="O41">
        <v>18</v>
      </c>
      <c r="P41">
        <v>599994</v>
      </c>
    </row>
    <row r="42" spans="1:16">
      <c r="A42" t="s">
        <v>167</v>
      </c>
      <c r="B42" t="s">
        <v>106</v>
      </c>
      <c r="C42" t="s">
        <v>16</v>
      </c>
      <c r="D42" t="s">
        <v>17</v>
      </c>
      <c r="E42" t="s">
        <v>70</v>
      </c>
      <c r="F42">
        <v>0</v>
      </c>
      <c r="G42">
        <v>23076</v>
      </c>
      <c r="H42" t="s">
        <v>168</v>
      </c>
      <c r="I42" t="s">
        <v>169</v>
      </c>
      <c r="J42" t="s">
        <v>21</v>
      </c>
      <c r="K42">
        <v>260</v>
      </c>
      <c r="L42">
        <v>370</v>
      </c>
      <c r="M42">
        <v>0</v>
      </c>
      <c r="N42">
        <v>0</v>
      </c>
      <c r="O42">
        <v>26</v>
      </c>
      <c r="P42">
        <v>599976</v>
      </c>
    </row>
    <row r="43" spans="1:16">
      <c r="A43" t="s">
        <v>143</v>
      </c>
      <c r="B43" t="s">
        <v>24</v>
      </c>
      <c r="C43" t="s">
        <v>23</v>
      </c>
      <c r="D43" t="s">
        <v>17</v>
      </c>
      <c r="E43" t="s">
        <v>144</v>
      </c>
      <c r="F43">
        <v>0</v>
      </c>
      <c r="G43">
        <v>75000</v>
      </c>
      <c r="H43" t="s">
        <v>145</v>
      </c>
      <c r="I43" t="s">
        <v>64</v>
      </c>
      <c r="J43" t="s">
        <v>21</v>
      </c>
      <c r="K43">
        <v>320</v>
      </c>
      <c r="L43">
        <v>400</v>
      </c>
      <c r="M43">
        <v>0</v>
      </c>
      <c r="N43">
        <v>0</v>
      </c>
      <c r="O43">
        <v>32</v>
      </c>
      <c r="P43">
        <v>2400000</v>
      </c>
    </row>
    <row r="44" spans="1:16">
      <c r="A44" t="s">
        <v>289</v>
      </c>
      <c r="B44" t="s">
        <v>70</v>
      </c>
      <c r="C44" t="s">
        <v>23</v>
      </c>
      <c r="D44" t="s">
        <v>17</v>
      </c>
      <c r="E44" t="s">
        <v>66</v>
      </c>
      <c r="F44">
        <v>1</v>
      </c>
      <c r="G44">
        <v>30000</v>
      </c>
      <c r="H44" t="s">
        <v>290</v>
      </c>
      <c r="I44" t="s">
        <v>291</v>
      </c>
      <c r="J44" t="s">
        <v>272</v>
      </c>
      <c r="K44">
        <v>200</v>
      </c>
      <c r="L44">
        <v>270</v>
      </c>
      <c r="M44">
        <v>0</v>
      </c>
      <c r="N44">
        <v>0</v>
      </c>
      <c r="O44">
        <v>20</v>
      </c>
      <c r="P44">
        <v>600000</v>
      </c>
    </row>
    <row r="45" spans="1:16">
      <c r="A45" t="s">
        <v>616</v>
      </c>
      <c r="B45" t="s">
        <v>70</v>
      </c>
      <c r="C45" t="s">
        <v>23</v>
      </c>
      <c r="D45" t="s">
        <v>17</v>
      </c>
      <c r="E45" t="s">
        <v>44</v>
      </c>
      <c r="F45">
        <v>0</v>
      </c>
      <c r="G45">
        <v>400000</v>
      </c>
      <c r="H45" t="s">
        <v>90</v>
      </c>
      <c r="I45" t="s">
        <v>617</v>
      </c>
      <c r="J45" t="s">
        <v>495</v>
      </c>
      <c r="K45">
        <v>150</v>
      </c>
      <c r="L45">
        <v>200</v>
      </c>
      <c r="M45">
        <v>201</v>
      </c>
      <c r="N45">
        <v>0</v>
      </c>
      <c r="O45">
        <v>4.5</v>
      </c>
      <c r="P45">
        <v>1800000</v>
      </c>
    </row>
    <row r="46" spans="1:16">
      <c r="A46" t="s">
        <v>151</v>
      </c>
      <c r="B46" t="s">
        <v>84</v>
      </c>
      <c r="C46" t="s">
        <v>23</v>
      </c>
      <c r="D46" t="s">
        <v>17</v>
      </c>
      <c r="E46" t="s">
        <v>119</v>
      </c>
      <c r="F46">
        <v>0</v>
      </c>
      <c r="G46">
        <v>369230</v>
      </c>
      <c r="H46" t="s">
        <v>71</v>
      </c>
      <c r="I46" t="s">
        <v>152</v>
      </c>
      <c r="J46" t="s">
        <v>21</v>
      </c>
      <c r="K46">
        <v>130</v>
      </c>
      <c r="L46">
        <v>200</v>
      </c>
      <c r="M46">
        <v>0</v>
      </c>
      <c r="N46">
        <v>0</v>
      </c>
      <c r="O46">
        <v>13</v>
      </c>
      <c r="P46">
        <v>4799990</v>
      </c>
    </row>
    <row r="47" spans="1:16">
      <c r="A47" t="s">
        <v>235</v>
      </c>
      <c r="B47" t="s">
        <v>233</v>
      </c>
      <c r="C47" t="s">
        <v>16</v>
      </c>
      <c r="D47" t="s">
        <v>17</v>
      </c>
      <c r="E47" t="s">
        <v>24</v>
      </c>
      <c r="F47">
        <v>1</v>
      </c>
      <c r="G47">
        <v>150000</v>
      </c>
      <c r="H47" t="s">
        <v>227</v>
      </c>
      <c r="I47" t="s">
        <v>236</v>
      </c>
      <c r="J47" t="s">
        <v>224</v>
      </c>
      <c r="K47">
        <v>400</v>
      </c>
      <c r="L47">
        <v>600</v>
      </c>
      <c r="M47">
        <v>401</v>
      </c>
      <c r="N47">
        <v>0</v>
      </c>
      <c r="O47">
        <v>10.5</v>
      </c>
      <c r="P47">
        <v>1575000</v>
      </c>
    </row>
    <row r="48" spans="1:16">
      <c r="A48" t="s">
        <v>679</v>
      </c>
      <c r="B48" t="s">
        <v>176</v>
      </c>
      <c r="C48" t="s">
        <v>23</v>
      </c>
      <c r="D48" t="s">
        <v>17</v>
      </c>
      <c r="E48" t="s">
        <v>107</v>
      </c>
      <c r="F48">
        <v>1</v>
      </c>
      <c r="G48">
        <v>18461</v>
      </c>
      <c r="H48" t="s">
        <v>90</v>
      </c>
      <c r="I48" t="s">
        <v>680</v>
      </c>
      <c r="J48" t="s">
        <v>582</v>
      </c>
      <c r="K48">
        <v>450</v>
      </c>
      <c r="L48">
        <v>650</v>
      </c>
      <c r="M48">
        <v>0</v>
      </c>
      <c r="N48">
        <v>250</v>
      </c>
      <c r="O48">
        <v>5.5</v>
      </c>
      <c r="P48">
        <v>101535</v>
      </c>
    </row>
    <row r="49" spans="1:16">
      <c r="A49" t="s">
        <v>681</v>
      </c>
      <c r="B49" t="s">
        <v>124</v>
      </c>
      <c r="C49" t="s">
        <v>43</v>
      </c>
      <c r="D49" t="s">
        <v>17</v>
      </c>
      <c r="E49" t="s">
        <v>70</v>
      </c>
      <c r="F49">
        <v>0</v>
      </c>
      <c r="G49">
        <v>600000</v>
      </c>
      <c r="H49" t="s">
        <v>227</v>
      </c>
      <c r="I49" t="s">
        <v>682</v>
      </c>
      <c r="J49" t="s">
        <v>495</v>
      </c>
      <c r="K49">
        <v>160</v>
      </c>
      <c r="L49">
        <v>250</v>
      </c>
      <c r="M49">
        <v>201</v>
      </c>
      <c r="N49">
        <v>0</v>
      </c>
      <c r="O49">
        <v>4.5</v>
      </c>
      <c r="P49">
        <v>2700000</v>
      </c>
    </row>
    <row r="50" spans="1:16">
      <c r="A50" t="s">
        <v>225</v>
      </c>
      <c r="B50" t="s">
        <v>226</v>
      </c>
      <c r="C50" t="s">
        <v>16</v>
      </c>
      <c r="D50" t="s">
        <v>17</v>
      </c>
      <c r="E50" t="s">
        <v>124</v>
      </c>
      <c r="F50">
        <v>1</v>
      </c>
      <c r="G50">
        <v>428571</v>
      </c>
      <c r="H50" t="s">
        <v>227</v>
      </c>
      <c r="I50" t="s">
        <v>228</v>
      </c>
      <c r="J50" t="s">
        <v>224</v>
      </c>
      <c r="K50">
        <v>280</v>
      </c>
      <c r="L50">
        <v>380</v>
      </c>
      <c r="M50">
        <v>280</v>
      </c>
      <c r="N50">
        <v>0</v>
      </c>
      <c r="O50">
        <v>5.5</v>
      </c>
      <c r="P50">
        <v>2357140</v>
      </c>
    </row>
    <row r="51" spans="1:16">
      <c r="A51" t="s">
        <v>232</v>
      </c>
      <c r="B51" t="s">
        <v>233</v>
      </c>
      <c r="C51" t="s">
        <v>23</v>
      </c>
      <c r="D51" t="s">
        <v>17</v>
      </c>
      <c r="E51" t="s">
        <v>42</v>
      </c>
      <c r="F51">
        <v>1</v>
      </c>
      <c r="G51">
        <v>300000</v>
      </c>
      <c r="H51" t="s">
        <v>90</v>
      </c>
      <c r="I51" t="s">
        <v>234</v>
      </c>
      <c r="J51" t="s">
        <v>224</v>
      </c>
      <c r="K51">
        <v>400</v>
      </c>
      <c r="L51">
        <v>500</v>
      </c>
      <c r="M51">
        <v>401</v>
      </c>
      <c r="N51">
        <v>0</v>
      </c>
      <c r="O51">
        <v>10.5</v>
      </c>
      <c r="P51">
        <v>3150000</v>
      </c>
    </row>
    <row r="52" spans="1:16">
      <c r="A52" t="s">
        <v>251</v>
      </c>
      <c r="B52" t="s">
        <v>124</v>
      </c>
      <c r="C52" t="s">
        <v>16</v>
      </c>
      <c r="D52" t="s">
        <v>17</v>
      </c>
      <c r="E52" t="s">
        <v>42</v>
      </c>
      <c r="F52">
        <v>1</v>
      </c>
      <c r="G52">
        <v>26666</v>
      </c>
      <c r="H52" t="s">
        <v>90</v>
      </c>
      <c r="I52" t="s">
        <v>252</v>
      </c>
      <c r="J52" t="s">
        <v>224</v>
      </c>
      <c r="K52">
        <v>450</v>
      </c>
      <c r="L52">
        <v>600</v>
      </c>
      <c r="M52">
        <v>450</v>
      </c>
      <c r="N52">
        <v>0</v>
      </c>
      <c r="O52">
        <v>7.5</v>
      </c>
      <c r="P52">
        <v>199995</v>
      </c>
    </row>
    <row r="53" spans="1:16">
      <c r="A53" t="s">
        <v>811</v>
      </c>
      <c r="B53" t="s">
        <v>42</v>
      </c>
      <c r="C53" t="s">
        <v>43</v>
      </c>
      <c r="D53" t="s">
        <v>17</v>
      </c>
      <c r="E53" t="s">
        <v>44</v>
      </c>
      <c r="F53">
        <v>1</v>
      </c>
      <c r="G53">
        <v>34285</v>
      </c>
      <c r="H53" t="s">
        <v>240</v>
      </c>
      <c r="I53" t="s">
        <v>245</v>
      </c>
      <c r="J53" t="s">
        <v>592</v>
      </c>
      <c r="K53">
        <v>350</v>
      </c>
      <c r="L53">
        <v>450</v>
      </c>
      <c r="M53">
        <v>350</v>
      </c>
      <c r="N53">
        <v>0</v>
      </c>
      <c r="O53">
        <v>6</v>
      </c>
      <c r="P53">
        <v>205710</v>
      </c>
    </row>
    <row r="54" spans="1:16">
      <c r="A54" t="s">
        <v>812</v>
      </c>
      <c r="B54" t="s">
        <v>48</v>
      </c>
      <c r="C54" t="s">
        <v>23</v>
      </c>
      <c r="D54" t="s">
        <v>17</v>
      </c>
      <c r="E54" t="s">
        <v>119</v>
      </c>
      <c r="F54">
        <v>1</v>
      </c>
      <c r="G54">
        <v>15714</v>
      </c>
      <c r="H54" t="s">
        <v>39</v>
      </c>
      <c r="I54" t="s">
        <v>813</v>
      </c>
      <c r="J54" t="s">
        <v>592</v>
      </c>
      <c r="K54">
        <v>210</v>
      </c>
      <c r="L54">
        <v>270</v>
      </c>
      <c r="M54">
        <v>201</v>
      </c>
      <c r="N54">
        <v>0</v>
      </c>
      <c r="O54">
        <v>5</v>
      </c>
      <c r="P54">
        <v>78570</v>
      </c>
    </row>
    <row r="55" spans="1:16">
      <c r="A55" t="s">
        <v>27</v>
      </c>
      <c r="B55" t="s">
        <v>15</v>
      </c>
      <c r="C55" t="s">
        <v>23</v>
      </c>
      <c r="D55" t="s">
        <v>17</v>
      </c>
      <c r="E55" t="s">
        <v>24</v>
      </c>
      <c r="F55">
        <v>1</v>
      </c>
      <c r="G55">
        <v>23529</v>
      </c>
      <c r="H55" t="s">
        <v>28</v>
      </c>
      <c r="I55" t="s">
        <v>29</v>
      </c>
      <c r="J55" t="s">
        <v>21</v>
      </c>
      <c r="K55">
        <v>170</v>
      </c>
      <c r="L55">
        <v>230</v>
      </c>
      <c r="M55">
        <v>0</v>
      </c>
      <c r="N55">
        <v>0</v>
      </c>
      <c r="O55">
        <v>17</v>
      </c>
      <c r="P55">
        <v>399993</v>
      </c>
    </row>
    <row r="56" spans="1:16">
      <c r="A56" t="s">
        <v>183</v>
      </c>
      <c r="B56" t="s">
        <v>184</v>
      </c>
      <c r="C56" t="s">
        <v>23</v>
      </c>
      <c r="D56" t="s">
        <v>17</v>
      </c>
      <c r="E56" t="s">
        <v>111</v>
      </c>
      <c r="F56">
        <v>1</v>
      </c>
      <c r="G56">
        <v>23076</v>
      </c>
      <c r="H56" t="s">
        <v>185</v>
      </c>
      <c r="I56" t="s">
        <v>186</v>
      </c>
      <c r="J56" t="s">
        <v>21</v>
      </c>
      <c r="K56">
        <v>260</v>
      </c>
      <c r="L56">
        <v>350</v>
      </c>
      <c r="M56">
        <v>0</v>
      </c>
      <c r="N56">
        <v>0</v>
      </c>
      <c r="O56">
        <v>26</v>
      </c>
      <c r="P56">
        <v>599976</v>
      </c>
    </row>
    <row r="57" spans="1:16">
      <c r="A57" t="s">
        <v>663</v>
      </c>
      <c r="B57" t="s">
        <v>97</v>
      </c>
      <c r="C57" t="s">
        <v>43</v>
      </c>
      <c r="D57" t="s">
        <v>17</v>
      </c>
      <c r="E57" t="s">
        <v>111</v>
      </c>
      <c r="F57">
        <v>0</v>
      </c>
      <c r="G57">
        <v>9375</v>
      </c>
      <c r="H57" t="s">
        <v>664</v>
      </c>
      <c r="I57" t="s">
        <v>665</v>
      </c>
      <c r="J57" t="s">
        <v>589</v>
      </c>
      <c r="K57">
        <v>480</v>
      </c>
      <c r="L57">
        <v>640</v>
      </c>
      <c r="M57">
        <v>600</v>
      </c>
      <c r="N57">
        <v>0</v>
      </c>
      <c r="O57">
        <v>12</v>
      </c>
      <c r="P57">
        <v>112500</v>
      </c>
    </row>
    <row r="58" spans="1:16">
      <c r="A58" t="s">
        <v>30</v>
      </c>
      <c r="B58" t="s">
        <v>15</v>
      </c>
      <c r="C58" t="s">
        <v>23</v>
      </c>
      <c r="D58" t="s">
        <v>17</v>
      </c>
      <c r="E58" t="s">
        <v>18</v>
      </c>
      <c r="F58">
        <v>1</v>
      </c>
      <c r="G58">
        <v>30000</v>
      </c>
      <c r="H58" t="s">
        <v>31</v>
      </c>
      <c r="I58" t="s">
        <v>32</v>
      </c>
      <c r="J58" t="s">
        <v>21</v>
      </c>
      <c r="K58">
        <v>200</v>
      </c>
      <c r="L58">
        <v>300</v>
      </c>
      <c r="M58">
        <v>0</v>
      </c>
      <c r="N58">
        <v>0</v>
      </c>
      <c r="O58">
        <v>20</v>
      </c>
      <c r="P58">
        <v>600000</v>
      </c>
    </row>
    <row r="59" spans="1:16">
      <c r="A59" t="s">
        <v>806</v>
      </c>
      <c r="B59" t="s">
        <v>106</v>
      </c>
      <c r="C59" t="s">
        <v>23</v>
      </c>
      <c r="D59" t="s">
        <v>17</v>
      </c>
      <c r="E59" t="s">
        <v>107</v>
      </c>
      <c r="F59">
        <v>1</v>
      </c>
      <c r="G59">
        <v>12500</v>
      </c>
      <c r="H59" t="s">
        <v>807</v>
      </c>
      <c r="I59" t="s">
        <v>808</v>
      </c>
      <c r="J59" t="s">
        <v>589</v>
      </c>
      <c r="K59">
        <v>210</v>
      </c>
      <c r="L59">
        <v>480</v>
      </c>
      <c r="M59">
        <v>0</v>
      </c>
      <c r="N59">
        <v>600</v>
      </c>
      <c r="O59">
        <v>12</v>
      </c>
      <c r="P59">
        <v>150000</v>
      </c>
    </row>
    <row r="60" spans="1:16">
      <c r="A60" t="s">
        <v>511</v>
      </c>
      <c r="B60" t="s">
        <v>102</v>
      </c>
      <c r="C60" t="s">
        <v>16</v>
      </c>
      <c r="D60" t="s">
        <v>17</v>
      </c>
      <c r="E60" t="s">
        <v>111</v>
      </c>
      <c r="F60">
        <v>1</v>
      </c>
      <c r="G60">
        <v>50000</v>
      </c>
      <c r="H60" t="s">
        <v>509</v>
      </c>
      <c r="I60" t="s">
        <v>510</v>
      </c>
      <c r="J60" t="s">
        <v>592</v>
      </c>
      <c r="K60">
        <v>240</v>
      </c>
      <c r="L60">
        <v>280</v>
      </c>
      <c r="M60">
        <v>241</v>
      </c>
      <c r="N60">
        <v>0</v>
      </c>
      <c r="O60">
        <v>6</v>
      </c>
      <c r="P60">
        <v>300000</v>
      </c>
    </row>
    <row r="61" spans="1:16">
      <c r="A61" t="s">
        <v>257</v>
      </c>
      <c r="B61" t="s">
        <v>124</v>
      </c>
      <c r="C61" t="s">
        <v>43</v>
      </c>
      <c r="D61" t="s">
        <v>17</v>
      </c>
      <c r="E61" t="s">
        <v>144</v>
      </c>
      <c r="F61">
        <v>1</v>
      </c>
      <c r="G61">
        <v>96000</v>
      </c>
      <c r="H61" t="s">
        <v>258</v>
      </c>
      <c r="I61" t="s">
        <v>259</v>
      </c>
      <c r="J61" t="s">
        <v>224</v>
      </c>
      <c r="K61">
        <v>250</v>
      </c>
      <c r="L61">
        <v>450</v>
      </c>
      <c r="M61">
        <v>241</v>
      </c>
      <c r="N61">
        <v>0</v>
      </c>
      <c r="O61">
        <v>6.5</v>
      </c>
      <c r="P61">
        <v>624000</v>
      </c>
    </row>
    <row r="62" spans="1:16">
      <c r="A62" t="s">
        <v>261</v>
      </c>
      <c r="B62" t="s">
        <v>124</v>
      </c>
      <c r="C62" t="s">
        <v>23</v>
      </c>
      <c r="D62" t="s">
        <v>17</v>
      </c>
      <c r="E62" t="s">
        <v>118</v>
      </c>
      <c r="F62">
        <v>1</v>
      </c>
      <c r="G62">
        <v>100000</v>
      </c>
      <c r="H62" t="s">
        <v>90</v>
      </c>
      <c r="I62" t="s">
        <v>238</v>
      </c>
      <c r="J62" t="s">
        <v>224</v>
      </c>
      <c r="K62">
        <v>180</v>
      </c>
      <c r="L62">
        <v>280</v>
      </c>
      <c r="M62">
        <v>201</v>
      </c>
      <c r="N62">
        <v>0</v>
      </c>
      <c r="O62">
        <v>5.5</v>
      </c>
      <c r="P62">
        <v>550000</v>
      </c>
    </row>
    <row r="63" spans="1:16">
      <c r="A63" t="s">
        <v>666</v>
      </c>
      <c r="B63" t="s">
        <v>24</v>
      </c>
      <c r="C63" t="s">
        <v>23</v>
      </c>
      <c r="D63" t="s">
        <v>17</v>
      </c>
      <c r="E63" t="s">
        <v>52</v>
      </c>
      <c r="F63">
        <v>1</v>
      </c>
      <c r="G63">
        <v>28571</v>
      </c>
      <c r="H63" t="s">
        <v>667</v>
      </c>
      <c r="I63" t="s">
        <v>668</v>
      </c>
      <c r="J63" t="s">
        <v>592</v>
      </c>
      <c r="K63">
        <v>210</v>
      </c>
      <c r="L63">
        <v>260</v>
      </c>
      <c r="M63">
        <v>201</v>
      </c>
      <c r="N63">
        <v>0</v>
      </c>
      <c r="O63">
        <v>5</v>
      </c>
      <c r="P63">
        <v>142855</v>
      </c>
    </row>
    <row r="64" spans="1:16">
      <c r="A64" t="s">
        <v>148</v>
      </c>
      <c r="B64" t="s">
        <v>84</v>
      </c>
      <c r="C64" t="s">
        <v>23</v>
      </c>
      <c r="D64" t="s">
        <v>17</v>
      </c>
      <c r="E64" t="s">
        <v>77</v>
      </c>
      <c r="F64">
        <v>1</v>
      </c>
      <c r="G64">
        <v>120000</v>
      </c>
      <c r="H64" t="s">
        <v>149</v>
      </c>
      <c r="I64" t="s">
        <v>150</v>
      </c>
      <c r="J64" t="s">
        <v>21</v>
      </c>
      <c r="K64">
        <v>100</v>
      </c>
      <c r="L64">
        <v>125</v>
      </c>
      <c r="M64">
        <v>0</v>
      </c>
      <c r="N64">
        <v>0</v>
      </c>
      <c r="O64">
        <v>10</v>
      </c>
      <c r="P64">
        <v>1200000</v>
      </c>
    </row>
    <row r="65" spans="1:16">
      <c r="A65" t="s">
        <v>669</v>
      </c>
      <c r="B65" t="s">
        <v>42</v>
      </c>
      <c r="C65" t="s">
        <v>23</v>
      </c>
      <c r="D65" t="s">
        <v>17</v>
      </c>
      <c r="E65" t="s">
        <v>44</v>
      </c>
      <c r="F65">
        <v>1</v>
      </c>
      <c r="G65">
        <v>30000</v>
      </c>
      <c r="H65" t="s">
        <v>670</v>
      </c>
      <c r="I65" t="s">
        <v>671</v>
      </c>
      <c r="J65" t="s">
        <v>592</v>
      </c>
      <c r="K65">
        <v>200</v>
      </c>
      <c r="L65">
        <v>460</v>
      </c>
      <c r="M65">
        <v>201</v>
      </c>
      <c r="N65">
        <v>0</v>
      </c>
      <c r="O65">
        <v>5</v>
      </c>
      <c r="P65">
        <v>150000</v>
      </c>
    </row>
    <row r="66" spans="1:16">
      <c r="A66" t="s">
        <v>512</v>
      </c>
      <c r="B66" t="s">
        <v>15</v>
      </c>
      <c r="C66" t="s">
        <v>16</v>
      </c>
      <c r="D66" t="s">
        <v>17</v>
      </c>
      <c r="E66" t="s">
        <v>24</v>
      </c>
      <c r="F66">
        <v>1</v>
      </c>
      <c r="G66">
        <v>24000</v>
      </c>
      <c r="H66" t="s">
        <v>90</v>
      </c>
      <c r="I66" t="s">
        <v>513</v>
      </c>
      <c r="J66" t="s">
        <v>592</v>
      </c>
      <c r="K66">
        <v>250</v>
      </c>
      <c r="L66">
        <v>350</v>
      </c>
      <c r="M66">
        <v>241</v>
      </c>
      <c r="N66">
        <v>0</v>
      </c>
      <c r="O66">
        <v>6</v>
      </c>
      <c r="P66">
        <v>144000</v>
      </c>
    </row>
    <row r="67" spans="1:16">
      <c r="A67" t="s">
        <v>683</v>
      </c>
      <c r="B67" t="s">
        <v>34</v>
      </c>
      <c r="C67" t="s">
        <v>23</v>
      </c>
      <c r="D67" t="s">
        <v>17</v>
      </c>
      <c r="E67" t="s">
        <v>35</v>
      </c>
      <c r="F67">
        <v>0</v>
      </c>
      <c r="G67">
        <v>27272</v>
      </c>
      <c r="H67" t="s">
        <v>491</v>
      </c>
      <c r="I67" t="s">
        <v>684</v>
      </c>
      <c r="J67" t="s">
        <v>592</v>
      </c>
      <c r="K67">
        <v>220</v>
      </c>
      <c r="L67">
        <v>300</v>
      </c>
      <c r="M67">
        <v>201</v>
      </c>
      <c r="N67">
        <v>0</v>
      </c>
      <c r="O67">
        <v>5</v>
      </c>
      <c r="P67">
        <v>136360</v>
      </c>
    </row>
    <row r="68" spans="1:16">
      <c r="A68" t="s">
        <v>563</v>
      </c>
      <c r="B68" t="s">
        <v>176</v>
      </c>
      <c r="C68" t="s">
        <v>16</v>
      </c>
      <c r="D68" t="s">
        <v>17</v>
      </c>
      <c r="E68" t="s">
        <v>107</v>
      </c>
      <c r="F68">
        <v>1</v>
      </c>
      <c r="G68">
        <v>9230</v>
      </c>
      <c r="H68" t="s">
        <v>90</v>
      </c>
      <c r="I68" t="s">
        <v>562</v>
      </c>
      <c r="J68" t="s">
        <v>582</v>
      </c>
      <c r="K68">
        <v>500</v>
      </c>
      <c r="L68">
        <v>650</v>
      </c>
      <c r="M68">
        <v>0</v>
      </c>
      <c r="N68">
        <v>350</v>
      </c>
      <c r="O68">
        <v>7.5</v>
      </c>
      <c r="P68">
        <v>69225</v>
      </c>
    </row>
    <row r="69" spans="1:16">
      <c r="A69" t="s">
        <v>563</v>
      </c>
      <c r="B69" t="s">
        <v>176</v>
      </c>
      <c r="C69" t="s">
        <v>16</v>
      </c>
      <c r="D69" t="s">
        <v>17</v>
      </c>
      <c r="E69" t="s">
        <v>18</v>
      </c>
      <c r="F69">
        <v>1</v>
      </c>
      <c r="G69">
        <v>18461</v>
      </c>
      <c r="H69" t="s">
        <v>90</v>
      </c>
      <c r="I69" t="s">
        <v>562</v>
      </c>
      <c r="J69" t="s">
        <v>582</v>
      </c>
      <c r="K69">
        <v>500</v>
      </c>
      <c r="L69">
        <v>650</v>
      </c>
      <c r="M69">
        <v>0</v>
      </c>
      <c r="N69">
        <v>350</v>
      </c>
      <c r="O69">
        <v>7.5</v>
      </c>
      <c r="P69">
        <v>138457</v>
      </c>
    </row>
    <row r="70" spans="1:16">
      <c r="A70" t="s">
        <v>529</v>
      </c>
      <c r="B70" t="s">
        <v>643</v>
      </c>
      <c r="C70" t="s">
        <v>16</v>
      </c>
      <c r="D70" t="s">
        <v>17</v>
      </c>
      <c r="E70" t="s">
        <v>106</v>
      </c>
      <c r="F70">
        <v>1</v>
      </c>
      <c r="G70">
        <v>60000</v>
      </c>
      <c r="H70" t="s">
        <v>526</v>
      </c>
      <c r="I70" t="s">
        <v>527</v>
      </c>
      <c r="J70" t="s">
        <v>592</v>
      </c>
      <c r="K70">
        <v>300</v>
      </c>
      <c r="L70">
        <v>550</v>
      </c>
      <c r="M70">
        <v>281</v>
      </c>
      <c r="N70">
        <v>0</v>
      </c>
      <c r="O70">
        <v>7</v>
      </c>
      <c r="P70">
        <v>420000</v>
      </c>
    </row>
    <row r="71" spans="1:16">
      <c r="A71" t="s">
        <v>282</v>
      </c>
      <c r="B71" t="s">
        <v>15</v>
      </c>
      <c r="C71" t="s">
        <v>43</v>
      </c>
      <c r="D71" t="s">
        <v>17</v>
      </c>
      <c r="E71" t="s">
        <v>24</v>
      </c>
      <c r="F71">
        <v>0</v>
      </c>
      <c r="G71">
        <v>30000</v>
      </c>
      <c r="H71" t="s">
        <v>217</v>
      </c>
      <c r="I71" t="s">
        <v>283</v>
      </c>
      <c r="J71" t="s">
        <v>272</v>
      </c>
      <c r="K71">
        <v>200</v>
      </c>
      <c r="L71">
        <v>300</v>
      </c>
      <c r="M71">
        <v>0</v>
      </c>
      <c r="N71">
        <v>0</v>
      </c>
      <c r="O71">
        <v>20</v>
      </c>
      <c r="P71">
        <v>600000</v>
      </c>
    </row>
    <row r="72" spans="1:16">
      <c r="A72" t="s">
        <v>496</v>
      </c>
      <c r="B72" t="s">
        <v>97</v>
      </c>
      <c r="C72" t="s">
        <v>16</v>
      </c>
      <c r="D72" t="s">
        <v>17</v>
      </c>
      <c r="E72" t="s">
        <v>70</v>
      </c>
      <c r="F72">
        <v>1</v>
      </c>
      <c r="G72">
        <v>94736</v>
      </c>
      <c r="H72" t="s">
        <v>31</v>
      </c>
      <c r="I72" t="s">
        <v>497</v>
      </c>
      <c r="J72" t="s">
        <v>592</v>
      </c>
      <c r="K72">
        <v>190</v>
      </c>
      <c r="L72">
        <v>270</v>
      </c>
      <c r="M72">
        <v>201</v>
      </c>
      <c r="N72">
        <v>0</v>
      </c>
      <c r="O72">
        <v>5</v>
      </c>
      <c r="P72">
        <v>473680</v>
      </c>
    </row>
    <row r="73" spans="1:16">
      <c r="A73" t="s">
        <v>647</v>
      </c>
      <c r="B73" t="s">
        <v>643</v>
      </c>
      <c r="C73" t="s">
        <v>23</v>
      </c>
      <c r="D73" t="s">
        <v>17</v>
      </c>
      <c r="E73" t="s">
        <v>176</v>
      </c>
      <c r="F73">
        <v>1</v>
      </c>
      <c r="G73">
        <v>102857</v>
      </c>
      <c r="H73" t="s">
        <v>240</v>
      </c>
      <c r="I73" t="s">
        <v>245</v>
      </c>
      <c r="J73" t="s">
        <v>592</v>
      </c>
      <c r="K73">
        <v>350</v>
      </c>
      <c r="L73">
        <v>450</v>
      </c>
      <c r="M73">
        <v>350</v>
      </c>
      <c r="N73">
        <v>0</v>
      </c>
      <c r="O73">
        <v>6</v>
      </c>
      <c r="P73">
        <v>617142</v>
      </c>
    </row>
    <row r="74" spans="1:16">
      <c r="A74" t="s">
        <v>648</v>
      </c>
      <c r="B74" t="s">
        <v>34</v>
      </c>
      <c r="C74" t="s">
        <v>23</v>
      </c>
      <c r="D74" t="s">
        <v>17</v>
      </c>
      <c r="E74" t="s">
        <v>35</v>
      </c>
      <c r="F74">
        <v>0</v>
      </c>
      <c r="G74">
        <v>26086</v>
      </c>
      <c r="H74" t="s">
        <v>649</v>
      </c>
      <c r="I74" t="s">
        <v>650</v>
      </c>
      <c r="J74" t="s">
        <v>592</v>
      </c>
      <c r="K74">
        <v>230</v>
      </c>
      <c r="L74">
        <v>260</v>
      </c>
      <c r="M74">
        <v>241</v>
      </c>
      <c r="N74">
        <v>0</v>
      </c>
      <c r="O74">
        <v>6</v>
      </c>
      <c r="P74">
        <v>156516</v>
      </c>
    </row>
    <row r="75" spans="1:16">
      <c r="A75" t="s">
        <v>127</v>
      </c>
      <c r="B75" t="s">
        <v>124</v>
      </c>
      <c r="C75" t="s">
        <v>23</v>
      </c>
      <c r="D75" t="s">
        <v>17</v>
      </c>
      <c r="E75" t="s">
        <v>42</v>
      </c>
      <c r="F75">
        <v>1</v>
      </c>
      <c r="G75">
        <v>75000</v>
      </c>
      <c r="H75" t="s">
        <v>90</v>
      </c>
      <c r="I75" t="s">
        <v>128</v>
      </c>
      <c r="J75" t="s">
        <v>92</v>
      </c>
      <c r="K75">
        <v>160</v>
      </c>
      <c r="L75">
        <v>210</v>
      </c>
      <c r="M75">
        <v>201</v>
      </c>
      <c r="N75">
        <v>0</v>
      </c>
      <c r="O75">
        <v>4</v>
      </c>
      <c r="P75">
        <v>300000</v>
      </c>
    </row>
    <row r="76" spans="1:16">
      <c r="A76" t="s">
        <v>288</v>
      </c>
      <c r="B76" t="s">
        <v>84</v>
      </c>
      <c r="C76" t="s">
        <v>43</v>
      </c>
      <c r="D76" t="s">
        <v>17</v>
      </c>
      <c r="E76" t="s">
        <v>112</v>
      </c>
      <c r="F76">
        <v>1</v>
      </c>
      <c r="G76">
        <v>33333</v>
      </c>
      <c r="H76" t="s">
        <v>217</v>
      </c>
      <c r="I76" t="s">
        <v>271</v>
      </c>
      <c r="J76" t="s">
        <v>272</v>
      </c>
      <c r="K76">
        <v>180</v>
      </c>
      <c r="L76">
        <v>260</v>
      </c>
      <c r="M76">
        <v>0</v>
      </c>
      <c r="N76">
        <v>0</v>
      </c>
      <c r="O76">
        <v>18</v>
      </c>
      <c r="P76">
        <v>599994</v>
      </c>
    </row>
    <row r="77" spans="1:16">
      <c r="A77" t="s">
        <v>519</v>
      </c>
      <c r="B77" t="s">
        <v>84</v>
      </c>
      <c r="C77" t="s">
        <v>16</v>
      </c>
      <c r="D77" t="s">
        <v>17</v>
      </c>
      <c r="E77" t="s">
        <v>112</v>
      </c>
      <c r="F77">
        <v>1</v>
      </c>
      <c r="G77">
        <v>21428</v>
      </c>
      <c r="H77" t="s">
        <v>103</v>
      </c>
      <c r="I77" t="s">
        <v>228</v>
      </c>
      <c r="J77" t="s">
        <v>592</v>
      </c>
      <c r="K77">
        <v>280</v>
      </c>
      <c r="L77">
        <v>380</v>
      </c>
      <c r="M77">
        <v>280</v>
      </c>
      <c r="N77">
        <v>0</v>
      </c>
      <c r="O77">
        <v>5</v>
      </c>
      <c r="P77">
        <v>107140</v>
      </c>
    </row>
    <row r="78" spans="1:16">
      <c r="A78" t="s">
        <v>243</v>
      </c>
      <c r="B78" t="s">
        <v>111</v>
      </c>
      <c r="C78" t="s">
        <v>16</v>
      </c>
      <c r="D78" t="s">
        <v>17</v>
      </c>
      <c r="E78" t="s">
        <v>112</v>
      </c>
      <c r="F78">
        <v>0</v>
      </c>
      <c r="G78">
        <v>60000</v>
      </c>
      <c r="H78" t="s">
        <v>90</v>
      </c>
      <c r="I78" t="s">
        <v>234</v>
      </c>
      <c r="J78" t="s">
        <v>224</v>
      </c>
      <c r="K78">
        <v>400</v>
      </c>
      <c r="L78">
        <v>500</v>
      </c>
      <c r="M78">
        <v>401</v>
      </c>
      <c r="N78">
        <v>0</v>
      </c>
      <c r="O78">
        <v>10.5</v>
      </c>
      <c r="P78">
        <v>630000</v>
      </c>
    </row>
    <row r="79" spans="1:16">
      <c r="A79" t="s">
        <v>538</v>
      </c>
      <c r="B79" t="s">
        <v>52</v>
      </c>
      <c r="C79" t="s">
        <v>16</v>
      </c>
      <c r="D79" t="s">
        <v>17</v>
      </c>
      <c r="E79" t="s">
        <v>53</v>
      </c>
      <c r="F79">
        <v>1</v>
      </c>
      <c r="G79">
        <v>17142</v>
      </c>
      <c r="H79" t="s">
        <v>90</v>
      </c>
      <c r="I79" t="s">
        <v>539</v>
      </c>
      <c r="J79" t="s">
        <v>592</v>
      </c>
      <c r="K79">
        <v>350</v>
      </c>
      <c r="L79">
        <v>550</v>
      </c>
      <c r="M79">
        <v>350</v>
      </c>
      <c r="N79">
        <v>0</v>
      </c>
      <c r="O79">
        <v>6</v>
      </c>
      <c r="P79">
        <v>102852</v>
      </c>
    </row>
    <row r="80" spans="1:16">
      <c r="A80" t="s">
        <v>788</v>
      </c>
      <c r="B80" t="s">
        <v>97</v>
      </c>
      <c r="C80" t="s">
        <v>23</v>
      </c>
      <c r="D80" t="s">
        <v>17</v>
      </c>
      <c r="E80" t="s">
        <v>84</v>
      </c>
      <c r="F80">
        <v>1</v>
      </c>
      <c r="G80">
        <v>43200</v>
      </c>
      <c r="H80" t="s">
        <v>547</v>
      </c>
      <c r="I80" t="s">
        <v>735</v>
      </c>
      <c r="J80" t="s">
        <v>592</v>
      </c>
      <c r="K80">
        <v>160</v>
      </c>
      <c r="L80">
        <v>200</v>
      </c>
      <c r="M80">
        <v>201</v>
      </c>
      <c r="N80">
        <v>0</v>
      </c>
      <c r="O80">
        <v>5</v>
      </c>
      <c r="P80">
        <v>216000</v>
      </c>
    </row>
    <row r="81" spans="1:16">
      <c r="A81" t="s">
        <v>38</v>
      </c>
      <c r="B81" t="s">
        <v>34</v>
      </c>
      <c r="C81" t="s">
        <v>23</v>
      </c>
      <c r="D81" t="s">
        <v>17</v>
      </c>
      <c r="E81" t="s">
        <v>35</v>
      </c>
      <c r="F81">
        <v>1</v>
      </c>
      <c r="G81">
        <v>37500</v>
      </c>
      <c r="H81" t="s">
        <v>39</v>
      </c>
      <c r="I81" t="s">
        <v>40</v>
      </c>
      <c r="J81" t="s">
        <v>21</v>
      </c>
      <c r="K81">
        <v>320</v>
      </c>
      <c r="L81">
        <v>400</v>
      </c>
      <c r="M81">
        <v>0</v>
      </c>
      <c r="N81">
        <v>0</v>
      </c>
      <c r="O81">
        <v>32</v>
      </c>
      <c r="P81">
        <v>1200000</v>
      </c>
    </row>
    <row r="82" spans="1:16">
      <c r="A82" t="s">
        <v>792</v>
      </c>
      <c r="B82" t="s">
        <v>52</v>
      </c>
      <c r="C82" t="s">
        <v>43</v>
      </c>
      <c r="D82" t="s">
        <v>17</v>
      </c>
      <c r="E82" t="s">
        <v>53</v>
      </c>
      <c r="F82">
        <v>1</v>
      </c>
      <c r="G82">
        <v>9375</v>
      </c>
      <c r="H82" t="s">
        <v>664</v>
      </c>
      <c r="I82" t="s">
        <v>793</v>
      </c>
      <c r="J82" t="s">
        <v>589</v>
      </c>
      <c r="K82">
        <v>480</v>
      </c>
      <c r="L82">
        <v>640</v>
      </c>
      <c r="M82">
        <v>600</v>
      </c>
      <c r="N82">
        <v>0</v>
      </c>
      <c r="O82">
        <v>12</v>
      </c>
      <c r="P82">
        <v>112500</v>
      </c>
    </row>
    <row r="83" spans="1:16">
      <c r="A83" t="s">
        <v>514</v>
      </c>
      <c r="B83" t="s">
        <v>24</v>
      </c>
      <c r="C83" t="s">
        <v>16</v>
      </c>
      <c r="D83" t="s">
        <v>17</v>
      </c>
      <c r="E83" t="s">
        <v>52</v>
      </c>
      <c r="F83">
        <v>1</v>
      </c>
      <c r="G83">
        <v>24000</v>
      </c>
      <c r="H83" t="s">
        <v>240</v>
      </c>
      <c r="I83" t="s">
        <v>515</v>
      </c>
      <c r="J83" t="s">
        <v>592</v>
      </c>
      <c r="K83">
        <v>250</v>
      </c>
      <c r="L83">
        <v>350</v>
      </c>
      <c r="M83">
        <v>241</v>
      </c>
      <c r="N83">
        <v>0</v>
      </c>
      <c r="O83">
        <v>6</v>
      </c>
      <c r="P83">
        <v>144000</v>
      </c>
    </row>
    <row r="84" spans="1:16">
      <c r="A84" t="s">
        <v>651</v>
      </c>
      <c r="B84" t="s">
        <v>233</v>
      </c>
      <c r="C84" t="s">
        <v>43</v>
      </c>
      <c r="D84" t="s">
        <v>17</v>
      </c>
      <c r="E84" t="s">
        <v>176</v>
      </c>
      <c r="F84">
        <v>1</v>
      </c>
      <c r="G84">
        <v>104347</v>
      </c>
      <c r="H84" t="s">
        <v>652</v>
      </c>
      <c r="I84" t="s">
        <v>653</v>
      </c>
      <c r="J84" t="s">
        <v>654</v>
      </c>
      <c r="K84">
        <v>115</v>
      </c>
      <c r="L84">
        <v>165</v>
      </c>
      <c r="M84">
        <v>0</v>
      </c>
      <c r="N84">
        <v>0</v>
      </c>
      <c r="O84">
        <v>11.5</v>
      </c>
      <c r="P84">
        <v>1199990</v>
      </c>
    </row>
    <row r="85" spans="1:16">
      <c r="A85" t="s">
        <v>535</v>
      </c>
      <c r="B85" t="s">
        <v>102</v>
      </c>
      <c r="C85" t="s">
        <v>16</v>
      </c>
      <c r="D85" t="s">
        <v>17</v>
      </c>
      <c r="E85" t="s">
        <v>35</v>
      </c>
      <c r="F85">
        <v>1</v>
      </c>
      <c r="G85">
        <v>17142</v>
      </c>
      <c r="H85" t="s">
        <v>536</v>
      </c>
      <c r="I85" t="s">
        <v>537</v>
      </c>
      <c r="J85" t="s">
        <v>592</v>
      </c>
      <c r="K85">
        <v>350</v>
      </c>
      <c r="L85">
        <v>460</v>
      </c>
      <c r="M85">
        <v>350</v>
      </c>
      <c r="N85">
        <v>0</v>
      </c>
      <c r="O85">
        <v>6</v>
      </c>
      <c r="P85">
        <v>102852</v>
      </c>
    </row>
    <row r="86" spans="1:16">
      <c r="A86" t="s">
        <v>162</v>
      </c>
      <c r="B86" t="s">
        <v>24</v>
      </c>
      <c r="C86" t="s">
        <v>23</v>
      </c>
      <c r="D86" t="s">
        <v>17</v>
      </c>
      <c r="E86" t="s">
        <v>118</v>
      </c>
      <c r="F86">
        <v>1</v>
      </c>
      <c r="G86">
        <v>75000</v>
      </c>
      <c r="H86" t="s">
        <v>145</v>
      </c>
      <c r="I86" t="s">
        <v>154</v>
      </c>
      <c r="J86" t="s">
        <v>21</v>
      </c>
      <c r="K86">
        <v>160</v>
      </c>
      <c r="L86">
        <v>250</v>
      </c>
      <c r="M86">
        <v>0</v>
      </c>
      <c r="N86">
        <v>0</v>
      </c>
      <c r="O86">
        <v>16</v>
      </c>
      <c r="P86">
        <v>1200000</v>
      </c>
    </row>
    <row r="87" spans="1:16">
      <c r="A87" t="s">
        <v>63</v>
      </c>
      <c r="B87" t="s">
        <v>42</v>
      </c>
      <c r="C87" t="s">
        <v>23</v>
      </c>
      <c r="D87" t="s">
        <v>17</v>
      </c>
      <c r="E87" t="s">
        <v>44</v>
      </c>
      <c r="F87">
        <v>1</v>
      </c>
      <c r="G87">
        <v>75000</v>
      </c>
      <c r="H87" t="s">
        <v>56</v>
      </c>
      <c r="I87" t="s">
        <v>64</v>
      </c>
      <c r="J87" t="s">
        <v>21</v>
      </c>
      <c r="K87">
        <v>320</v>
      </c>
      <c r="L87">
        <v>400</v>
      </c>
      <c r="M87">
        <v>0</v>
      </c>
      <c r="N87">
        <v>0</v>
      </c>
      <c r="O87">
        <v>32</v>
      </c>
      <c r="P87">
        <v>2400000</v>
      </c>
    </row>
    <row r="88" spans="1:16">
      <c r="A88" t="s">
        <v>300</v>
      </c>
      <c r="B88" t="s">
        <v>42</v>
      </c>
      <c r="C88" t="s">
        <v>23</v>
      </c>
      <c r="D88" t="s">
        <v>17</v>
      </c>
      <c r="E88" t="s">
        <v>53</v>
      </c>
      <c r="F88">
        <v>0</v>
      </c>
      <c r="G88">
        <v>80000</v>
      </c>
      <c r="H88" t="s">
        <v>285</v>
      </c>
      <c r="I88" t="s">
        <v>274</v>
      </c>
      <c r="J88" t="s">
        <v>272</v>
      </c>
      <c r="K88">
        <v>150</v>
      </c>
      <c r="L88">
        <v>220</v>
      </c>
      <c r="M88">
        <v>0</v>
      </c>
      <c r="N88">
        <v>0</v>
      </c>
      <c r="O88">
        <v>15</v>
      </c>
      <c r="P88">
        <v>1200000</v>
      </c>
    </row>
    <row r="89" spans="1:16">
      <c r="A89" t="s">
        <v>96</v>
      </c>
      <c r="B89" t="s">
        <v>97</v>
      </c>
      <c r="C89" t="s">
        <v>16</v>
      </c>
      <c r="D89" t="s">
        <v>17</v>
      </c>
      <c r="E89" t="s">
        <v>84</v>
      </c>
      <c r="F89">
        <v>0</v>
      </c>
      <c r="G89">
        <v>25000</v>
      </c>
      <c r="H89" t="s">
        <v>98</v>
      </c>
      <c r="I89" t="s">
        <v>99</v>
      </c>
      <c r="J89" t="s">
        <v>92</v>
      </c>
      <c r="K89">
        <v>240</v>
      </c>
      <c r="L89">
        <v>340</v>
      </c>
      <c r="M89">
        <v>241</v>
      </c>
      <c r="N89">
        <v>0</v>
      </c>
      <c r="O89">
        <v>5</v>
      </c>
      <c r="P89">
        <v>125000</v>
      </c>
    </row>
    <row r="90" spans="1:16">
      <c r="A90" t="s">
        <v>655</v>
      </c>
      <c r="B90" t="s">
        <v>102</v>
      </c>
      <c r="C90" t="s">
        <v>43</v>
      </c>
      <c r="D90" t="s">
        <v>17</v>
      </c>
      <c r="E90" t="s">
        <v>70</v>
      </c>
      <c r="F90">
        <v>0</v>
      </c>
      <c r="G90">
        <v>75000</v>
      </c>
      <c r="H90" t="s">
        <v>90</v>
      </c>
      <c r="I90" t="s">
        <v>656</v>
      </c>
      <c r="J90" t="s">
        <v>592</v>
      </c>
      <c r="K90">
        <v>160</v>
      </c>
      <c r="L90">
        <v>250</v>
      </c>
      <c r="M90">
        <v>201</v>
      </c>
      <c r="N90">
        <v>0</v>
      </c>
      <c r="O90">
        <v>5</v>
      </c>
      <c r="P90">
        <v>375000</v>
      </c>
    </row>
    <row r="91" spans="1:16">
      <c r="A91" t="s">
        <v>264</v>
      </c>
      <c r="B91" t="s">
        <v>124</v>
      </c>
      <c r="C91" t="s">
        <v>43</v>
      </c>
      <c r="D91" t="s">
        <v>17</v>
      </c>
      <c r="E91" t="s">
        <v>48</v>
      </c>
      <c r="F91">
        <v>0</v>
      </c>
      <c r="G91">
        <v>30000</v>
      </c>
      <c r="H91" t="s">
        <v>90</v>
      </c>
      <c r="I91" t="s">
        <v>265</v>
      </c>
      <c r="J91" t="s">
        <v>224</v>
      </c>
      <c r="K91">
        <v>200</v>
      </c>
      <c r="L91">
        <v>300</v>
      </c>
      <c r="M91">
        <v>201</v>
      </c>
      <c r="N91">
        <v>0</v>
      </c>
      <c r="O91">
        <v>5.5</v>
      </c>
      <c r="P91">
        <v>165000</v>
      </c>
    </row>
    <row r="92" spans="1:16">
      <c r="A92" t="s">
        <v>303</v>
      </c>
      <c r="B92" t="s">
        <v>24</v>
      </c>
      <c r="C92" t="s">
        <v>23</v>
      </c>
      <c r="D92" t="s">
        <v>17</v>
      </c>
      <c r="E92" t="s">
        <v>144</v>
      </c>
      <c r="F92">
        <v>1</v>
      </c>
      <c r="G92">
        <v>327272</v>
      </c>
      <c r="H92" t="s">
        <v>276</v>
      </c>
      <c r="I92" t="s">
        <v>287</v>
      </c>
      <c r="J92" t="s">
        <v>272</v>
      </c>
      <c r="K92">
        <v>110</v>
      </c>
      <c r="L92">
        <v>170</v>
      </c>
      <c r="M92">
        <v>0</v>
      </c>
      <c r="N92">
        <v>0</v>
      </c>
      <c r="O92">
        <v>11</v>
      </c>
      <c r="P92">
        <v>3599992</v>
      </c>
    </row>
    <row r="93" spans="1:16">
      <c r="A93" t="s">
        <v>701</v>
      </c>
      <c r="B93" t="s">
        <v>24</v>
      </c>
      <c r="C93" t="s">
        <v>43</v>
      </c>
      <c r="D93" t="s">
        <v>17</v>
      </c>
      <c r="E93" t="s">
        <v>118</v>
      </c>
      <c r="F93">
        <v>1</v>
      </c>
      <c r="G93">
        <v>9375</v>
      </c>
      <c r="H93" t="s">
        <v>664</v>
      </c>
      <c r="I93" t="s">
        <v>702</v>
      </c>
      <c r="J93" t="s">
        <v>589</v>
      </c>
      <c r="K93">
        <v>480</v>
      </c>
      <c r="L93">
        <v>640</v>
      </c>
      <c r="M93">
        <v>600</v>
      </c>
      <c r="N93">
        <v>0</v>
      </c>
      <c r="O93">
        <v>12</v>
      </c>
      <c r="P93">
        <v>112500</v>
      </c>
    </row>
    <row r="94" spans="1:16">
      <c r="A94" t="s">
        <v>546</v>
      </c>
      <c r="B94" t="s">
        <v>34</v>
      </c>
      <c r="C94" t="s">
        <v>16</v>
      </c>
      <c r="D94" t="s">
        <v>17</v>
      </c>
      <c r="E94" t="s">
        <v>35</v>
      </c>
      <c r="F94">
        <v>1</v>
      </c>
      <c r="G94">
        <v>14285</v>
      </c>
      <c r="H94" t="s">
        <v>547</v>
      </c>
      <c r="I94" t="s">
        <v>548</v>
      </c>
      <c r="J94" t="s">
        <v>592</v>
      </c>
      <c r="K94">
        <v>420</v>
      </c>
      <c r="L94">
        <v>500</v>
      </c>
      <c r="M94">
        <v>401</v>
      </c>
      <c r="N94">
        <v>0</v>
      </c>
      <c r="O94">
        <v>10</v>
      </c>
      <c r="P94">
        <v>142850</v>
      </c>
    </row>
    <row r="95" spans="1:16">
      <c r="A95" t="s">
        <v>83</v>
      </c>
      <c r="B95" t="s">
        <v>84</v>
      </c>
      <c r="C95" t="s">
        <v>23</v>
      </c>
      <c r="D95" t="s">
        <v>17</v>
      </c>
      <c r="E95" t="s">
        <v>66</v>
      </c>
      <c r="F95">
        <v>1</v>
      </c>
      <c r="G95">
        <v>72000</v>
      </c>
      <c r="H95" t="s">
        <v>71</v>
      </c>
      <c r="I95" t="s">
        <v>85</v>
      </c>
      <c r="J95" t="s">
        <v>21</v>
      </c>
      <c r="K95">
        <v>250</v>
      </c>
      <c r="L95">
        <v>350</v>
      </c>
      <c r="M95">
        <v>0</v>
      </c>
      <c r="N95">
        <v>0</v>
      </c>
      <c r="O95">
        <v>25</v>
      </c>
      <c r="P95">
        <v>1800000</v>
      </c>
    </row>
    <row r="96" spans="1:16">
      <c r="A96" t="s">
        <v>703</v>
      </c>
      <c r="B96" t="s">
        <v>48</v>
      </c>
      <c r="C96" t="s">
        <v>43</v>
      </c>
      <c r="D96" t="s">
        <v>17</v>
      </c>
      <c r="E96" t="s">
        <v>53</v>
      </c>
      <c r="F96">
        <v>1</v>
      </c>
      <c r="G96">
        <v>51428</v>
      </c>
      <c r="H96" t="s">
        <v>240</v>
      </c>
      <c r="I96" t="s">
        <v>245</v>
      </c>
      <c r="J96" t="s">
        <v>592</v>
      </c>
      <c r="K96">
        <v>350</v>
      </c>
      <c r="L96">
        <v>450</v>
      </c>
      <c r="M96">
        <v>350</v>
      </c>
      <c r="N96">
        <v>0</v>
      </c>
      <c r="O96">
        <v>6</v>
      </c>
      <c r="P96">
        <v>308568</v>
      </c>
    </row>
    <row r="97" spans="1:16">
      <c r="A97" t="s">
        <v>704</v>
      </c>
      <c r="B97" t="s">
        <v>48</v>
      </c>
      <c r="C97" t="s">
        <v>43</v>
      </c>
      <c r="D97" t="s">
        <v>17</v>
      </c>
      <c r="E97" t="s">
        <v>119</v>
      </c>
      <c r="F97">
        <v>1</v>
      </c>
      <c r="G97">
        <v>48000</v>
      </c>
      <c r="H97" t="s">
        <v>240</v>
      </c>
      <c r="I97" t="s">
        <v>249</v>
      </c>
      <c r="J97" t="s">
        <v>592</v>
      </c>
      <c r="K97">
        <v>250</v>
      </c>
      <c r="L97">
        <v>450</v>
      </c>
      <c r="M97">
        <v>241</v>
      </c>
      <c r="N97">
        <v>0</v>
      </c>
      <c r="O97">
        <v>6</v>
      </c>
      <c r="P97">
        <v>288000</v>
      </c>
    </row>
    <row r="98" spans="1:16">
      <c r="A98" t="s">
        <v>540</v>
      </c>
      <c r="B98" t="s">
        <v>118</v>
      </c>
      <c r="C98" t="s">
        <v>16</v>
      </c>
      <c r="D98" t="s">
        <v>17</v>
      </c>
      <c r="E98" t="s">
        <v>53</v>
      </c>
      <c r="F98">
        <v>1</v>
      </c>
      <c r="G98">
        <v>17142</v>
      </c>
      <c r="H98" t="s">
        <v>90</v>
      </c>
      <c r="I98" t="s">
        <v>541</v>
      </c>
      <c r="J98" t="s">
        <v>592</v>
      </c>
      <c r="K98">
        <v>350</v>
      </c>
      <c r="L98">
        <v>600</v>
      </c>
      <c r="M98">
        <v>350</v>
      </c>
      <c r="N98">
        <v>0</v>
      </c>
      <c r="O98">
        <v>6</v>
      </c>
      <c r="P98">
        <v>102852</v>
      </c>
    </row>
    <row r="99" spans="1:16">
      <c r="A99" t="s">
        <v>786</v>
      </c>
      <c r="B99" t="s">
        <v>118</v>
      </c>
      <c r="C99" t="s">
        <v>23</v>
      </c>
      <c r="D99" t="s">
        <v>17</v>
      </c>
      <c r="E99" t="s">
        <v>53</v>
      </c>
      <c r="F99">
        <v>1</v>
      </c>
      <c r="G99">
        <v>20000</v>
      </c>
      <c r="H99" t="s">
        <v>240</v>
      </c>
      <c r="I99" t="s">
        <v>787</v>
      </c>
      <c r="J99" t="s">
        <v>592</v>
      </c>
      <c r="K99">
        <v>300</v>
      </c>
      <c r="L99">
        <v>450</v>
      </c>
      <c r="M99">
        <v>281</v>
      </c>
      <c r="N99">
        <v>0</v>
      </c>
      <c r="O99">
        <v>7</v>
      </c>
      <c r="P99">
        <v>140000</v>
      </c>
    </row>
    <row r="100" spans="1:16">
      <c r="A100" t="s">
        <v>275</v>
      </c>
      <c r="B100" t="s">
        <v>233</v>
      </c>
      <c r="C100" t="s">
        <v>23</v>
      </c>
      <c r="D100" t="s">
        <v>17</v>
      </c>
      <c r="E100" t="s">
        <v>124</v>
      </c>
      <c r="F100">
        <v>1</v>
      </c>
      <c r="G100">
        <v>160000</v>
      </c>
      <c r="H100" t="s">
        <v>276</v>
      </c>
      <c r="I100" t="s">
        <v>274</v>
      </c>
      <c r="J100" t="s">
        <v>272</v>
      </c>
      <c r="K100">
        <v>150</v>
      </c>
      <c r="L100">
        <v>220</v>
      </c>
      <c r="M100">
        <v>0</v>
      </c>
      <c r="N100">
        <v>0</v>
      </c>
      <c r="O100">
        <v>15</v>
      </c>
      <c r="P100">
        <v>2400000</v>
      </c>
    </row>
    <row r="101" spans="1:16">
      <c r="A101" t="s">
        <v>685</v>
      </c>
      <c r="B101" t="s">
        <v>97</v>
      </c>
      <c r="C101" t="s">
        <v>23</v>
      </c>
      <c r="D101" t="s">
        <v>17</v>
      </c>
      <c r="E101" t="s">
        <v>84</v>
      </c>
      <c r="F101">
        <v>1</v>
      </c>
      <c r="G101">
        <v>24000</v>
      </c>
      <c r="H101" t="s">
        <v>240</v>
      </c>
      <c r="I101" t="s">
        <v>249</v>
      </c>
      <c r="J101" t="s">
        <v>592</v>
      </c>
      <c r="K101">
        <v>250</v>
      </c>
      <c r="L101">
        <v>450</v>
      </c>
      <c r="M101">
        <v>241</v>
      </c>
      <c r="N101">
        <v>0</v>
      </c>
      <c r="O101">
        <v>6</v>
      </c>
      <c r="P101">
        <v>144000</v>
      </c>
    </row>
    <row r="102" spans="1:16">
      <c r="A102" t="s">
        <v>308</v>
      </c>
      <c r="B102" t="s">
        <v>84</v>
      </c>
      <c r="C102" t="s">
        <v>23</v>
      </c>
      <c r="D102" t="s">
        <v>17</v>
      </c>
      <c r="E102" t="s">
        <v>112</v>
      </c>
      <c r="F102">
        <v>1</v>
      </c>
      <c r="G102">
        <v>40000</v>
      </c>
      <c r="H102" t="s">
        <v>217</v>
      </c>
      <c r="I102" t="s">
        <v>309</v>
      </c>
      <c r="J102" t="s">
        <v>272</v>
      </c>
      <c r="K102">
        <v>150</v>
      </c>
      <c r="L102">
        <v>220</v>
      </c>
      <c r="M102">
        <v>0</v>
      </c>
      <c r="N102">
        <v>0</v>
      </c>
      <c r="O102">
        <v>15</v>
      </c>
      <c r="P102">
        <v>600000</v>
      </c>
    </row>
    <row r="103" spans="1:16">
      <c r="A103" t="s">
        <v>695</v>
      </c>
      <c r="B103" t="s">
        <v>124</v>
      </c>
      <c r="C103" t="s">
        <v>23</v>
      </c>
      <c r="D103" t="s">
        <v>17</v>
      </c>
      <c r="E103" t="s">
        <v>118</v>
      </c>
      <c r="F103">
        <v>1</v>
      </c>
      <c r="G103">
        <v>25714</v>
      </c>
      <c r="H103" t="s">
        <v>227</v>
      </c>
      <c r="I103" t="s">
        <v>696</v>
      </c>
      <c r="J103" t="s">
        <v>582</v>
      </c>
      <c r="K103">
        <v>400</v>
      </c>
      <c r="L103">
        <v>700</v>
      </c>
      <c r="M103">
        <v>0</v>
      </c>
      <c r="N103">
        <v>250</v>
      </c>
      <c r="O103">
        <v>5.5</v>
      </c>
      <c r="P103">
        <v>141427</v>
      </c>
    </row>
    <row r="104" spans="1:16">
      <c r="A104" t="s">
        <v>522</v>
      </c>
      <c r="B104" t="s">
        <v>118</v>
      </c>
      <c r="C104" t="s">
        <v>16</v>
      </c>
      <c r="D104" t="s">
        <v>17</v>
      </c>
      <c r="E104" t="s">
        <v>119</v>
      </c>
      <c r="F104">
        <v>1</v>
      </c>
      <c r="G104">
        <v>40000</v>
      </c>
      <c r="H104" t="s">
        <v>517</v>
      </c>
      <c r="I104" t="s">
        <v>523</v>
      </c>
      <c r="J104" t="s">
        <v>592</v>
      </c>
      <c r="K104">
        <v>300</v>
      </c>
      <c r="L104">
        <v>420</v>
      </c>
      <c r="M104">
        <v>281</v>
      </c>
      <c r="N104">
        <v>0</v>
      </c>
      <c r="O104">
        <v>7</v>
      </c>
      <c r="P104">
        <v>280000</v>
      </c>
    </row>
    <row r="105" spans="1:16">
      <c r="A105" t="s">
        <v>693</v>
      </c>
      <c r="B105" t="s">
        <v>15</v>
      </c>
      <c r="C105" t="s">
        <v>43</v>
      </c>
      <c r="D105" t="s">
        <v>17</v>
      </c>
      <c r="E105" t="s">
        <v>35</v>
      </c>
      <c r="F105">
        <v>0</v>
      </c>
      <c r="G105">
        <v>25714</v>
      </c>
      <c r="H105" t="s">
        <v>240</v>
      </c>
      <c r="I105" t="s">
        <v>694</v>
      </c>
      <c r="J105" t="s">
        <v>589</v>
      </c>
      <c r="K105">
        <v>250</v>
      </c>
      <c r="L105">
        <v>700</v>
      </c>
      <c r="M105">
        <v>0</v>
      </c>
      <c r="N105">
        <v>600</v>
      </c>
      <c r="O105">
        <v>12</v>
      </c>
      <c r="P105">
        <v>308568</v>
      </c>
    </row>
    <row r="106" spans="1:16">
      <c r="A106" t="s">
        <v>160</v>
      </c>
      <c r="B106" t="s">
        <v>24</v>
      </c>
      <c r="C106" t="s">
        <v>43</v>
      </c>
      <c r="D106" t="s">
        <v>17</v>
      </c>
      <c r="E106" t="s">
        <v>118</v>
      </c>
      <c r="F106">
        <v>1</v>
      </c>
      <c r="G106">
        <v>26086</v>
      </c>
      <c r="H106" t="s">
        <v>31</v>
      </c>
      <c r="I106" t="s">
        <v>161</v>
      </c>
      <c r="J106" t="s">
        <v>21</v>
      </c>
      <c r="K106">
        <v>230</v>
      </c>
      <c r="L106">
        <v>340</v>
      </c>
      <c r="M106">
        <v>0</v>
      </c>
      <c r="N106">
        <v>0</v>
      </c>
      <c r="O106">
        <v>23</v>
      </c>
      <c r="P106">
        <v>599978</v>
      </c>
    </row>
    <row r="107" spans="1:16">
      <c r="A107" t="s">
        <v>699</v>
      </c>
      <c r="B107" t="s">
        <v>24</v>
      </c>
      <c r="C107" t="s">
        <v>23</v>
      </c>
      <c r="D107" t="s">
        <v>17</v>
      </c>
      <c r="E107" t="s">
        <v>118</v>
      </c>
      <c r="F107">
        <v>1</v>
      </c>
      <c r="G107">
        <v>31578</v>
      </c>
      <c r="H107" t="s">
        <v>39</v>
      </c>
      <c r="I107" t="s">
        <v>700</v>
      </c>
      <c r="J107" t="s">
        <v>592</v>
      </c>
      <c r="K107">
        <v>190</v>
      </c>
      <c r="L107">
        <v>270</v>
      </c>
      <c r="M107">
        <v>201</v>
      </c>
      <c r="N107">
        <v>0</v>
      </c>
      <c r="O107">
        <v>5</v>
      </c>
      <c r="P107">
        <v>157890</v>
      </c>
    </row>
    <row r="108" spans="1:16">
      <c r="A108" t="s">
        <v>58</v>
      </c>
      <c r="B108" t="s">
        <v>42</v>
      </c>
      <c r="C108" t="s">
        <v>23</v>
      </c>
      <c r="D108" t="s">
        <v>17</v>
      </c>
      <c r="E108" t="s">
        <v>44</v>
      </c>
      <c r="F108">
        <v>0</v>
      </c>
      <c r="G108">
        <v>120000</v>
      </c>
      <c r="H108" t="s">
        <v>59</v>
      </c>
      <c r="I108" t="s">
        <v>60</v>
      </c>
      <c r="J108" t="s">
        <v>21</v>
      </c>
      <c r="K108">
        <v>200</v>
      </c>
      <c r="L108">
        <v>300</v>
      </c>
      <c r="M108">
        <v>0</v>
      </c>
      <c r="N108">
        <v>0</v>
      </c>
      <c r="O108">
        <v>20</v>
      </c>
      <c r="P108">
        <v>2400000</v>
      </c>
    </row>
    <row r="109" spans="1:16">
      <c r="A109" t="s">
        <v>697</v>
      </c>
      <c r="B109" t="s">
        <v>15</v>
      </c>
      <c r="C109" t="s">
        <v>23</v>
      </c>
      <c r="D109" t="s">
        <v>17</v>
      </c>
      <c r="E109" t="s">
        <v>24</v>
      </c>
      <c r="F109">
        <v>1</v>
      </c>
      <c r="G109">
        <v>24000</v>
      </c>
      <c r="H109" t="s">
        <v>103</v>
      </c>
      <c r="I109" t="s">
        <v>698</v>
      </c>
      <c r="J109" t="s">
        <v>592</v>
      </c>
      <c r="K109">
        <v>250</v>
      </c>
      <c r="L109">
        <v>340</v>
      </c>
      <c r="M109">
        <v>241</v>
      </c>
      <c r="N109">
        <v>0</v>
      </c>
      <c r="O109">
        <v>6</v>
      </c>
      <c r="P109">
        <v>144000</v>
      </c>
    </row>
    <row r="110" spans="1:16">
      <c r="A110" t="s">
        <v>220</v>
      </c>
      <c r="B110" t="s">
        <v>221</v>
      </c>
      <c r="C110" t="s">
        <v>43</v>
      </c>
      <c r="D110" t="s">
        <v>17</v>
      </c>
      <c r="E110" t="s">
        <v>111</v>
      </c>
      <c r="F110">
        <v>1</v>
      </c>
      <c r="G110">
        <v>1008000</v>
      </c>
      <c r="H110" t="s">
        <v>222</v>
      </c>
      <c r="I110" t="s">
        <v>223</v>
      </c>
      <c r="J110" t="s">
        <v>224</v>
      </c>
      <c r="K110">
        <v>250</v>
      </c>
      <c r="L110">
        <v>350</v>
      </c>
      <c r="M110">
        <v>241</v>
      </c>
      <c r="N110">
        <v>0</v>
      </c>
      <c r="O110">
        <v>6.5</v>
      </c>
      <c r="P110">
        <v>6552000</v>
      </c>
    </row>
    <row r="111" spans="1:16">
      <c r="A111" t="s">
        <v>542</v>
      </c>
      <c r="B111" t="s">
        <v>102</v>
      </c>
      <c r="C111" t="s">
        <v>16</v>
      </c>
      <c r="D111" t="s">
        <v>17</v>
      </c>
      <c r="E111" t="s">
        <v>70</v>
      </c>
      <c r="F111">
        <v>0</v>
      </c>
      <c r="G111">
        <v>16216</v>
      </c>
      <c r="H111" t="s">
        <v>103</v>
      </c>
      <c r="I111" t="s">
        <v>543</v>
      </c>
      <c r="J111" t="s">
        <v>592</v>
      </c>
      <c r="K111">
        <v>370</v>
      </c>
      <c r="L111">
        <v>290</v>
      </c>
      <c r="M111">
        <v>361</v>
      </c>
      <c r="N111">
        <v>0</v>
      </c>
      <c r="O111">
        <v>9</v>
      </c>
      <c r="P111">
        <v>145944</v>
      </c>
    </row>
    <row r="112" spans="1:16">
      <c r="A112" t="s">
        <v>686</v>
      </c>
      <c r="B112" t="s">
        <v>102</v>
      </c>
      <c r="C112" t="s">
        <v>23</v>
      </c>
      <c r="D112" t="s">
        <v>17</v>
      </c>
      <c r="E112" t="s">
        <v>84</v>
      </c>
      <c r="F112">
        <v>1</v>
      </c>
      <c r="G112">
        <v>18750</v>
      </c>
      <c r="H112" t="s">
        <v>81</v>
      </c>
      <c r="I112" t="s">
        <v>687</v>
      </c>
      <c r="J112" t="s">
        <v>592</v>
      </c>
      <c r="K112">
        <v>320</v>
      </c>
      <c r="L112">
        <v>480</v>
      </c>
      <c r="M112">
        <v>321</v>
      </c>
      <c r="N112">
        <v>0</v>
      </c>
      <c r="O112">
        <v>8</v>
      </c>
      <c r="P112">
        <v>150000</v>
      </c>
    </row>
    <row r="113" spans="1:16">
      <c r="A113" t="s">
        <v>688</v>
      </c>
      <c r="B113" t="s">
        <v>24</v>
      </c>
      <c r="C113" t="s">
        <v>23</v>
      </c>
      <c r="D113" t="s">
        <v>17</v>
      </c>
      <c r="E113" t="s">
        <v>144</v>
      </c>
      <c r="F113">
        <v>1</v>
      </c>
      <c r="G113">
        <v>60000</v>
      </c>
      <c r="H113" t="s">
        <v>103</v>
      </c>
      <c r="I113" t="s">
        <v>689</v>
      </c>
      <c r="J113" t="s">
        <v>592</v>
      </c>
      <c r="K113">
        <v>200</v>
      </c>
      <c r="L113">
        <v>230</v>
      </c>
      <c r="M113">
        <v>201</v>
      </c>
      <c r="N113">
        <v>0</v>
      </c>
      <c r="O113">
        <v>5</v>
      </c>
      <c r="P113">
        <v>300000</v>
      </c>
    </row>
    <row r="114" spans="1:16">
      <c r="A114" t="s">
        <v>690</v>
      </c>
      <c r="B114" t="s">
        <v>84</v>
      </c>
      <c r="C114" t="s">
        <v>23</v>
      </c>
      <c r="D114" t="s">
        <v>17</v>
      </c>
      <c r="E114" t="s">
        <v>138</v>
      </c>
      <c r="F114">
        <v>1</v>
      </c>
      <c r="G114">
        <v>14000</v>
      </c>
      <c r="H114" t="s">
        <v>39</v>
      </c>
      <c r="I114" t="s">
        <v>269</v>
      </c>
      <c r="J114" t="s">
        <v>592</v>
      </c>
      <c r="K114">
        <v>250</v>
      </c>
      <c r="L114">
        <v>400</v>
      </c>
      <c r="M114">
        <v>241</v>
      </c>
      <c r="N114">
        <v>0</v>
      </c>
      <c r="O114">
        <v>6</v>
      </c>
      <c r="P114">
        <v>84000</v>
      </c>
    </row>
    <row r="115" spans="1:16">
      <c r="A115" t="s">
        <v>525</v>
      </c>
      <c r="B115" t="s">
        <v>84</v>
      </c>
      <c r="C115" t="s">
        <v>16</v>
      </c>
      <c r="D115" t="s">
        <v>17</v>
      </c>
      <c r="E115" t="s">
        <v>66</v>
      </c>
      <c r="F115">
        <v>1</v>
      </c>
      <c r="G115">
        <v>60000</v>
      </c>
      <c r="H115" t="s">
        <v>526</v>
      </c>
      <c r="I115" t="s">
        <v>527</v>
      </c>
      <c r="J115" t="s">
        <v>592</v>
      </c>
      <c r="K115">
        <v>300</v>
      </c>
      <c r="L115">
        <v>550</v>
      </c>
      <c r="M115">
        <v>281</v>
      </c>
      <c r="N115">
        <v>0</v>
      </c>
      <c r="O115">
        <v>7</v>
      </c>
      <c r="P115">
        <v>420000</v>
      </c>
    </row>
    <row r="116" spans="1:16">
      <c r="A116" t="s">
        <v>713</v>
      </c>
      <c r="B116" t="s">
        <v>24</v>
      </c>
      <c r="C116" t="s">
        <v>43</v>
      </c>
      <c r="D116" t="s">
        <v>17</v>
      </c>
      <c r="E116" t="s">
        <v>118</v>
      </c>
      <c r="F116">
        <v>1</v>
      </c>
      <c r="G116">
        <v>9230</v>
      </c>
      <c r="H116" t="s">
        <v>90</v>
      </c>
      <c r="I116" t="s">
        <v>714</v>
      </c>
      <c r="J116" t="s">
        <v>589</v>
      </c>
      <c r="K116">
        <v>350</v>
      </c>
      <c r="L116">
        <v>650</v>
      </c>
      <c r="M116">
        <v>600</v>
      </c>
      <c r="N116">
        <v>0</v>
      </c>
      <c r="O116">
        <v>12</v>
      </c>
      <c r="P116">
        <v>110760</v>
      </c>
    </row>
    <row r="117" spans="1:16">
      <c r="A117" t="s">
        <v>33</v>
      </c>
      <c r="B117" t="s">
        <v>34</v>
      </c>
      <c r="C117" t="s">
        <v>23</v>
      </c>
      <c r="D117" t="s">
        <v>17</v>
      </c>
      <c r="E117" t="s">
        <v>35</v>
      </c>
      <c r="F117">
        <v>1</v>
      </c>
      <c r="G117">
        <v>20000</v>
      </c>
      <c r="H117" t="s">
        <v>36</v>
      </c>
      <c r="I117" t="s">
        <v>37</v>
      </c>
      <c r="J117" t="s">
        <v>21</v>
      </c>
      <c r="K117">
        <v>300</v>
      </c>
      <c r="L117">
        <v>440</v>
      </c>
      <c r="M117">
        <v>0</v>
      </c>
      <c r="N117">
        <v>0</v>
      </c>
      <c r="O117">
        <v>30</v>
      </c>
      <c r="P117">
        <v>600000</v>
      </c>
    </row>
    <row r="118" spans="1:16">
      <c r="A118" t="s">
        <v>216</v>
      </c>
      <c r="B118" t="s">
        <v>106</v>
      </c>
      <c r="C118" t="s">
        <v>23</v>
      </c>
      <c r="D118" t="s">
        <v>17</v>
      </c>
      <c r="E118" t="s">
        <v>42</v>
      </c>
      <c r="F118">
        <v>0</v>
      </c>
      <c r="G118">
        <v>27906</v>
      </c>
      <c r="H118" t="s">
        <v>217</v>
      </c>
      <c r="I118" t="s">
        <v>218</v>
      </c>
      <c r="J118" t="s">
        <v>212</v>
      </c>
      <c r="K118">
        <v>215</v>
      </c>
      <c r="L118">
        <v>275</v>
      </c>
      <c r="M118">
        <v>240</v>
      </c>
      <c r="N118">
        <v>0</v>
      </c>
      <c r="O118">
        <v>21.5</v>
      </c>
      <c r="P118">
        <v>599979</v>
      </c>
    </row>
    <row r="119" spans="1:16">
      <c r="A119" t="s">
        <v>553</v>
      </c>
      <c r="B119" t="s">
        <v>84</v>
      </c>
      <c r="C119" t="s">
        <v>16</v>
      </c>
      <c r="D119" t="s">
        <v>17</v>
      </c>
      <c r="E119" t="s">
        <v>112</v>
      </c>
      <c r="F119">
        <v>1</v>
      </c>
      <c r="G119">
        <v>12765</v>
      </c>
      <c r="H119" t="s">
        <v>103</v>
      </c>
      <c r="I119" t="s">
        <v>554</v>
      </c>
      <c r="J119" t="s">
        <v>589</v>
      </c>
      <c r="K119">
        <v>340</v>
      </c>
      <c r="L119">
        <v>470</v>
      </c>
      <c r="M119">
        <v>600</v>
      </c>
      <c r="N119">
        <v>0</v>
      </c>
      <c r="O119">
        <v>12</v>
      </c>
      <c r="P119">
        <v>153180</v>
      </c>
    </row>
    <row r="120" spans="1:16">
      <c r="A120" t="s">
        <v>710</v>
      </c>
      <c r="B120" t="s">
        <v>70</v>
      </c>
      <c r="C120" t="s">
        <v>23</v>
      </c>
      <c r="D120" t="s">
        <v>17</v>
      </c>
      <c r="E120" t="s">
        <v>77</v>
      </c>
      <c r="F120">
        <v>1</v>
      </c>
      <c r="G120">
        <v>60000</v>
      </c>
      <c r="H120" t="s">
        <v>711</v>
      </c>
      <c r="I120" t="s">
        <v>712</v>
      </c>
      <c r="J120" t="s">
        <v>592</v>
      </c>
      <c r="K120">
        <v>100</v>
      </c>
      <c r="L120">
        <v>205</v>
      </c>
      <c r="M120">
        <v>201</v>
      </c>
      <c r="N120">
        <v>0</v>
      </c>
      <c r="O120">
        <v>5</v>
      </c>
      <c r="P120">
        <v>300000</v>
      </c>
    </row>
    <row r="121" spans="1:16">
      <c r="A121" t="s">
        <v>720</v>
      </c>
      <c r="B121" t="s">
        <v>184</v>
      </c>
      <c r="C121" t="s">
        <v>43</v>
      </c>
      <c r="D121" t="s">
        <v>17</v>
      </c>
      <c r="E121" t="s">
        <v>35</v>
      </c>
      <c r="F121">
        <v>0</v>
      </c>
      <c r="G121">
        <v>27272</v>
      </c>
      <c r="H121" t="s">
        <v>90</v>
      </c>
      <c r="I121" t="s">
        <v>721</v>
      </c>
      <c r="J121" t="s">
        <v>592</v>
      </c>
      <c r="K121">
        <v>220</v>
      </c>
      <c r="L121">
        <v>315</v>
      </c>
      <c r="M121">
        <v>201</v>
      </c>
      <c r="N121">
        <v>0</v>
      </c>
      <c r="O121">
        <v>5</v>
      </c>
      <c r="P121">
        <v>136360</v>
      </c>
    </row>
    <row r="122" spans="1:16">
      <c r="A122" t="s">
        <v>530</v>
      </c>
      <c r="B122" t="s">
        <v>233</v>
      </c>
      <c r="C122" t="s">
        <v>16</v>
      </c>
      <c r="D122" t="s">
        <v>17</v>
      </c>
      <c r="E122" t="s">
        <v>106</v>
      </c>
      <c r="F122">
        <v>1</v>
      </c>
      <c r="G122">
        <v>20000</v>
      </c>
      <c r="H122" t="s">
        <v>491</v>
      </c>
      <c r="I122" t="s">
        <v>521</v>
      </c>
      <c r="J122" t="s">
        <v>592</v>
      </c>
      <c r="K122">
        <v>300</v>
      </c>
      <c r="L122">
        <v>410</v>
      </c>
      <c r="M122">
        <v>281</v>
      </c>
      <c r="N122">
        <v>0</v>
      </c>
      <c r="O122">
        <v>7</v>
      </c>
      <c r="P122">
        <v>140000</v>
      </c>
    </row>
    <row r="123" spans="1:16">
      <c r="A123" t="s">
        <v>705</v>
      </c>
      <c r="B123" t="s">
        <v>15</v>
      </c>
      <c r="C123" t="s">
        <v>23</v>
      </c>
      <c r="D123" t="s">
        <v>17</v>
      </c>
      <c r="E123" t="s">
        <v>42</v>
      </c>
      <c r="F123">
        <v>1</v>
      </c>
      <c r="G123">
        <v>90000</v>
      </c>
      <c r="H123" t="s">
        <v>240</v>
      </c>
      <c r="I123" t="s">
        <v>706</v>
      </c>
      <c r="J123" t="s">
        <v>589</v>
      </c>
      <c r="K123">
        <v>280</v>
      </c>
      <c r="L123">
        <v>800</v>
      </c>
      <c r="M123">
        <v>0</v>
      </c>
      <c r="N123">
        <v>600</v>
      </c>
      <c r="O123">
        <v>12</v>
      </c>
      <c r="P123">
        <v>1080000</v>
      </c>
    </row>
    <row r="124" spans="1:16">
      <c r="A124" t="s">
        <v>717</v>
      </c>
      <c r="B124" t="s">
        <v>70</v>
      </c>
      <c r="C124" t="s">
        <v>23</v>
      </c>
      <c r="D124" t="s">
        <v>17</v>
      </c>
      <c r="E124" t="s">
        <v>66</v>
      </c>
      <c r="F124">
        <v>0</v>
      </c>
      <c r="G124">
        <v>375000</v>
      </c>
      <c r="H124" t="s">
        <v>227</v>
      </c>
      <c r="I124" t="s">
        <v>682</v>
      </c>
      <c r="J124" t="s">
        <v>495</v>
      </c>
      <c r="K124">
        <v>160</v>
      </c>
      <c r="L124">
        <v>250</v>
      </c>
      <c r="M124">
        <v>201</v>
      </c>
      <c r="N124">
        <v>0</v>
      </c>
      <c r="O124">
        <v>4.5</v>
      </c>
      <c r="P124">
        <v>1687500</v>
      </c>
    </row>
    <row r="125" spans="1:16">
      <c r="A125" t="s">
        <v>816</v>
      </c>
      <c r="B125" t="s">
        <v>42</v>
      </c>
      <c r="C125" t="s">
        <v>43</v>
      </c>
      <c r="D125" t="s">
        <v>17</v>
      </c>
      <c r="E125" t="s">
        <v>44</v>
      </c>
      <c r="F125">
        <v>1</v>
      </c>
      <c r="G125">
        <v>48000</v>
      </c>
      <c r="H125" t="s">
        <v>90</v>
      </c>
      <c r="I125" t="s">
        <v>619</v>
      </c>
      <c r="J125" t="s">
        <v>592</v>
      </c>
      <c r="K125">
        <v>250</v>
      </c>
      <c r="L125">
        <v>310</v>
      </c>
      <c r="M125">
        <v>241</v>
      </c>
      <c r="N125">
        <v>0</v>
      </c>
      <c r="O125">
        <v>6</v>
      </c>
      <c r="P125">
        <v>288000</v>
      </c>
    </row>
    <row r="126" spans="1:16">
      <c r="A126" t="s">
        <v>817</v>
      </c>
      <c r="B126" t="s">
        <v>42</v>
      </c>
      <c r="C126" t="s">
        <v>23</v>
      </c>
      <c r="D126" t="s">
        <v>17</v>
      </c>
      <c r="E126" t="s">
        <v>44</v>
      </c>
      <c r="F126">
        <v>1</v>
      </c>
      <c r="G126">
        <v>48000</v>
      </c>
      <c r="H126" t="s">
        <v>240</v>
      </c>
      <c r="I126" t="s">
        <v>515</v>
      </c>
      <c r="J126" t="s">
        <v>592</v>
      </c>
      <c r="K126">
        <v>250</v>
      </c>
      <c r="L126">
        <v>350</v>
      </c>
      <c r="M126">
        <v>241</v>
      </c>
      <c r="N126">
        <v>0</v>
      </c>
      <c r="O126">
        <v>6</v>
      </c>
      <c r="P126">
        <v>288000</v>
      </c>
    </row>
    <row r="127" spans="1:16">
      <c r="A127" t="s">
        <v>65</v>
      </c>
      <c r="B127" t="s">
        <v>42</v>
      </c>
      <c r="C127" t="s">
        <v>23</v>
      </c>
      <c r="D127" t="s">
        <v>17</v>
      </c>
      <c r="E127" t="s">
        <v>66</v>
      </c>
      <c r="F127">
        <v>1</v>
      </c>
      <c r="G127">
        <v>10000</v>
      </c>
      <c r="H127" t="s">
        <v>31</v>
      </c>
      <c r="I127" t="s">
        <v>67</v>
      </c>
      <c r="J127" t="s">
        <v>21</v>
      </c>
      <c r="K127">
        <v>215</v>
      </c>
      <c r="L127">
        <v>300</v>
      </c>
      <c r="M127">
        <v>0</v>
      </c>
      <c r="N127">
        <v>0</v>
      </c>
      <c r="O127">
        <v>21.5</v>
      </c>
      <c r="P127">
        <v>215000</v>
      </c>
    </row>
    <row r="128" spans="1:16">
      <c r="A128" t="s">
        <v>246</v>
      </c>
      <c r="B128" t="s">
        <v>42</v>
      </c>
      <c r="C128" t="s">
        <v>43</v>
      </c>
      <c r="D128" t="s">
        <v>17</v>
      </c>
      <c r="E128" t="s">
        <v>66</v>
      </c>
      <c r="F128">
        <v>1</v>
      </c>
      <c r="G128">
        <v>60000</v>
      </c>
      <c r="H128" t="s">
        <v>240</v>
      </c>
      <c r="I128" t="s">
        <v>247</v>
      </c>
      <c r="J128" t="s">
        <v>224</v>
      </c>
      <c r="K128">
        <v>200</v>
      </c>
      <c r="L128">
        <v>300</v>
      </c>
      <c r="M128">
        <v>201</v>
      </c>
      <c r="N128">
        <v>0</v>
      </c>
      <c r="O128">
        <v>5.5</v>
      </c>
      <c r="P128">
        <v>330000</v>
      </c>
    </row>
    <row r="129" spans="1:16">
      <c r="A129" t="s">
        <v>715</v>
      </c>
      <c r="B129" t="s">
        <v>106</v>
      </c>
      <c r="C129" t="s">
        <v>23</v>
      </c>
      <c r="D129" t="s">
        <v>17</v>
      </c>
      <c r="E129" t="s">
        <v>70</v>
      </c>
      <c r="F129">
        <v>1</v>
      </c>
      <c r="G129">
        <v>57142</v>
      </c>
      <c r="H129" t="s">
        <v>108</v>
      </c>
      <c r="I129" t="s">
        <v>716</v>
      </c>
      <c r="J129" t="s">
        <v>592</v>
      </c>
      <c r="K129">
        <v>315</v>
      </c>
      <c r="L129">
        <v>430</v>
      </c>
      <c r="M129">
        <v>321</v>
      </c>
      <c r="N129">
        <v>0</v>
      </c>
      <c r="O129">
        <v>8</v>
      </c>
      <c r="P129">
        <v>457136</v>
      </c>
    </row>
    <row r="130" spans="1:16">
      <c r="A130" t="s">
        <v>707</v>
      </c>
      <c r="B130" t="s">
        <v>15</v>
      </c>
      <c r="C130" t="s">
        <v>23</v>
      </c>
      <c r="D130" t="s">
        <v>17</v>
      </c>
      <c r="E130" t="s">
        <v>35</v>
      </c>
      <c r="F130">
        <v>1</v>
      </c>
      <c r="G130">
        <v>25714</v>
      </c>
      <c r="H130" t="s">
        <v>240</v>
      </c>
      <c r="I130" t="s">
        <v>708</v>
      </c>
      <c r="J130" t="s">
        <v>589</v>
      </c>
      <c r="K130">
        <v>280</v>
      </c>
      <c r="L130">
        <v>700</v>
      </c>
      <c r="M130">
        <v>0</v>
      </c>
      <c r="N130">
        <v>600</v>
      </c>
      <c r="O130">
        <v>12</v>
      </c>
      <c r="P130">
        <v>308568</v>
      </c>
    </row>
    <row r="131" spans="1:16">
      <c r="A131" t="s">
        <v>192</v>
      </c>
      <c r="B131" t="s">
        <v>97</v>
      </c>
      <c r="C131" t="s">
        <v>43</v>
      </c>
      <c r="D131" t="s">
        <v>17</v>
      </c>
      <c r="E131" t="s">
        <v>84</v>
      </c>
      <c r="F131">
        <v>0</v>
      </c>
      <c r="G131">
        <v>16000</v>
      </c>
      <c r="H131" t="s">
        <v>39</v>
      </c>
      <c r="I131" t="s">
        <v>193</v>
      </c>
      <c r="J131" t="s">
        <v>21</v>
      </c>
      <c r="K131">
        <v>375</v>
      </c>
      <c r="L131">
        <v>390</v>
      </c>
      <c r="M131">
        <v>0</v>
      </c>
      <c r="N131">
        <v>0</v>
      </c>
      <c r="O131">
        <v>37.5</v>
      </c>
      <c r="P131">
        <v>600000</v>
      </c>
    </row>
    <row r="132" spans="1:16">
      <c r="A132" t="s">
        <v>718</v>
      </c>
      <c r="B132" t="s">
        <v>106</v>
      </c>
      <c r="C132" t="s">
        <v>23</v>
      </c>
      <c r="D132" t="s">
        <v>17</v>
      </c>
      <c r="E132" t="s">
        <v>84</v>
      </c>
      <c r="F132">
        <v>1</v>
      </c>
      <c r="G132">
        <v>27272</v>
      </c>
      <c r="H132" t="s">
        <v>130</v>
      </c>
      <c r="I132" t="s">
        <v>719</v>
      </c>
      <c r="J132" t="s">
        <v>592</v>
      </c>
      <c r="K132">
        <v>220</v>
      </c>
      <c r="L132">
        <v>280</v>
      </c>
      <c r="M132">
        <v>201</v>
      </c>
      <c r="N132">
        <v>0</v>
      </c>
      <c r="O132">
        <v>5</v>
      </c>
      <c r="P132">
        <v>136360</v>
      </c>
    </row>
    <row r="133" spans="1:16">
      <c r="A133" t="s">
        <v>237</v>
      </c>
      <c r="B133" t="s">
        <v>34</v>
      </c>
      <c r="C133" t="s">
        <v>43</v>
      </c>
      <c r="D133" t="s">
        <v>17</v>
      </c>
      <c r="E133" t="s">
        <v>35</v>
      </c>
      <c r="F133">
        <v>0</v>
      </c>
      <c r="G133">
        <v>33333</v>
      </c>
      <c r="H133" t="s">
        <v>90</v>
      </c>
      <c r="I133" t="s">
        <v>238</v>
      </c>
      <c r="J133" t="s">
        <v>224</v>
      </c>
      <c r="K133">
        <v>180</v>
      </c>
      <c r="L133">
        <v>280</v>
      </c>
      <c r="M133">
        <v>201</v>
      </c>
      <c r="N133">
        <v>0</v>
      </c>
      <c r="O133">
        <v>5.5</v>
      </c>
      <c r="P133">
        <v>183331</v>
      </c>
    </row>
    <row r="134" spans="1:16">
      <c r="A134" t="s">
        <v>213</v>
      </c>
      <c r="B134" t="s">
        <v>97</v>
      </c>
      <c r="C134" t="s">
        <v>23</v>
      </c>
      <c r="D134" t="s">
        <v>17</v>
      </c>
      <c r="E134" t="s">
        <v>70</v>
      </c>
      <c r="F134">
        <v>1</v>
      </c>
      <c r="G134">
        <v>18750</v>
      </c>
      <c r="H134" t="s">
        <v>214</v>
      </c>
      <c r="I134" t="s">
        <v>215</v>
      </c>
      <c r="J134" t="s">
        <v>212</v>
      </c>
      <c r="K134">
        <v>320</v>
      </c>
      <c r="L134">
        <v>400</v>
      </c>
      <c r="M134">
        <v>350</v>
      </c>
      <c r="N134">
        <v>0</v>
      </c>
      <c r="O134">
        <v>32</v>
      </c>
      <c r="P134">
        <v>600000</v>
      </c>
    </row>
    <row r="135" spans="1:16">
      <c r="A135" t="s">
        <v>722</v>
      </c>
      <c r="B135" t="s">
        <v>97</v>
      </c>
      <c r="C135" t="s">
        <v>43</v>
      </c>
      <c r="D135" t="s">
        <v>17</v>
      </c>
      <c r="E135" t="s">
        <v>84</v>
      </c>
      <c r="F135">
        <v>0</v>
      </c>
      <c r="G135">
        <v>24390</v>
      </c>
      <c r="H135" t="s">
        <v>517</v>
      </c>
      <c r="I135" t="s">
        <v>723</v>
      </c>
      <c r="J135" t="s">
        <v>592</v>
      </c>
      <c r="K135">
        <v>205</v>
      </c>
      <c r="L135">
        <v>290</v>
      </c>
      <c r="M135">
        <v>201</v>
      </c>
      <c r="N135">
        <v>0</v>
      </c>
      <c r="O135">
        <v>5</v>
      </c>
      <c r="P135">
        <v>121950</v>
      </c>
    </row>
    <row r="136" spans="1:16">
      <c r="A136" t="s">
        <v>508</v>
      </c>
      <c r="B136" t="s">
        <v>102</v>
      </c>
      <c r="C136" t="s">
        <v>16</v>
      </c>
      <c r="D136" t="s">
        <v>17</v>
      </c>
      <c r="E136" t="s">
        <v>111</v>
      </c>
      <c r="F136">
        <v>1</v>
      </c>
      <c r="G136">
        <v>25000</v>
      </c>
      <c r="H136" t="s">
        <v>509</v>
      </c>
      <c r="I136" t="s">
        <v>510</v>
      </c>
      <c r="J136" t="s">
        <v>592</v>
      </c>
      <c r="K136">
        <v>240</v>
      </c>
      <c r="L136">
        <v>280</v>
      </c>
      <c r="M136">
        <v>241</v>
      </c>
      <c r="N136">
        <v>0</v>
      </c>
      <c r="O136">
        <v>6</v>
      </c>
      <c r="P136">
        <v>150000</v>
      </c>
    </row>
    <row r="137" spans="1:16">
      <c r="A137" t="s">
        <v>250</v>
      </c>
      <c r="B137" t="s">
        <v>124</v>
      </c>
      <c r="C137" t="s">
        <v>16</v>
      </c>
      <c r="D137" t="s">
        <v>17</v>
      </c>
      <c r="E137" t="s">
        <v>118</v>
      </c>
      <c r="F137">
        <v>1</v>
      </c>
      <c r="G137">
        <v>60000</v>
      </c>
      <c r="H137" t="s">
        <v>227</v>
      </c>
      <c r="I137" t="s">
        <v>236</v>
      </c>
      <c r="J137" t="s">
        <v>224</v>
      </c>
      <c r="K137">
        <v>400</v>
      </c>
      <c r="L137">
        <v>600</v>
      </c>
      <c r="M137">
        <v>401</v>
      </c>
      <c r="N137">
        <v>0</v>
      </c>
      <c r="O137">
        <v>10.5</v>
      </c>
      <c r="P137">
        <v>630000</v>
      </c>
    </row>
    <row r="138" spans="1:16">
      <c r="A138" t="s">
        <v>280</v>
      </c>
      <c r="B138" t="s">
        <v>233</v>
      </c>
      <c r="C138" t="s">
        <v>23</v>
      </c>
      <c r="D138" t="s">
        <v>17</v>
      </c>
      <c r="E138" t="s">
        <v>176</v>
      </c>
      <c r="F138">
        <v>1</v>
      </c>
      <c r="G138">
        <v>90000</v>
      </c>
      <c r="H138" t="s">
        <v>276</v>
      </c>
      <c r="I138" t="s">
        <v>281</v>
      </c>
      <c r="J138" t="s">
        <v>272</v>
      </c>
      <c r="K138">
        <v>200</v>
      </c>
      <c r="L138">
        <v>300</v>
      </c>
      <c r="M138">
        <v>0</v>
      </c>
      <c r="N138">
        <v>0</v>
      </c>
      <c r="O138">
        <v>20</v>
      </c>
      <c r="P138">
        <v>1800000</v>
      </c>
    </row>
    <row r="139" spans="1:16">
      <c r="A139" t="s">
        <v>266</v>
      </c>
      <c r="B139" t="s">
        <v>124</v>
      </c>
      <c r="C139" t="s">
        <v>23</v>
      </c>
      <c r="D139" t="s">
        <v>17</v>
      </c>
      <c r="E139" t="s">
        <v>144</v>
      </c>
      <c r="F139">
        <v>0</v>
      </c>
      <c r="G139">
        <v>200000</v>
      </c>
      <c r="H139" t="s">
        <v>90</v>
      </c>
      <c r="I139" t="s">
        <v>267</v>
      </c>
      <c r="J139" t="s">
        <v>224</v>
      </c>
      <c r="K139">
        <v>180</v>
      </c>
      <c r="L139">
        <v>280</v>
      </c>
      <c r="M139">
        <v>201</v>
      </c>
      <c r="N139">
        <v>0</v>
      </c>
      <c r="O139">
        <v>5.5</v>
      </c>
      <c r="P139">
        <v>1100000</v>
      </c>
    </row>
    <row r="140" spans="1:16">
      <c r="A140" t="s">
        <v>732</v>
      </c>
      <c r="B140" t="s">
        <v>184</v>
      </c>
      <c r="C140" t="s">
        <v>23</v>
      </c>
      <c r="D140" t="s">
        <v>17</v>
      </c>
      <c r="E140" t="s">
        <v>84</v>
      </c>
      <c r="F140">
        <v>1</v>
      </c>
      <c r="G140">
        <v>94736</v>
      </c>
      <c r="H140" t="s">
        <v>45</v>
      </c>
      <c r="I140" t="s">
        <v>733</v>
      </c>
      <c r="J140" t="s">
        <v>592</v>
      </c>
      <c r="K140">
        <v>190</v>
      </c>
      <c r="L140">
        <v>260</v>
      </c>
      <c r="M140">
        <v>201</v>
      </c>
      <c r="N140">
        <v>0</v>
      </c>
      <c r="O140">
        <v>5</v>
      </c>
      <c r="P140">
        <v>473680</v>
      </c>
    </row>
    <row r="141" spans="1:16">
      <c r="A141" t="s">
        <v>736</v>
      </c>
      <c r="B141" t="s">
        <v>184</v>
      </c>
      <c r="C141" t="s">
        <v>43</v>
      </c>
      <c r="D141" t="s">
        <v>17</v>
      </c>
      <c r="E141" t="s">
        <v>35</v>
      </c>
      <c r="F141">
        <v>1</v>
      </c>
      <c r="G141">
        <v>8571</v>
      </c>
      <c r="H141" t="s">
        <v>737</v>
      </c>
      <c r="I141" t="s">
        <v>738</v>
      </c>
      <c r="J141" t="s">
        <v>589</v>
      </c>
      <c r="K141">
        <v>250</v>
      </c>
      <c r="L141">
        <v>700</v>
      </c>
      <c r="M141">
        <v>0</v>
      </c>
      <c r="N141">
        <v>250</v>
      </c>
      <c r="O141">
        <v>5</v>
      </c>
      <c r="P141">
        <v>42855</v>
      </c>
    </row>
    <row r="142" spans="1:16">
      <c r="A142" t="s">
        <v>740</v>
      </c>
      <c r="B142" t="s">
        <v>124</v>
      </c>
      <c r="C142" t="s">
        <v>23</v>
      </c>
      <c r="D142" t="s">
        <v>17</v>
      </c>
      <c r="E142" t="s">
        <v>48</v>
      </c>
      <c r="F142">
        <v>1</v>
      </c>
      <c r="G142">
        <v>35294</v>
      </c>
      <c r="H142" t="s">
        <v>108</v>
      </c>
      <c r="I142" t="s">
        <v>741</v>
      </c>
      <c r="J142" t="s">
        <v>592</v>
      </c>
      <c r="K142">
        <v>170</v>
      </c>
      <c r="L142">
        <v>250</v>
      </c>
      <c r="M142">
        <v>201</v>
      </c>
      <c r="N142">
        <v>0</v>
      </c>
      <c r="O142">
        <v>5</v>
      </c>
      <c r="P142">
        <v>176470</v>
      </c>
    </row>
    <row r="143" spans="1:16">
      <c r="A143" t="s">
        <v>505</v>
      </c>
      <c r="B143" t="s">
        <v>24</v>
      </c>
      <c r="C143" t="s">
        <v>16</v>
      </c>
      <c r="D143" t="s">
        <v>17</v>
      </c>
      <c r="E143" t="s">
        <v>118</v>
      </c>
      <c r="F143">
        <v>1</v>
      </c>
      <c r="G143">
        <v>25000</v>
      </c>
      <c r="H143" t="s">
        <v>506</v>
      </c>
      <c r="I143" t="s">
        <v>507</v>
      </c>
      <c r="J143" t="s">
        <v>592</v>
      </c>
      <c r="K143">
        <v>240</v>
      </c>
      <c r="L143">
        <v>280</v>
      </c>
      <c r="M143">
        <v>241</v>
      </c>
      <c r="N143">
        <v>0</v>
      </c>
      <c r="O143">
        <v>6</v>
      </c>
      <c r="P143">
        <v>150000</v>
      </c>
    </row>
    <row r="144" spans="1:16">
      <c r="A144" t="s">
        <v>802</v>
      </c>
      <c r="B144" t="s">
        <v>48</v>
      </c>
      <c r="C144" t="s">
        <v>43</v>
      </c>
      <c r="D144" t="s">
        <v>17</v>
      </c>
      <c r="E144" t="s">
        <v>119</v>
      </c>
      <c r="F144">
        <v>1</v>
      </c>
      <c r="G144">
        <v>21428</v>
      </c>
      <c r="H144" t="s">
        <v>803</v>
      </c>
      <c r="I144" t="s">
        <v>730</v>
      </c>
      <c r="J144" t="s">
        <v>592</v>
      </c>
      <c r="K144">
        <v>280</v>
      </c>
      <c r="L144">
        <v>380</v>
      </c>
      <c r="M144">
        <v>280</v>
      </c>
      <c r="N144">
        <v>0</v>
      </c>
      <c r="O144">
        <v>5</v>
      </c>
      <c r="P144">
        <v>107140</v>
      </c>
    </row>
    <row r="145" spans="1:16">
      <c r="A145" t="s">
        <v>286</v>
      </c>
      <c r="B145" t="s">
        <v>42</v>
      </c>
      <c r="C145" t="s">
        <v>23</v>
      </c>
      <c r="D145" t="s">
        <v>17</v>
      </c>
      <c r="E145" t="s">
        <v>53</v>
      </c>
      <c r="F145">
        <v>0</v>
      </c>
      <c r="G145">
        <v>109090</v>
      </c>
      <c r="H145" t="s">
        <v>285</v>
      </c>
      <c r="I145" t="s">
        <v>287</v>
      </c>
      <c r="J145" t="s">
        <v>272</v>
      </c>
      <c r="K145">
        <v>110</v>
      </c>
      <c r="L145">
        <v>170</v>
      </c>
      <c r="M145">
        <v>0</v>
      </c>
      <c r="N145">
        <v>0</v>
      </c>
      <c r="O145">
        <v>11</v>
      </c>
      <c r="P145">
        <v>1199990</v>
      </c>
    </row>
    <row r="146" spans="1:16">
      <c r="A146" t="s">
        <v>544</v>
      </c>
      <c r="B146" t="s">
        <v>24</v>
      </c>
      <c r="C146" t="s">
        <v>16</v>
      </c>
      <c r="D146" t="s">
        <v>17</v>
      </c>
      <c r="E146" t="s">
        <v>118</v>
      </c>
      <c r="F146">
        <v>1</v>
      </c>
      <c r="G146">
        <v>15000</v>
      </c>
      <c r="H146" t="s">
        <v>545</v>
      </c>
      <c r="I146" t="s">
        <v>234</v>
      </c>
      <c r="J146" t="s">
        <v>592</v>
      </c>
      <c r="K146">
        <v>400</v>
      </c>
      <c r="L146">
        <v>500</v>
      </c>
      <c r="M146">
        <v>401</v>
      </c>
      <c r="N146">
        <v>0</v>
      </c>
      <c r="O146">
        <v>10</v>
      </c>
      <c r="P146">
        <v>150000</v>
      </c>
    </row>
    <row r="147" spans="1:16">
      <c r="A147" t="s">
        <v>175</v>
      </c>
      <c r="B147" t="s">
        <v>176</v>
      </c>
      <c r="C147" t="s">
        <v>43</v>
      </c>
      <c r="D147" t="s">
        <v>17</v>
      </c>
      <c r="E147" t="s">
        <v>42</v>
      </c>
      <c r="F147">
        <v>0</v>
      </c>
      <c r="G147">
        <v>26086</v>
      </c>
      <c r="H147" t="s">
        <v>177</v>
      </c>
      <c r="I147" t="s">
        <v>178</v>
      </c>
      <c r="J147" t="s">
        <v>21</v>
      </c>
      <c r="K147">
        <v>230</v>
      </c>
      <c r="L147">
        <v>300</v>
      </c>
      <c r="M147">
        <v>0</v>
      </c>
      <c r="N147">
        <v>0</v>
      </c>
      <c r="O147">
        <v>23</v>
      </c>
      <c r="P147">
        <v>599978</v>
      </c>
    </row>
    <row r="148" spans="1:16">
      <c r="A148" t="s">
        <v>110</v>
      </c>
      <c r="B148" t="s">
        <v>111</v>
      </c>
      <c r="C148" t="s">
        <v>16</v>
      </c>
      <c r="D148" t="s">
        <v>17</v>
      </c>
      <c r="E148" t="s">
        <v>112</v>
      </c>
      <c r="F148">
        <v>1</v>
      </c>
      <c r="G148">
        <v>160000</v>
      </c>
      <c r="H148" t="s">
        <v>113</v>
      </c>
      <c r="I148" t="s">
        <v>114</v>
      </c>
      <c r="J148" t="s">
        <v>92</v>
      </c>
      <c r="K148">
        <v>150</v>
      </c>
      <c r="L148">
        <v>250</v>
      </c>
      <c r="M148">
        <v>201</v>
      </c>
      <c r="N148">
        <v>0</v>
      </c>
      <c r="O148">
        <v>4</v>
      </c>
      <c r="P148">
        <v>640000</v>
      </c>
    </row>
    <row r="149" spans="1:16">
      <c r="A149" t="s">
        <v>61</v>
      </c>
      <c r="B149" t="s">
        <v>42</v>
      </c>
      <c r="C149" t="s">
        <v>23</v>
      </c>
      <c r="D149" t="s">
        <v>17</v>
      </c>
      <c r="E149" t="s">
        <v>44</v>
      </c>
      <c r="F149">
        <v>0</v>
      </c>
      <c r="G149">
        <v>96000</v>
      </c>
      <c r="H149" t="s">
        <v>59</v>
      </c>
      <c r="I149" t="s">
        <v>62</v>
      </c>
      <c r="J149" t="s">
        <v>21</v>
      </c>
      <c r="K149">
        <v>250</v>
      </c>
      <c r="L149">
        <v>350</v>
      </c>
      <c r="M149">
        <v>0</v>
      </c>
      <c r="N149">
        <v>0</v>
      </c>
      <c r="O149">
        <v>25</v>
      </c>
      <c r="P149">
        <v>2400000</v>
      </c>
    </row>
    <row r="150" spans="1:16">
      <c r="A150" t="s">
        <v>801</v>
      </c>
      <c r="B150" t="s">
        <v>144</v>
      </c>
      <c r="C150" t="s">
        <v>43</v>
      </c>
      <c r="D150" t="s">
        <v>17</v>
      </c>
      <c r="E150" t="s">
        <v>53</v>
      </c>
      <c r="F150">
        <v>1</v>
      </c>
      <c r="G150">
        <v>50000</v>
      </c>
      <c r="H150" t="s">
        <v>509</v>
      </c>
      <c r="I150" t="s">
        <v>510</v>
      </c>
      <c r="J150" t="s">
        <v>592</v>
      </c>
      <c r="K150">
        <v>240</v>
      </c>
      <c r="L150">
        <v>280</v>
      </c>
      <c r="M150">
        <v>241</v>
      </c>
      <c r="N150">
        <v>0</v>
      </c>
      <c r="O150">
        <v>6</v>
      </c>
      <c r="P150">
        <v>300000</v>
      </c>
    </row>
    <row r="151" spans="1:16">
      <c r="A151" t="s">
        <v>51</v>
      </c>
      <c r="B151" t="s">
        <v>52</v>
      </c>
      <c r="C151" t="s">
        <v>16</v>
      </c>
      <c r="D151" t="s">
        <v>17</v>
      </c>
      <c r="E151" t="s">
        <v>53</v>
      </c>
      <c r="F151">
        <v>1</v>
      </c>
      <c r="G151">
        <v>24000</v>
      </c>
      <c r="H151" t="s">
        <v>31</v>
      </c>
      <c r="I151" t="s">
        <v>54</v>
      </c>
      <c r="J151" t="s">
        <v>21</v>
      </c>
      <c r="K151">
        <v>250</v>
      </c>
      <c r="L151">
        <v>350</v>
      </c>
      <c r="M151">
        <v>0</v>
      </c>
      <c r="N151">
        <v>0</v>
      </c>
      <c r="O151">
        <v>25</v>
      </c>
      <c r="P151">
        <v>600000</v>
      </c>
    </row>
    <row r="152" spans="1:16">
      <c r="A152" t="s">
        <v>731</v>
      </c>
      <c r="B152" t="s">
        <v>34</v>
      </c>
      <c r="C152" t="s">
        <v>23</v>
      </c>
      <c r="D152" t="s">
        <v>17</v>
      </c>
      <c r="E152" t="s">
        <v>35</v>
      </c>
      <c r="F152">
        <v>1</v>
      </c>
      <c r="G152">
        <v>48000</v>
      </c>
      <c r="H152" t="s">
        <v>240</v>
      </c>
      <c r="I152" t="s">
        <v>249</v>
      </c>
      <c r="J152" t="s">
        <v>592</v>
      </c>
      <c r="K152">
        <v>250</v>
      </c>
      <c r="L152">
        <v>450</v>
      </c>
      <c r="M152">
        <v>241</v>
      </c>
      <c r="N152">
        <v>0</v>
      </c>
      <c r="O152">
        <v>6</v>
      </c>
      <c r="P152">
        <v>288000</v>
      </c>
    </row>
    <row r="153" spans="1:16">
      <c r="A153" t="s">
        <v>734</v>
      </c>
      <c r="B153" t="s">
        <v>97</v>
      </c>
      <c r="C153" t="s">
        <v>23</v>
      </c>
      <c r="D153" t="s">
        <v>17</v>
      </c>
      <c r="E153" t="s">
        <v>111</v>
      </c>
      <c r="F153">
        <v>1</v>
      </c>
      <c r="G153">
        <v>4800</v>
      </c>
      <c r="H153" t="s">
        <v>547</v>
      </c>
      <c r="I153" t="s">
        <v>735</v>
      </c>
      <c r="J153" t="s">
        <v>592</v>
      </c>
      <c r="K153">
        <v>160</v>
      </c>
      <c r="L153">
        <v>200</v>
      </c>
      <c r="M153">
        <v>201</v>
      </c>
      <c r="N153">
        <v>0</v>
      </c>
      <c r="O153">
        <v>5</v>
      </c>
      <c r="P153">
        <v>24000</v>
      </c>
    </row>
    <row r="154" spans="1:16">
      <c r="A154" t="s">
        <v>531</v>
      </c>
      <c r="B154" t="s">
        <v>184</v>
      </c>
      <c r="C154" t="s">
        <v>16</v>
      </c>
      <c r="D154" t="s">
        <v>17</v>
      </c>
      <c r="E154" t="s">
        <v>111</v>
      </c>
      <c r="F154">
        <v>1</v>
      </c>
      <c r="G154">
        <v>18750</v>
      </c>
      <c r="H154" t="s">
        <v>532</v>
      </c>
      <c r="I154" t="s">
        <v>401</v>
      </c>
      <c r="J154" t="s">
        <v>592</v>
      </c>
      <c r="K154">
        <v>320</v>
      </c>
      <c r="L154">
        <v>400</v>
      </c>
      <c r="M154">
        <v>321</v>
      </c>
      <c r="N154">
        <v>0</v>
      </c>
      <c r="O154">
        <v>8</v>
      </c>
      <c r="P154">
        <v>150000</v>
      </c>
    </row>
    <row r="155" spans="1:16">
      <c r="A155" t="s">
        <v>14</v>
      </c>
      <c r="B155" t="s">
        <v>15</v>
      </c>
      <c r="C155" t="s">
        <v>16</v>
      </c>
      <c r="D155" t="s">
        <v>17</v>
      </c>
      <c r="E155" t="s">
        <v>18</v>
      </c>
      <c r="F155">
        <v>1</v>
      </c>
      <c r="G155">
        <v>13043</v>
      </c>
      <c r="H155" t="s">
        <v>19</v>
      </c>
      <c r="I155" t="s">
        <v>20</v>
      </c>
      <c r="J155" t="s">
        <v>21</v>
      </c>
      <c r="K155">
        <v>230</v>
      </c>
      <c r="L155">
        <v>300</v>
      </c>
      <c r="M155">
        <v>0</v>
      </c>
      <c r="N155">
        <v>0</v>
      </c>
      <c r="O155">
        <v>23</v>
      </c>
      <c r="P155">
        <v>299989</v>
      </c>
    </row>
    <row r="156" spans="1:16">
      <c r="A156" t="s">
        <v>89</v>
      </c>
      <c r="B156" t="s">
        <v>34</v>
      </c>
      <c r="C156" t="s">
        <v>16</v>
      </c>
      <c r="D156" t="s">
        <v>17</v>
      </c>
      <c r="E156" t="s">
        <v>35</v>
      </c>
      <c r="F156">
        <v>0</v>
      </c>
      <c r="G156">
        <v>80000</v>
      </c>
      <c r="H156" t="s">
        <v>90</v>
      </c>
      <c r="I156" t="s">
        <v>91</v>
      </c>
      <c r="J156" t="s">
        <v>92</v>
      </c>
      <c r="K156">
        <v>150</v>
      </c>
      <c r="L156">
        <v>150</v>
      </c>
      <c r="M156">
        <v>201</v>
      </c>
      <c r="N156">
        <v>0</v>
      </c>
      <c r="O156">
        <v>4</v>
      </c>
      <c r="P156">
        <v>320000</v>
      </c>
    </row>
    <row r="157" spans="1:16">
      <c r="A157" t="s">
        <v>561</v>
      </c>
      <c r="B157" t="s">
        <v>84</v>
      </c>
      <c r="C157" t="s">
        <v>16</v>
      </c>
      <c r="D157" t="s">
        <v>17</v>
      </c>
      <c r="E157" t="s">
        <v>138</v>
      </c>
      <c r="F157">
        <v>0</v>
      </c>
      <c r="G157">
        <v>18461</v>
      </c>
      <c r="H157" t="s">
        <v>90</v>
      </c>
      <c r="I157" t="s">
        <v>562</v>
      </c>
      <c r="J157" t="s">
        <v>582</v>
      </c>
      <c r="K157">
        <v>500</v>
      </c>
      <c r="L157">
        <v>650</v>
      </c>
      <c r="M157">
        <v>0</v>
      </c>
      <c r="N157">
        <v>250</v>
      </c>
      <c r="O157">
        <v>5.5</v>
      </c>
      <c r="P157">
        <v>101535</v>
      </c>
    </row>
    <row r="158" spans="1:16">
      <c r="A158" t="s">
        <v>533</v>
      </c>
      <c r="B158" t="s">
        <v>184</v>
      </c>
      <c r="C158" t="s">
        <v>16</v>
      </c>
      <c r="D158" t="s">
        <v>17</v>
      </c>
      <c r="E158" t="s">
        <v>35</v>
      </c>
      <c r="F158">
        <v>1</v>
      </c>
      <c r="G158">
        <v>17142</v>
      </c>
      <c r="H158" t="s">
        <v>103</v>
      </c>
      <c r="I158" t="s">
        <v>534</v>
      </c>
      <c r="J158" t="s">
        <v>592</v>
      </c>
      <c r="K158">
        <v>350</v>
      </c>
      <c r="L158">
        <v>370</v>
      </c>
      <c r="M158">
        <v>350</v>
      </c>
      <c r="N158">
        <v>0</v>
      </c>
      <c r="O158">
        <v>6</v>
      </c>
      <c r="P158">
        <v>102852</v>
      </c>
    </row>
    <row r="159" spans="1:16">
      <c r="A159" t="s">
        <v>725</v>
      </c>
      <c r="B159" t="s">
        <v>97</v>
      </c>
      <c r="C159" t="s">
        <v>43</v>
      </c>
      <c r="D159" t="s">
        <v>17</v>
      </c>
      <c r="E159" t="s">
        <v>84</v>
      </c>
      <c r="F159">
        <v>0</v>
      </c>
      <c r="G159">
        <v>13333</v>
      </c>
      <c r="H159" t="s">
        <v>726</v>
      </c>
      <c r="I159" t="s">
        <v>727</v>
      </c>
      <c r="J159" t="s">
        <v>589</v>
      </c>
      <c r="K159">
        <v>250</v>
      </c>
      <c r="L159">
        <v>450</v>
      </c>
      <c r="M159">
        <v>0</v>
      </c>
      <c r="N159">
        <v>250</v>
      </c>
      <c r="O159">
        <v>5</v>
      </c>
      <c r="P159">
        <v>66665</v>
      </c>
    </row>
    <row r="160" spans="1:16">
      <c r="A160" t="s">
        <v>268</v>
      </c>
      <c r="B160" t="s">
        <v>124</v>
      </c>
      <c r="C160" t="s">
        <v>23</v>
      </c>
      <c r="D160" t="s">
        <v>17</v>
      </c>
      <c r="E160" t="s">
        <v>118</v>
      </c>
      <c r="F160">
        <v>1</v>
      </c>
      <c r="G160">
        <v>72000</v>
      </c>
      <c r="H160" t="s">
        <v>90</v>
      </c>
      <c r="I160" t="s">
        <v>269</v>
      </c>
      <c r="J160" t="s">
        <v>224</v>
      </c>
      <c r="K160">
        <v>250</v>
      </c>
      <c r="L160">
        <v>400</v>
      </c>
      <c r="M160">
        <v>241</v>
      </c>
      <c r="N160">
        <v>0</v>
      </c>
      <c r="O160">
        <v>6.5</v>
      </c>
      <c r="P160">
        <v>468000</v>
      </c>
    </row>
    <row r="161" spans="1:16">
      <c r="A161" t="s">
        <v>783</v>
      </c>
      <c r="B161" t="s">
        <v>24</v>
      </c>
      <c r="C161" t="s">
        <v>43</v>
      </c>
      <c r="D161" t="s">
        <v>17</v>
      </c>
      <c r="E161" t="s">
        <v>52</v>
      </c>
      <c r="F161">
        <v>1</v>
      </c>
      <c r="G161">
        <v>21428</v>
      </c>
      <c r="H161" t="s">
        <v>661</v>
      </c>
      <c r="I161" t="s">
        <v>784</v>
      </c>
      <c r="J161" t="s">
        <v>592</v>
      </c>
      <c r="K161">
        <v>280</v>
      </c>
      <c r="L161">
        <v>320</v>
      </c>
      <c r="M161">
        <v>280</v>
      </c>
      <c r="N161">
        <v>0</v>
      </c>
      <c r="O161">
        <v>5</v>
      </c>
      <c r="P161">
        <v>107140</v>
      </c>
    </row>
    <row r="162" spans="1:16">
      <c r="A162" t="s">
        <v>764</v>
      </c>
      <c r="B162" t="s">
        <v>102</v>
      </c>
      <c r="C162" t="s">
        <v>43</v>
      </c>
      <c r="D162" t="s">
        <v>17</v>
      </c>
      <c r="E162" t="s">
        <v>70</v>
      </c>
      <c r="F162">
        <v>0</v>
      </c>
      <c r="G162">
        <v>28571</v>
      </c>
      <c r="H162" t="s">
        <v>765</v>
      </c>
      <c r="I162" t="s">
        <v>766</v>
      </c>
      <c r="J162" t="s">
        <v>592</v>
      </c>
      <c r="K162">
        <v>210</v>
      </c>
      <c r="L162">
        <v>250</v>
      </c>
      <c r="M162">
        <v>201</v>
      </c>
      <c r="N162">
        <v>0</v>
      </c>
      <c r="O162">
        <v>5</v>
      </c>
      <c r="P162">
        <v>142855</v>
      </c>
    </row>
    <row r="163" spans="1:16">
      <c r="A163" t="s">
        <v>767</v>
      </c>
      <c r="B163" t="s">
        <v>176</v>
      </c>
      <c r="C163" t="s">
        <v>23</v>
      </c>
      <c r="D163" t="s">
        <v>17</v>
      </c>
      <c r="E163" t="s">
        <v>70</v>
      </c>
      <c r="F163">
        <v>1</v>
      </c>
      <c r="G163">
        <v>28571</v>
      </c>
      <c r="H163" t="s">
        <v>90</v>
      </c>
      <c r="I163" t="s">
        <v>768</v>
      </c>
      <c r="J163" t="s">
        <v>592</v>
      </c>
      <c r="K163">
        <v>210</v>
      </c>
      <c r="L163">
        <v>190</v>
      </c>
      <c r="M163">
        <v>201</v>
      </c>
      <c r="N163">
        <v>0</v>
      </c>
      <c r="O163">
        <v>5</v>
      </c>
      <c r="P163">
        <v>142855</v>
      </c>
    </row>
    <row r="164" spans="1:16">
      <c r="A164" t="s">
        <v>203</v>
      </c>
      <c r="B164" t="s">
        <v>84</v>
      </c>
      <c r="C164" t="s">
        <v>23</v>
      </c>
      <c r="D164" t="s">
        <v>17</v>
      </c>
      <c r="E164" t="s">
        <v>77</v>
      </c>
      <c r="F164">
        <v>1</v>
      </c>
      <c r="G164">
        <v>20000</v>
      </c>
      <c r="H164" t="s">
        <v>204</v>
      </c>
      <c r="I164" t="s">
        <v>202</v>
      </c>
      <c r="J164" t="s">
        <v>199</v>
      </c>
      <c r="K164">
        <v>150</v>
      </c>
      <c r="L164">
        <v>220</v>
      </c>
      <c r="M164">
        <v>0</v>
      </c>
      <c r="N164">
        <v>0</v>
      </c>
      <c r="O164">
        <v>15</v>
      </c>
      <c r="P164">
        <v>300000</v>
      </c>
    </row>
    <row r="165" spans="1:16">
      <c r="A165" t="s">
        <v>203</v>
      </c>
      <c r="B165" t="s">
        <v>84</v>
      </c>
      <c r="C165" t="s">
        <v>23</v>
      </c>
      <c r="D165" t="s">
        <v>17</v>
      </c>
      <c r="E165" t="s">
        <v>77</v>
      </c>
      <c r="F165">
        <v>1</v>
      </c>
      <c r="G165">
        <v>20000</v>
      </c>
      <c r="H165" t="s">
        <v>204</v>
      </c>
      <c r="I165" t="s">
        <v>202</v>
      </c>
      <c r="J165" t="s">
        <v>199</v>
      </c>
      <c r="K165">
        <v>150</v>
      </c>
      <c r="L165">
        <v>220</v>
      </c>
      <c r="M165">
        <v>0</v>
      </c>
      <c r="N165">
        <v>0</v>
      </c>
      <c r="O165">
        <v>15</v>
      </c>
      <c r="P165">
        <v>300000</v>
      </c>
    </row>
    <row r="166" spans="1:16">
      <c r="A166" t="s">
        <v>86</v>
      </c>
      <c r="B166" t="s">
        <v>84</v>
      </c>
      <c r="C166" t="s">
        <v>23</v>
      </c>
      <c r="D166" t="s">
        <v>17</v>
      </c>
      <c r="E166" t="s">
        <v>66</v>
      </c>
      <c r="F166">
        <v>1</v>
      </c>
      <c r="G166">
        <v>56250</v>
      </c>
      <c r="H166" t="s">
        <v>71</v>
      </c>
      <c r="I166" t="s">
        <v>64</v>
      </c>
      <c r="J166" t="s">
        <v>21</v>
      </c>
      <c r="K166">
        <v>320</v>
      </c>
      <c r="L166">
        <v>400</v>
      </c>
      <c r="M166">
        <v>0</v>
      </c>
      <c r="N166">
        <v>0</v>
      </c>
      <c r="O166">
        <v>32</v>
      </c>
      <c r="P166">
        <v>1800000</v>
      </c>
    </row>
    <row r="167" spans="1:16">
      <c r="A167" t="s">
        <v>69</v>
      </c>
      <c r="B167" t="s">
        <v>70</v>
      </c>
      <c r="C167" t="s">
        <v>23</v>
      </c>
      <c r="D167" t="s">
        <v>17</v>
      </c>
      <c r="E167" t="s">
        <v>66</v>
      </c>
      <c r="F167">
        <v>1</v>
      </c>
      <c r="G167">
        <v>1875</v>
      </c>
      <c r="H167" t="s">
        <v>71</v>
      </c>
      <c r="I167" t="s">
        <v>64</v>
      </c>
      <c r="J167" t="s">
        <v>21</v>
      </c>
      <c r="K167">
        <v>320</v>
      </c>
      <c r="L167">
        <v>400</v>
      </c>
      <c r="M167">
        <v>0</v>
      </c>
      <c r="N167">
        <v>0</v>
      </c>
      <c r="O167">
        <v>32</v>
      </c>
      <c r="P167">
        <v>60000</v>
      </c>
    </row>
    <row r="168" spans="1:16">
      <c r="A168" t="s">
        <v>498</v>
      </c>
      <c r="B168" t="s">
        <v>24</v>
      </c>
      <c r="C168" t="s">
        <v>16</v>
      </c>
      <c r="D168" t="s">
        <v>17</v>
      </c>
      <c r="E168" t="s">
        <v>52</v>
      </c>
      <c r="F168">
        <v>1</v>
      </c>
      <c r="G168">
        <v>63157</v>
      </c>
      <c r="H168" t="s">
        <v>466</v>
      </c>
      <c r="I168" t="s">
        <v>499</v>
      </c>
      <c r="J168" t="s">
        <v>592</v>
      </c>
      <c r="K168">
        <v>190</v>
      </c>
      <c r="L168">
        <v>560</v>
      </c>
      <c r="M168">
        <v>201</v>
      </c>
      <c r="N168">
        <v>0</v>
      </c>
      <c r="O168">
        <v>5</v>
      </c>
      <c r="P168">
        <v>315785</v>
      </c>
    </row>
    <row r="169" spans="1:16">
      <c r="A169" t="s">
        <v>769</v>
      </c>
      <c r="B169" t="s">
        <v>48</v>
      </c>
      <c r="C169" t="s">
        <v>23</v>
      </c>
      <c r="D169" t="s">
        <v>17</v>
      </c>
      <c r="E169" t="s">
        <v>119</v>
      </c>
      <c r="F169">
        <v>1</v>
      </c>
      <c r="G169">
        <v>20000</v>
      </c>
      <c r="H169" t="s">
        <v>177</v>
      </c>
      <c r="I169" t="s">
        <v>770</v>
      </c>
      <c r="J169" t="s">
        <v>592</v>
      </c>
      <c r="K169">
        <v>300</v>
      </c>
      <c r="L169">
        <v>390</v>
      </c>
      <c r="M169">
        <v>281</v>
      </c>
      <c r="N169">
        <v>0</v>
      </c>
      <c r="O169">
        <v>7</v>
      </c>
      <c r="P169">
        <v>140000</v>
      </c>
    </row>
    <row r="170" spans="1:16">
      <c r="A170" t="s">
        <v>121</v>
      </c>
      <c r="B170" t="s">
        <v>106</v>
      </c>
      <c r="C170" t="s">
        <v>16</v>
      </c>
      <c r="D170" t="s">
        <v>17</v>
      </c>
      <c r="E170" t="s">
        <v>118</v>
      </c>
      <c r="F170">
        <v>1</v>
      </c>
      <c r="G170">
        <v>326530</v>
      </c>
      <c r="H170" t="s">
        <v>103</v>
      </c>
      <c r="I170" t="s">
        <v>122</v>
      </c>
      <c r="J170" t="s">
        <v>92</v>
      </c>
      <c r="K170">
        <v>147</v>
      </c>
      <c r="L170">
        <v>175</v>
      </c>
      <c r="M170">
        <v>201</v>
      </c>
      <c r="N170">
        <v>0</v>
      </c>
      <c r="O170">
        <v>4</v>
      </c>
      <c r="P170">
        <v>1306120</v>
      </c>
    </row>
    <row r="171" spans="1:16">
      <c r="A171" t="s">
        <v>776</v>
      </c>
      <c r="B171" t="s">
        <v>124</v>
      </c>
      <c r="C171" t="s">
        <v>23</v>
      </c>
      <c r="D171" t="s">
        <v>17</v>
      </c>
      <c r="E171" t="s">
        <v>42</v>
      </c>
      <c r="F171">
        <v>1</v>
      </c>
      <c r="G171">
        <v>75000</v>
      </c>
      <c r="H171" t="s">
        <v>673</v>
      </c>
      <c r="I171" t="s">
        <v>656</v>
      </c>
      <c r="J171" t="s">
        <v>592</v>
      </c>
      <c r="K171">
        <v>160</v>
      </c>
      <c r="L171">
        <v>250</v>
      </c>
      <c r="M171">
        <v>201</v>
      </c>
      <c r="N171">
        <v>0</v>
      </c>
      <c r="O171">
        <v>5</v>
      </c>
      <c r="P171">
        <v>375000</v>
      </c>
    </row>
    <row r="172" spans="1:16">
      <c r="A172" t="s">
        <v>778</v>
      </c>
      <c r="B172" t="s">
        <v>124</v>
      </c>
      <c r="C172" t="s">
        <v>43</v>
      </c>
      <c r="D172" t="s">
        <v>17</v>
      </c>
      <c r="E172" t="s">
        <v>42</v>
      </c>
      <c r="F172">
        <v>1</v>
      </c>
      <c r="G172">
        <v>27906</v>
      </c>
      <c r="H172" t="s">
        <v>779</v>
      </c>
      <c r="I172" t="s">
        <v>780</v>
      </c>
      <c r="J172" t="s">
        <v>592</v>
      </c>
      <c r="K172">
        <v>430</v>
      </c>
      <c r="L172">
        <v>500</v>
      </c>
      <c r="M172">
        <v>441</v>
      </c>
      <c r="N172">
        <v>0</v>
      </c>
      <c r="O172">
        <v>11</v>
      </c>
      <c r="P172">
        <v>306966</v>
      </c>
    </row>
    <row r="173" spans="1:16">
      <c r="A173" t="s">
        <v>75</v>
      </c>
      <c r="B173" t="s">
        <v>42</v>
      </c>
      <c r="C173" t="s">
        <v>43</v>
      </c>
      <c r="D173" t="s">
        <v>17</v>
      </c>
      <c r="E173" t="s">
        <v>44</v>
      </c>
      <c r="F173">
        <v>1</v>
      </c>
      <c r="G173">
        <v>10909</v>
      </c>
      <c r="H173" t="s">
        <v>45</v>
      </c>
      <c r="I173" t="s">
        <v>73</v>
      </c>
      <c r="J173" t="s">
        <v>21</v>
      </c>
      <c r="K173">
        <v>275</v>
      </c>
      <c r="L173">
        <v>400</v>
      </c>
      <c r="M173">
        <v>0</v>
      </c>
      <c r="N173">
        <v>0</v>
      </c>
      <c r="O173">
        <v>27.5</v>
      </c>
      <c r="P173">
        <v>299997</v>
      </c>
    </row>
    <row r="174" spans="1:16">
      <c r="A174" t="s">
        <v>775</v>
      </c>
      <c r="B174" t="s">
        <v>97</v>
      </c>
      <c r="C174" t="s">
        <v>43</v>
      </c>
      <c r="D174" t="s">
        <v>17</v>
      </c>
      <c r="E174" t="s">
        <v>111</v>
      </c>
      <c r="F174">
        <v>0</v>
      </c>
      <c r="G174">
        <v>34285</v>
      </c>
      <c r="H174" t="s">
        <v>103</v>
      </c>
      <c r="I174" t="s">
        <v>534</v>
      </c>
      <c r="J174" t="s">
        <v>592</v>
      </c>
      <c r="K174">
        <v>350</v>
      </c>
      <c r="L174">
        <v>370</v>
      </c>
      <c r="M174">
        <v>350</v>
      </c>
      <c r="N174">
        <v>0</v>
      </c>
      <c r="O174">
        <v>6</v>
      </c>
      <c r="P174">
        <v>205710</v>
      </c>
    </row>
    <row r="175" spans="1:16">
      <c r="A175" t="s">
        <v>777</v>
      </c>
      <c r="B175" t="s">
        <v>34</v>
      </c>
      <c r="C175" t="s">
        <v>23</v>
      </c>
      <c r="D175" t="s">
        <v>17</v>
      </c>
      <c r="E175" t="s">
        <v>35</v>
      </c>
      <c r="F175">
        <v>1</v>
      </c>
      <c r="G175">
        <v>17142</v>
      </c>
      <c r="H175" t="s">
        <v>90</v>
      </c>
      <c r="I175" t="s">
        <v>632</v>
      </c>
      <c r="J175" t="s">
        <v>592</v>
      </c>
      <c r="K175">
        <v>350</v>
      </c>
      <c r="L175">
        <v>430</v>
      </c>
      <c r="M175">
        <v>350</v>
      </c>
      <c r="N175">
        <v>0</v>
      </c>
      <c r="O175">
        <v>6</v>
      </c>
      <c r="P175">
        <v>102852</v>
      </c>
    </row>
    <row r="176" spans="1:16">
      <c r="A176" t="s">
        <v>771</v>
      </c>
      <c r="B176" t="s">
        <v>34</v>
      </c>
      <c r="C176" t="s">
        <v>23</v>
      </c>
      <c r="D176" t="s">
        <v>17</v>
      </c>
      <c r="E176" t="s">
        <v>35</v>
      </c>
      <c r="F176">
        <v>1</v>
      </c>
      <c r="G176">
        <v>30000</v>
      </c>
      <c r="H176" t="s">
        <v>39</v>
      </c>
      <c r="I176" t="s">
        <v>772</v>
      </c>
      <c r="J176" t="s">
        <v>592</v>
      </c>
      <c r="K176">
        <v>200</v>
      </c>
      <c r="L176">
        <v>270</v>
      </c>
      <c r="M176">
        <v>201</v>
      </c>
      <c r="N176">
        <v>0</v>
      </c>
      <c r="O176">
        <v>5</v>
      </c>
      <c r="P176">
        <v>150000</v>
      </c>
    </row>
    <row r="177" spans="1:16">
      <c r="A177" t="s">
        <v>781</v>
      </c>
      <c r="B177" t="s">
        <v>97</v>
      </c>
      <c r="C177" t="s">
        <v>43</v>
      </c>
      <c r="D177" t="s">
        <v>17</v>
      </c>
      <c r="E177" t="s">
        <v>111</v>
      </c>
      <c r="F177">
        <v>0</v>
      </c>
      <c r="G177">
        <v>54545</v>
      </c>
      <c r="H177" t="s">
        <v>491</v>
      </c>
      <c r="I177" t="s">
        <v>782</v>
      </c>
      <c r="J177" t="s">
        <v>592</v>
      </c>
      <c r="K177">
        <v>220</v>
      </c>
      <c r="L177">
        <v>280</v>
      </c>
      <c r="M177">
        <v>201</v>
      </c>
      <c r="N177">
        <v>0</v>
      </c>
      <c r="O177">
        <v>5</v>
      </c>
      <c r="P177">
        <v>272725</v>
      </c>
    </row>
    <row r="178" spans="1:16">
      <c r="A178" t="s">
        <v>773</v>
      </c>
      <c r="B178" t="s">
        <v>24</v>
      </c>
      <c r="C178" t="s">
        <v>43</v>
      </c>
      <c r="D178" t="s">
        <v>17</v>
      </c>
      <c r="E178" t="s">
        <v>52</v>
      </c>
      <c r="F178">
        <v>1</v>
      </c>
      <c r="G178">
        <v>34285</v>
      </c>
      <c r="H178" t="s">
        <v>240</v>
      </c>
      <c r="I178" t="s">
        <v>774</v>
      </c>
      <c r="J178" t="s">
        <v>592</v>
      </c>
      <c r="K178">
        <v>350</v>
      </c>
      <c r="L178">
        <v>450</v>
      </c>
      <c r="M178">
        <v>350</v>
      </c>
      <c r="N178">
        <v>0</v>
      </c>
      <c r="O178">
        <v>6</v>
      </c>
      <c r="P178">
        <v>205710</v>
      </c>
    </row>
    <row r="179" spans="1:16">
      <c r="A179" t="s">
        <v>219</v>
      </c>
      <c r="B179" t="s">
        <v>124</v>
      </c>
      <c r="C179" t="s">
        <v>23</v>
      </c>
      <c r="D179" t="s">
        <v>17</v>
      </c>
      <c r="E179" t="s">
        <v>42</v>
      </c>
      <c r="F179">
        <v>1</v>
      </c>
      <c r="G179">
        <v>18750</v>
      </c>
      <c r="H179" t="s">
        <v>214</v>
      </c>
      <c r="I179" t="s">
        <v>215</v>
      </c>
      <c r="J179" t="s">
        <v>212</v>
      </c>
      <c r="K179">
        <v>320</v>
      </c>
      <c r="L179">
        <v>400</v>
      </c>
      <c r="M179">
        <v>350</v>
      </c>
      <c r="N179">
        <v>0</v>
      </c>
      <c r="O179">
        <v>32</v>
      </c>
      <c r="P179">
        <v>600000</v>
      </c>
    </row>
    <row r="180" spans="1:16">
      <c r="A180" t="s">
        <v>141</v>
      </c>
      <c r="B180" t="s">
        <v>70</v>
      </c>
      <c r="C180" t="s">
        <v>23</v>
      </c>
      <c r="D180" t="s">
        <v>17</v>
      </c>
      <c r="E180" t="s">
        <v>66</v>
      </c>
      <c r="F180">
        <v>1</v>
      </c>
      <c r="G180">
        <v>30000</v>
      </c>
      <c r="H180" t="s">
        <v>71</v>
      </c>
      <c r="I180" t="s">
        <v>82</v>
      </c>
      <c r="J180" t="s">
        <v>21</v>
      </c>
      <c r="K180">
        <v>200</v>
      </c>
      <c r="L180">
        <v>300</v>
      </c>
      <c r="M180">
        <v>0</v>
      </c>
      <c r="N180">
        <v>0</v>
      </c>
      <c r="O180">
        <v>20</v>
      </c>
      <c r="P180">
        <v>600000</v>
      </c>
    </row>
    <row r="181" spans="1:16">
      <c r="A181" t="s">
        <v>785</v>
      </c>
      <c r="B181" t="s">
        <v>48</v>
      </c>
      <c r="C181" t="s">
        <v>23</v>
      </c>
      <c r="D181" t="s">
        <v>17</v>
      </c>
      <c r="E181" t="s">
        <v>119</v>
      </c>
      <c r="F181">
        <v>1</v>
      </c>
      <c r="G181">
        <v>24000</v>
      </c>
      <c r="H181" t="s">
        <v>90</v>
      </c>
      <c r="I181" t="s">
        <v>513</v>
      </c>
      <c r="J181" t="s">
        <v>592</v>
      </c>
      <c r="K181">
        <v>250</v>
      </c>
      <c r="L181">
        <v>350</v>
      </c>
      <c r="M181">
        <v>241</v>
      </c>
      <c r="N181">
        <v>0</v>
      </c>
      <c r="O181">
        <v>6</v>
      </c>
      <c r="P181">
        <v>144000</v>
      </c>
    </row>
    <row r="182" spans="1:16">
      <c r="A182" t="s">
        <v>490</v>
      </c>
      <c r="B182" t="s">
        <v>42</v>
      </c>
      <c r="C182" t="s">
        <v>23</v>
      </c>
      <c r="D182" t="s">
        <v>17</v>
      </c>
      <c r="E182" t="s">
        <v>44</v>
      </c>
      <c r="F182">
        <v>1</v>
      </c>
      <c r="G182">
        <v>48000</v>
      </c>
      <c r="H182" t="s">
        <v>491</v>
      </c>
      <c r="I182" t="s">
        <v>492</v>
      </c>
      <c r="J182" t="s">
        <v>487</v>
      </c>
      <c r="K182">
        <v>125</v>
      </c>
      <c r="L182">
        <v>290</v>
      </c>
      <c r="M182">
        <v>0</v>
      </c>
      <c r="N182">
        <v>0</v>
      </c>
      <c r="O182">
        <v>12.5</v>
      </c>
      <c r="P182">
        <v>600000</v>
      </c>
    </row>
    <row r="183" spans="1:16">
      <c r="A183" t="s">
        <v>298</v>
      </c>
      <c r="B183" t="s">
        <v>42</v>
      </c>
      <c r="C183" t="s">
        <v>43</v>
      </c>
      <c r="D183" t="s">
        <v>17</v>
      </c>
      <c r="E183" t="s">
        <v>53</v>
      </c>
      <c r="F183">
        <v>0</v>
      </c>
      <c r="G183">
        <v>92307</v>
      </c>
      <c r="H183" t="s">
        <v>285</v>
      </c>
      <c r="I183" t="s">
        <v>299</v>
      </c>
      <c r="J183" t="s">
        <v>272</v>
      </c>
      <c r="K183">
        <v>130</v>
      </c>
      <c r="L183">
        <v>200</v>
      </c>
      <c r="M183">
        <v>0</v>
      </c>
      <c r="N183">
        <v>0</v>
      </c>
      <c r="O183">
        <v>13</v>
      </c>
      <c r="P183">
        <v>1199991</v>
      </c>
    </row>
    <row r="184" spans="1:16">
      <c r="A184" t="s">
        <v>745</v>
      </c>
      <c r="B184" t="s">
        <v>97</v>
      </c>
      <c r="C184" t="s">
        <v>23</v>
      </c>
      <c r="D184" t="s">
        <v>17</v>
      </c>
      <c r="E184" t="s">
        <v>118</v>
      </c>
      <c r="F184">
        <v>1</v>
      </c>
      <c r="G184">
        <v>80000</v>
      </c>
      <c r="H184" t="s">
        <v>746</v>
      </c>
      <c r="I184" t="s">
        <v>747</v>
      </c>
      <c r="J184" t="s">
        <v>592</v>
      </c>
      <c r="K184">
        <v>150</v>
      </c>
      <c r="L184">
        <v>200</v>
      </c>
      <c r="M184">
        <v>201</v>
      </c>
      <c r="N184">
        <v>0</v>
      </c>
      <c r="O184">
        <v>5</v>
      </c>
      <c r="P184">
        <v>400000</v>
      </c>
    </row>
    <row r="185" spans="1:16">
      <c r="A185" t="s">
        <v>748</v>
      </c>
      <c r="B185" t="s">
        <v>102</v>
      </c>
      <c r="C185" t="s">
        <v>23</v>
      </c>
      <c r="D185" t="s">
        <v>17</v>
      </c>
      <c r="E185" t="s">
        <v>70</v>
      </c>
      <c r="F185">
        <v>1</v>
      </c>
      <c r="G185">
        <v>30000</v>
      </c>
      <c r="H185" t="s">
        <v>90</v>
      </c>
      <c r="I185" t="s">
        <v>247</v>
      </c>
      <c r="J185" t="s">
        <v>592</v>
      </c>
      <c r="K185">
        <v>200</v>
      </c>
      <c r="L185">
        <v>300</v>
      </c>
      <c r="M185">
        <v>201</v>
      </c>
      <c r="N185">
        <v>0</v>
      </c>
      <c r="O185">
        <v>5</v>
      </c>
      <c r="P185">
        <v>150000</v>
      </c>
    </row>
    <row r="186" spans="1:16">
      <c r="A186" t="s">
        <v>749</v>
      </c>
      <c r="B186" t="s">
        <v>48</v>
      </c>
      <c r="C186" t="s">
        <v>43</v>
      </c>
      <c r="D186" t="s">
        <v>17</v>
      </c>
      <c r="E186" t="s">
        <v>119</v>
      </c>
      <c r="F186">
        <v>1</v>
      </c>
      <c r="G186">
        <v>18461</v>
      </c>
      <c r="H186" t="s">
        <v>240</v>
      </c>
      <c r="I186" t="s">
        <v>556</v>
      </c>
      <c r="J186" t="s">
        <v>589</v>
      </c>
      <c r="K186">
        <v>350</v>
      </c>
      <c r="L186">
        <v>650</v>
      </c>
      <c r="M186">
        <v>600</v>
      </c>
      <c r="N186">
        <v>0</v>
      </c>
      <c r="O186">
        <v>12</v>
      </c>
      <c r="P186">
        <v>221532</v>
      </c>
    </row>
    <row r="187" spans="1:16">
      <c r="A187" t="s">
        <v>762</v>
      </c>
      <c r="B187" t="s">
        <v>106</v>
      </c>
      <c r="C187" t="s">
        <v>43</v>
      </c>
      <c r="D187" t="s">
        <v>17</v>
      </c>
      <c r="E187" t="s">
        <v>70</v>
      </c>
      <c r="F187">
        <v>0</v>
      </c>
      <c r="G187">
        <v>17142</v>
      </c>
      <c r="H187" t="s">
        <v>39</v>
      </c>
      <c r="I187" t="s">
        <v>245</v>
      </c>
      <c r="J187" t="s">
        <v>592</v>
      </c>
      <c r="K187">
        <v>350</v>
      </c>
      <c r="L187">
        <v>450</v>
      </c>
      <c r="M187">
        <v>350</v>
      </c>
      <c r="N187">
        <v>0</v>
      </c>
      <c r="O187">
        <v>6</v>
      </c>
      <c r="P187">
        <v>102852</v>
      </c>
    </row>
    <row r="188" spans="1:16">
      <c r="A188" t="s">
        <v>755</v>
      </c>
      <c r="B188" t="s">
        <v>15</v>
      </c>
      <c r="C188" t="s">
        <v>23</v>
      </c>
      <c r="D188" t="s">
        <v>17</v>
      </c>
      <c r="E188" t="s">
        <v>24</v>
      </c>
      <c r="F188">
        <v>1</v>
      </c>
      <c r="G188">
        <v>29411</v>
      </c>
      <c r="H188" t="s">
        <v>517</v>
      </c>
      <c r="I188" t="s">
        <v>756</v>
      </c>
      <c r="J188" t="s">
        <v>592</v>
      </c>
      <c r="K188">
        <v>102</v>
      </c>
      <c r="L188">
        <v>193</v>
      </c>
      <c r="M188">
        <v>201</v>
      </c>
      <c r="N188">
        <v>0</v>
      </c>
      <c r="O188">
        <v>5</v>
      </c>
      <c r="P188">
        <v>147055</v>
      </c>
    </row>
    <row r="189" spans="1:16">
      <c r="A189" t="s">
        <v>763</v>
      </c>
      <c r="B189" t="s">
        <v>48</v>
      </c>
      <c r="C189" t="s">
        <v>43</v>
      </c>
      <c r="D189" t="s">
        <v>17</v>
      </c>
      <c r="E189" t="s">
        <v>119</v>
      </c>
      <c r="F189">
        <v>1</v>
      </c>
      <c r="G189">
        <v>9230</v>
      </c>
      <c r="H189" t="s">
        <v>240</v>
      </c>
      <c r="I189" t="s">
        <v>646</v>
      </c>
      <c r="J189" t="s">
        <v>589</v>
      </c>
      <c r="K189">
        <v>400</v>
      </c>
      <c r="L189">
        <v>650</v>
      </c>
      <c r="M189">
        <v>600</v>
      </c>
      <c r="N189">
        <v>0</v>
      </c>
      <c r="O189">
        <v>12</v>
      </c>
      <c r="P189">
        <v>110760</v>
      </c>
    </row>
    <row r="190" spans="1:16">
      <c r="A190" t="s">
        <v>761</v>
      </c>
      <c r="B190" t="s">
        <v>97</v>
      </c>
      <c r="C190" t="s">
        <v>23</v>
      </c>
      <c r="D190" t="s">
        <v>17</v>
      </c>
      <c r="E190" t="s">
        <v>84</v>
      </c>
      <c r="F190">
        <v>1</v>
      </c>
      <c r="G190">
        <v>17142</v>
      </c>
      <c r="H190" t="s">
        <v>240</v>
      </c>
      <c r="I190" t="s">
        <v>245</v>
      </c>
      <c r="J190" t="s">
        <v>592</v>
      </c>
      <c r="K190">
        <v>350</v>
      </c>
      <c r="L190">
        <v>450</v>
      </c>
      <c r="M190">
        <v>350</v>
      </c>
      <c r="N190">
        <v>0</v>
      </c>
      <c r="O190">
        <v>6</v>
      </c>
      <c r="P190">
        <v>102852</v>
      </c>
    </row>
    <row r="191" spans="1:16">
      <c r="A191" t="s">
        <v>754</v>
      </c>
      <c r="B191" t="s">
        <v>84</v>
      </c>
      <c r="C191" t="s">
        <v>23</v>
      </c>
      <c r="D191" t="s">
        <v>17</v>
      </c>
      <c r="E191" t="s">
        <v>112</v>
      </c>
      <c r="F191">
        <v>1</v>
      </c>
      <c r="G191">
        <v>5000</v>
      </c>
      <c r="H191" t="s">
        <v>627</v>
      </c>
      <c r="I191" t="s">
        <v>628</v>
      </c>
      <c r="J191" t="s">
        <v>589</v>
      </c>
      <c r="K191">
        <v>400</v>
      </c>
      <c r="L191">
        <v>600</v>
      </c>
      <c r="M191">
        <v>600</v>
      </c>
      <c r="N191">
        <v>0</v>
      </c>
      <c r="O191">
        <v>12</v>
      </c>
      <c r="P191">
        <v>60000</v>
      </c>
    </row>
    <row r="192" spans="1:16">
      <c r="A192" t="s">
        <v>754</v>
      </c>
      <c r="B192" t="s">
        <v>84</v>
      </c>
      <c r="C192" t="s">
        <v>23</v>
      </c>
      <c r="D192" t="s">
        <v>17</v>
      </c>
      <c r="E192" t="s">
        <v>112</v>
      </c>
      <c r="F192">
        <v>1</v>
      </c>
      <c r="G192">
        <v>5000</v>
      </c>
      <c r="H192" t="s">
        <v>627</v>
      </c>
      <c r="I192" t="s">
        <v>628</v>
      </c>
      <c r="J192" t="s">
        <v>589</v>
      </c>
      <c r="K192">
        <v>400</v>
      </c>
      <c r="L192">
        <v>600</v>
      </c>
      <c r="M192">
        <v>600</v>
      </c>
      <c r="N192">
        <v>0</v>
      </c>
      <c r="O192">
        <v>12</v>
      </c>
      <c r="P192">
        <v>60000</v>
      </c>
    </row>
    <row r="193" spans="1:16">
      <c r="A193" t="s">
        <v>757</v>
      </c>
      <c r="B193" t="s">
        <v>70</v>
      </c>
      <c r="C193" t="s">
        <v>43</v>
      </c>
      <c r="D193" t="s">
        <v>17</v>
      </c>
      <c r="E193" t="s">
        <v>112</v>
      </c>
      <c r="F193">
        <v>1</v>
      </c>
      <c r="G193">
        <v>17142</v>
      </c>
      <c r="H193" t="s">
        <v>39</v>
      </c>
      <c r="I193" t="s">
        <v>245</v>
      </c>
      <c r="J193" t="s">
        <v>592</v>
      </c>
      <c r="K193">
        <v>350</v>
      </c>
      <c r="L193">
        <v>450</v>
      </c>
      <c r="M193">
        <v>350</v>
      </c>
      <c r="N193">
        <v>0</v>
      </c>
      <c r="O193">
        <v>6</v>
      </c>
      <c r="P193">
        <v>102852</v>
      </c>
    </row>
    <row r="194" spans="1:16">
      <c r="A194" t="s">
        <v>758</v>
      </c>
      <c r="B194" t="s">
        <v>70</v>
      </c>
      <c r="C194" t="s">
        <v>23</v>
      </c>
      <c r="D194" t="s">
        <v>17</v>
      </c>
      <c r="E194" t="s">
        <v>44</v>
      </c>
      <c r="F194">
        <v>1</v>
      </c>
      <c r="G194">
        <v>114285</v>
      </c>
      <c r="H194" t="s">
        <v>759</v>
      </c>
      <c r="I194" t="s">
        <v>760</v>
      </c>
      <c r="J194" t="s">
        <v>592</v>
      </c>
      <c r="K194">
        <v>210</v>
      </c>
      <c r="L194">
        <v>210</v>
      </c>
      <c r="M194">
        <v>201</v>
      </c>
      <c r="N194">
        <v>0</v>
      </c>
      <c r="O194">
        <v>5</v>
      </c>
      <c r="P194">
        <v>571425</v>
      </c>
    </row>
    <row r="195" spans="1:16">
      <c r="A195" t="s">
        <v>142</v>
      </c>
      <c r="B195" t="s">
        <v>70</v>
      </c>
      <c r="C195" t="s">
        <v>23</v>
      </c>
      <c r="D195" t="s">
        <v>17</v>
      </c>
      <c r="E195" t="s">
        <v>66</v>
      </c>
      <c r="F195">
        <v>1</v>
      </c>
      <c r="G195">
        <v>2400</v>
      </c>
      <c r="H195" t="s">
        <v>71</v>
      </c>
      <c r="I195" t="s">
        <v>85</v>
      </c>
      <c r="J195" t="s">
        <v>21</v>
      </c>
      <c r="K195">
        <v>250</v>
      </c>
      <c r="L195">
        <v>350</v>
      </c>
      <c r="M195">
        <v>0</v>
      </c>
      <c r="N195">
        <v>0</v>
      </c>
      <c r="O195">
        <v>25</v>
      </c>
      <c r="P195">
        <v>60000</v>
      </c>
    </row>
    <row r="196" spans="1:16">
      <c r="A196" t="s">
        <v>804</v>
      </c>
      <c r="B196" t="s">
        <v>124</v>
      </c>
      <c r="C196" t="s">
        <v>43</v>
      </c>
      <c r="D196" t="s">
        <v>17</v>
      </c>
      <c r="E196" t="s">
        <v>48</v>
      </c>
      <c r="F196">
        <v>1</v>
      </c>
      <c r="G196">
        <v>27692</v>
      </c>
      <c r="H196" t="s">
        <v>90</v>
      </c>
      <c r="I196" t="s">
        <v>680</v>
      </c>
      <c r="J196" t="s">
        <v>582</v>
      </c>
      <c r="K196">
        <v>450</v>
      </c>
      <c r="L196">
        <v>650</v>
      </c>
      <c r="M196">
        <v>0</v>
      </c>
      <c r="N196">
        <v>250</v>
      </c>
      <c r="O196">
        <v>5.5</v>
      </c>
      <c r="P196">
        <v>152306</v>
      </c>
    </row>
    <row r="197" spans="1:16">
      <c r="A197" t="s">
        <v>173</v>
      </c>
      <c r="B197" t="s">
        <v>106</v>
      </c>
      <c r="C197" t="s">
        <v>23</v>
      </c>
      <c r="D197" t="s">
        <v>17</v>
      </c>
      <c r="E197" t="s">
        <v>70</v>
      </c>
      <c r="F197">
        <v>1</v>
      </c>
      <c r="G197">
        <v>40000</v>
      </c>
      <c r="H197" t="s">
        <v>139</v>
      </c>
      <c r="I197" t="s">
        <v>174</v>
      </c>
      <c r="J197" t="s">
        <v>21</v>
      </c>
      <c r="K197">
        <v>150</v>
      </c>
      <c r="L197">
        <v>230</v>
      </c>
      <c r="M197">
        <v>0</v>
      </c>
      <c r="N197">
        <v>0</v>
      </c>
      <c r="O197">
        <v>15</v>
      </c>
      <c r="P197">
        <v>600000</v>
      </c>
    </row>
    <row r="198" spans="1:16">
      <c r="A198" t="s">
        <v>123</v>
      </c>
      <c r="B198" t="s">
        <v>124</v>
      </c>
      <c r="C198" t="s">
        <v>23</v>
      </c>
      <c r="D198" t="s">
        <v>17</v>
      </c>
      <c r="E198" t="s">
        <v>118</v>
      </c>
      <c r="F198">
        <v>1</v>
      </c>
      <c r="G198">
        <v>120000</v>
      </c>
      <c r="H198" t="s">
        <v>125</v>
      </c>
      <c r="I198" t="s">
        <v>126</v>
      </c>
      <c r="J198" t="s">
        <v>92</v>
      </c>
      <c r="K198">
        <v>100</v>
      </c>
      <c r="L198">
        <v>120</v>
      </c>
      <c r="M198">
        <v>0</v>
      </c>
      <c r="N198">
        <v>0</v>
      </c>
      <c r="O198">
        <v>35</v>
      </c>
      <c r="P198">
        <v>4200000</v>
      </c>
    </row>
    <row r="199" spans="1:16">
      <c r="A199" t="s">
        <v>158</v>
      </c>
      <c r="B199" t="s">
        <v>124</v>
      </c>
      <c r="C199" t="s">
        <v>23</v>
      </c>
      <c r="D199" t="s">
        <v>17</v>
      </c>
      <c r="E199" t="s">
        <v>42</v>
      </c>
      <c r="F199">
        <v>1</v>
      </c>
      <c r="G199">
        <v>46153</v>
      </c>
      <c r="H199" t="s">
        <v>81</v>
      </c>
      <c r="I199" t="s">
        <v>159</v>
      </c>
      <c r="J199" t="s">
        <v>21</v>
      </c>
      <c r="K199">
        <v>130</v>
      </c>
      <c r="L199">
        <v>200</v>
      </c>
      <c r="M199">
        <v>0</v>
      </c>
      <c r="N199">
        <v>0</v>
      </c>
      <c r="O199">
        <v>13</v>
      </c>
      <c r="P199">
        <v>599989</v>
      </c>
    </row>
    <row r="200" spans="1:16">
      <c r="A200" t="s">
        <v>248</v>
      </c>
      <c r="B200" t="s">
        <v>124</v>
      </c>
      <c r="C200" t="s">
        <v>43</v>
      </c>
      <c r="D200" t="s">
        <v>17</v>
      </c>
      <c r="E200" t="s">
        <v>118</v>
      </c>
      <c r="F200">
        <v>1</v>
      </c>
      <c r="G200">
        <v>96000</v>
      </c>
      <c r="H200" t="s">
        <v>90</v>
      </c>
      <c r="I200" t="s">
        <v>249</v>
      </c>
      <c r="J200" t="s">
        <v>224</v>
      </c>
      <c r="K200">
        <v>250</v>
      </c>
      <c r="L200">
        <v>450</v>
      </c>
      <c r="M200">
        <v>241</v>
      </c>
      <c r="N200">
        <v>0</v>
      </c>
      <c r="O200">
        <v>6.5</v>
      </c>
      <c r="P200">
        <v>624000</v>
      </c>
    </row>
    <row r="201" spans="1:16">
      <c r="A201" t="s">
        <v>750</v>
      </c>
      <c r="B201" t="s">
        <v>24</v>
      </c>
      <c r="C201" t="s">
        <v>23</v>
      </c>
      <c r="D201" t="s">
        <v>17</v>
      </c>
      <c r="E201" t="s">
        <v>52</v>
      </c>
      <c r="F201">
        <v>1</v>
      </c>
      <c r="G201">
        <v>30000</v>
      </c>
      <c r="H201" t="s">
        <v>108</v>
      </c>
      <c r="I201" t="s">
        <v>751</v>
      </c>
      <c r="J201" t="s">
        <v>592</v>
      </c>
      <c r="K201">
        <v>200</v>
      </c>
      <c r="L201">
        <v>250</v>
      </c>
      <c r="M201">
        <v>201</v>
      </c>
      <c r="N201">
        <v>0</v>
      </c>
      <c r="O201">
        <v>5</v>
      </c>
      <c r="P201">
        <v>150000</v>
      </c>
    </row>
    <row r="202" spans="1:16">
      <c r="A202" t="s">
        <v>134</v>
      </c>
      <c r="B202" t="s">
        <v>111</v>
      </c>
      <c r="C202" t="s">
        <v>23</v>
      </c>
      <c r="D202" t="s">
        <v>17</v>
      </c>
      <c r="E202" t="s">
        <v>66</v>
      </c>
      <c r="F202">
        <v>0</v>
      </c>
      <c r="G202">
        <v>369230</v>
      </c>
      <c r="H202" t="s">
        <v>135</v>
      </c>
      <c r="I202" t="s">
        <v>136</v>
      </c>
      <c r="J202" t="s">
        <v>92</v>
      </c>
      <c r="K202">
        <v>130</v>
      </c>
      <c r="L202">
        <v>200</v>
      </c>
      <c r="M202">
        <v>201</v>
      </c>
      <c r="N202">
        <v>0</v>
      </c>
      <c r="O202">
        <v>4</v>
      </c>
      <c r="P202">
        <v>1476920</v>
      </c>
    </row>
    <row r="203" spans="1:16">
      <c r="A203" t="s">
        <v>146</v>
      </c>
      <c r="B203" t="s">
        <v>84</v>
      </c>
      <c r="C203" t="s">
        <v>43</v>
      </c>
      <c r="D203" t="s">
        <v>17</v>
      </c>
      <c r="E203" t="s">
        <v>112</v>
      </c>
      <c r="F203">
        <v>1</v>
      </c>
      <c r="G203">
        <v>30000</v>
      </c>
      <c r="H203" t="s">
        <v>36</v>
      </c>
      <c r="I203" t="s">
        <v>147</v>
      </c>
      <c r="J203" t="s">
        <v>21</v>
      </c>
      <c r="K203">
        <v>200</v>
      </c>
      <c r="L203">
        <v>330</v>
      </c>
      <c r="M203">
        <v>0</v>
      </c>
      <c r="N203">
        <v>0</v>
      </c>
      <c r="O203">
        <v>20</v>
      </c>
      <c r="P203">
        <v>600000</v>
      </c>
    </row>
    <row r="204" spans="1:16">
      <c r="A204" t="s">
        <v>752</v>
      </c>
      <c r="B204" t="s">
        <v>84</v>
      </c>
      <c r="C204" t="s">
        <v>23</v>
      </c>
      <c r="D204" t="s">
        <v>17</v>
      </c>
      <c r="E204" t="s">
        <v>44</v>
      </c>
      <c r="F204">
        <v>1</v>
      </c>
      <c r="G204">
        <v>40000</v>
      </c>
      <c r="H204" t="s">
        <v>113</v>
      </c>
      <c r="I204" t="s">
        <v>753</v>
      </c>
      <c r="J204" t="s">
        <v>589</v>
      </c>
      <c r="K204">
        <v>400</v>
      </c>
      <c r="L204">
        <v>600</v>
      </c>
      <c r="M204">
        <v>600</v>
      </c>
      <c r="N204">
        <v>0</v>
      </c>
      <c r="O204">
        <v>12</v>
      </c>
      <c r="P204">
        <v>480000</v>
      </c>
    </row>
    <row r="205" spans="1:16">
      <c r="A205" t="s">
        <v>117</v>
      </c>
      <c r="B205" t="s">
        <v>118</v>
      </c>
      <c r="C205" t="s">
        <v>23</v>
      </c>
      <c r="D205" t="s">
        <v>17</v>
      </c>
      <c r="E205" t="s">
        <v>119</v>
      </c>
      <c r="F205">
        <v>1</v>
      </c>
      <c r="G205">
        <v>120000</v>
      </c>
      <c r="H205" t="s">
        <v>113</v>
      </c>
      <c r="I205" t="s">
        <v>120</v>
      </c>
      <c r="J205" t="s">
        <v>92</v>
      </c>
      <c r="K205">
        <v>100</v>
      </c>
      <c r="L205">
        <v>150</v>
      </c>
      <c r="M205">
        <v>0</v>
      </c>
      <c r="N205">
        <v>0</v>
      </c>
      <c r="O205">
        <v>35</v>
      </c>
      <c r="P205">
        <v>4200000</v>
      </c>
    </row>
    <row r="206" spans="1:16">
      <c r="A206" t="s">
        <v>187</v>
      </c>
      <c r="B206" t="s">
        <v>184</v>
      </c>
      <c r="C206" t="s">
        <v>16</v>
      </c>
      <c r="D206" t="s">
        <v>17</v>
      </c>
      <c r="E206" t="s">
        <v>24</v>
      </c>
      <c r="F206">
        <v>1</v>
      </c>
      <c r="G206">
        <v>48000</v>
      </c>
      <c r="H206" t="s">
        <v>188</v>
      </c>
      <c r="I206" t="s">
        <v>189</v>
      </c>
      <c r="J206" t="s">
        <v>21</v>
      </c>
      <c r="K206">
        <v>250</v>
      </c>
      <c r="L206">
        <v>280</v>
      </c>
      <c r="M206">
        <v>0</v>
      </c>
      <c r="N206">
        <v>0</v>
      </c>
      <c r="O206">
        <v>25</v>
      </c>
      <c r="P206">
        <v>1200000</v>
      </c>
    </row>
    <row r="207" spans="1:16">
      <c r="A207" t="s">
        <v>657</v>
      </c>
      <c r="B207" t="s">
        <v>84</v>
      </c>
      <c r="C207" t="s">
        <v>23</v>
      </c>
      <c r="D207" t="s">
        <v>17</v>
      </c>
      <c r="E207" t="s">
        <v>112</v>
      </c>
      <c r="F207">
        <v>1</v>
      </c>
      <c r="G207">
        <v>10000</v>
      </c>
      <c r="H207" t="s">
        <v>39</v>
      </c>
      <c r="I207" t="s">
        <v>658</v>
      </c>
      <c r="J207" t="s">
        <v>592</v>
      </c>
      <c r="K207">
        <v>250</v>
      </c>
      <c r="L207">
        <v>320</v>
      </c>
      <c r="M207">
        <v>241</v>
      </c>
      <c r="N207">
        <v>0</v>
      </c>
      <c r="O207">
        <v>6</v>
      </c>
      <c r="P207">
        <v>60000</v>
      </c>
    </row>
    <row r="208" spans="1:16">
      <c r="A208" t="s">
        <v>660</v>
      </c>
      <c r="B208" t="s">
        <v>24</v>
      </c>
      <c r="C208" t="s">
        <v>43</v>
      </c>
      <c r="D208" t="s">
        <v>17</v>
      </c>
      <c r="E208" t="s">
        <v>52</v>
      </c>
      <c r="F208">
        <v>0</v>
      </c>
      <c r="G208">
        <v>40000</v>
      </c>
      <c r="H208" t="s">
        <v>661</v>
      </c>
      <c r="I208" t="s">
        <v>662</v>
      </c>
      <c r="J208" t="s">
        <v>592</v>
      </c>
      <c r="K208">
        <v>300</v>
      </c>
      <c r="L208">
        <v>450</v>
      </c>
      <c r="M208">
        <v>281</v>
      </c>
      <c r="N208">
        <v>0</v>
      </c>
      <c r="O208">
        <v>7</v>
      </c>
      <c r="P208">
        <v>280000</v>
      </c>
    </row>
    <row r="209" spans="1:16">
      <c r="A209" t="s">
        <v>659</v>
      </c>
      <c r="B209" t="s">
        <v>42</v>
      </c>
      <c r="C209" t="s">
        <v>23</v>
      </c>
      <c r="D209" t="s">
        <v>17</v>
      </c>
      <c r="E209" t="s">
        <v>44</v>
      </c>
      <c r="F209">
        <v>1</v>
      </c>
      <c r="G209">
        <v>24000</v>
      </c>
      <c r="H209" t="s">
        <v>90</v>
      </c>
      <c r="I209" t="s">
        <v>513</v>
      </c>
      <c r="J209" t="s">
        <v>592</v>
      </c>
      <c r="K209">
        <v>250</v>
      </c>
      <c r="L209">
        <v>350</v>
      </c>
      <c r="M209">
        <v>241</v>
      </c>
      <c r="N209">
        <v>0</v>
      </c>
      <c r="O209">
        <v>6</v>
      </c>
      <c r="P209">
        <v>144000</v>
      </c>
    </row>
    <row r="210" spans="1:16">
      <c r="A210" t="s">
        <v>645</v>
      </c>
      <c r="B210" t="s">
        <v>106</v>
      </c>
      <c r="C210" t="s">
        <v>23</v>
      </c>
      <c r="D210" t="s">
        <v>17</v>
      </c>
      <c r="E210" t="s">
        <v>107</v>
      </c>
      <c r="F210">
        <v>0</v>
      </c>
      <c r="G210">
        <v>9230</v>
      </c>
      <c r="H210" t="s">
        <v>240</v>
      </c>
      <c r="I210" t="s">
        <v>646</v>
      </c>
      <c r="J210" t="s">
        <v>589</v>
      </c>
      <c r="K210">
        <v>400</v>
      </c>
      <c r="L210">
        <v>650</v>
      </c>
      <c r="M210">
        <v>600</v>
      </c>
      <c r="N210">
        <v>0</v>
      </c>
      <c r="O210">
        <v>12</v>
      </c>
      <c r="P210">
        <v>110760</v>
      </c>
    </row>
    <row r="211" spans="1:16">
      <c r="A211" t="s">
        <v>242</v>
      </c>
      <c r="B211" t="s">
        <v>24</v>
      </c>
      <c r="C211" t="s">
        <v>16</v>
      </c>
      <c r="D211" t="s">
        <v>17</v>
      </c>
      <c r="E211" t="s">
        <v>118</v>
      </c>
      <c r="F211">
        <v>1</v>
      </c>
      <c r="G211">
        <v>15000</v>
      </c>
      <c r="H211" t="s">
        <v>90</v>
      </c>
      <c r="I211" t="s">
        <v>234</v>
      </c>
      <c r="J211" t="s">
        <v>224</v>
      </c>
      <c r="K211">
        <v>400</v>
      </c>
      <c r="L211">
        <v>500</v>
      </c>
      <c r="M211">
        <v>401</v>
      </c>
      <c r="N211">
        <v>0</v>
      </c>
      <c r="O211">
        <v>10.5</v>
      </c>
      <c r="P211">
        <v>157500</v>
      </c>
    </row>
    <row r="212" spans="1:16">
      <c r="A212" t="s">
        <v>789</v>
      </c>
      <c r="B212" t="s">
        <v>118</v>
      </c>
      <c r="C212" t="s">
        <v>23</v>
      </c>
      <c r="D212" t="s">
        <v>17</v>
      </c>
      <c r="E212" t="s">
        <v>53</v>
      </c>
      <c r="F212">
        <v>1</v>
      </c>
      <c r="G212">
        <v>24000</v>
      </c>
      <c r="H212" t="s">
        <v>790</v>
      </c>
      <c r="I212" t="s">
        <v>791</v>
      </c>
      <c r="J212" t="s">
        <v>592</v>
      </c>
      <c r="K212">
        <v>250</v>
      </c>
      <c r="L212">
        <v>305</v>
      </c>
      <c r="M212">
        <v>241</v>
      </c>
      <c r="N212">
        <v>0</v>
      </c>
      <c r="O212">
        <v>6</v>
      </c>
      <c r="P212">
        <v>144000</v>
      </c>
    </row>
    <row r="213" spans="1:16">
      <c r="A213" t="s">
        <v>41</v>
      </c>
      <c r="B213" t="s">
        <v>42</v>
      </c>
      <c r="C213" t="s">
        <v>43</v>
      </c>
      <c r="D213" t="s">
        <v>17</v>
      </c>
      <c r="E213" t="s">
        <v>44</v>
      </c>
      <c r="F213">
        <v>1</v>
      </c>
      <c r="G213">
        <v>23529</v>
      </c>
      <c r="H213" t="s">
        <v>45</v>
      </c>
      <c r="I213" t="s">
        <v>46</v>
      </c>
      <c r="J213" t="s">
        <v>21</v>
      </c>
      <c r="K213">
        <v>340</v>
      </c>
      <c r="L213">
        <v>420</v>
      </c>
      <c r="M213">
        <v>0</v>
      </c>
      <c r="N213">
        <v>0</v>
      </c>
      <c r="O213">
        <v>34</v>
      </c>
      <c r="P213">
        <v>799986</v>
      </c>
    </row>
    <row r="214" spans="1:16">
      <c r="A214" t="s">
        <v>794</v>
      </c>
      <c r="B214" t="s">
        <v>34</v>
      </c>
      <c r="C214" t="s">
        <v>43</v>
      </c>
      <c r="D214" t="s">
        <v>17</v>
      </c>
      <c r="E214" t="s">
        <v>35</v>
      </c>
      <c r="F214">
        <v>0</v>
      </c>
      <c r="G214">
        <v>10000</v>
      </c>
      <c r="H214" t="s">
        <v>240</v>
      </c>
      <c r="I214" t="s">
        <v>795</v>
      </c>
      <c r="J214" t="s">
        <v>582</v>
      </c>
      <c r="K214">
        <v>400</v>
      </c>
      <c r="L214">
        <v>600</v>
      </c>
      <c r="M214">
        <v>0</v>
      </c>
      <c r="N214">
        <v>250</v>
      </c>
      <c r="O214">
        <v>5.5</v>
      </c>
      <c r="P214">
        <v>55000</v>
      </c>
    </row>
    <row r="215" spans="1:16">
      <c r="A215" t="s">
        <v>563</v>
      </c>
      <c r="B215" t="s">
        <v>176</v>
      </c>
      <c r="C215" t="s">
        <v>16</v>
      </c>
      <c r="D215" t="s">
        <v>17</v>
      </c>
      <c r="E215" t="s">
        <v>107</v>
      </c>
      <c r="F215">
        <v>1</v>
      </c>
      <c r="G215">
        <v>9230</v>
      </c>
      <c r="H215" t="s">
        <v>90</v>
      </c>
      <c r="I215" t="s">
        <v>562</v>
      </c>
      <c r="J215" t="s">
        <v>582</v>
      </c>
      <c r="K215">
        <v>500</v>
      </c>
      <c r="L215">
        <v>650</v>
      </c>
      <c r="M215">
        <v>0</v>
      </c>
      <c r="N215">
        <v>350</v>
      </c>
      <c r="O215">
        <v>7.5</v>
      </c>
      <c r="P215">
        <v>69225</v>
      </c>
    </row>
    <row r="216" spans="1:16">
      <c r="A216" t="s">
        <v>563</v>
      </c>
      <c r="B216" t="s">
        <v>176</v>
      </c>
      <c r="C216" t="s">
        <v>16</v>
      </c>
      <c r="D216" t="s">
        <v>17</v>
      </c>
      <c r="E216" t="s">
        <v>18</v>
      </c>
      <c r="F216">
        <v>1</v>
      </c>
      <c r="G216">
        <v>18461</v>
      </c>
      <c r="H216" t="s">
        <v>90</v>
      </c>
      <c r="I216" t="s">
        <v>562</v>
      </c>
      <c r="J216" t="s">
        <v>582</v>
      </c>
      <c r="K216">
        <v>500</v>
      </c>
      <c r="L216">
        <v>650</v>
      </c>
      <c r="M216">
        <v>0</v>
      </c>
      <c r="N216">
        <v>350</v>
      </c>
      <c r="O216">
        <v>7.5</v>
      </c>
      <c r="P216">
        <v>138457</v>
      </c>
    </row>
    <row r="217" spans="1:16">
      <c r="A217" t="s">
        <v>241</v>
      </c>
      <c r="B217" t="s">
        <v>124</v>
      </c>
      <c r="C217" t="s">
        <v>16</v>
      </c>
      <c r="D217" t="s">
        <v>17</v>
      </c>
      <c r="E217" t="s">
        <v>144</v>
      </c>
      <c r="F217">
        <v>0</v>
      </c>
      <c r="G217">
        <v>60000</v>
      </c>
      <c r="H217" t="s">
        <v>240</v>
      </c>
      <c r="I217" t="s">
        <v>236</v>
      </c>
      <c r="J217" t="s">
        <v>224</v>
      </c>
      <c r="K217">
        <v>400</v>
      </c>
      <c r="L217">
        <v>600</v>
      </c>
      <c r="M217">
        <v>401</v>
      </c>
      <c r="N217">
        <v>0</v>
      </c>
      <c r="O217">
        <v>10.5</v>
      </c>
      <c r="P217">
        <v>630000</v>
      </c>
    </row>
    <row r="218" spans="1:16">
      <c r="A218" t="s">
        <v>555</v>
      </c>
      <c r="B218" t="s">
        <v>24</v>
      </c>
      <c r="C218" t="s">
        <v>16</v>
      </c>
      <c r="D218" t="s">
        <v>17</v>
      </c>
      <c r="E218" t="s">
        <v>52</v>
      </c>
      <c r="F218">
        <v>1</v>
      </c>
      <c r="G218">
        <v>9230</v>
      </c>
      <c r="H218" t="s">
        <v>240</v>
      </c>
      <c r="I218" t="s">
        <v>556</v>
      </c>
      <c r="J218" t="s">
        <v>589</v>
      </c>
      <c r="K218">
        <v>350</v>
      </c>
      <c r="L218">
        <v>650</v>
      </c>
      <c r="M218">
        <v>600</v>
      </c>
      <c r="N218">
        <v>0</v>
      </c>
      <c r="O218">
        <v>12</v>
      </c>
      <c r="P218">
        <v>110760</v>
      </c>
    </row>
    <row r="219" spans="1:16">
      <c r="A219" t="s">
        <v>166</v>
      </c>
      <c r="B219" t="s">
        <v>102</v>
      </c>
      <c r="C219" t="s">
        <v>23</v>
      </c>
      <c r="D219" t="s">
        <v>17</v>
      </c>
      <c r="E219" t="s">
        <v>84</v>
      </c>
      <c r="F219">
        <v>1</v>
      </c>
      <c r="G219">
        <v>18750</v>
      </c>
      <c r="H219" t="s">
        <v>49</v>
      </c>
      <c r="I219" t="s">
        <v>50</v>
      </c>
      <c r="J219" t="s">
        <v>21</v>
      </c>
      <c r="K219">
        <v>320</v>
      </c>
      <c r="L219">
        <v>440</v>
      </c>
      <c r="M219">
        <v>0</v>
      </c>
      <c r="N219">
        <v>0</v>
      </c>
      <c r="O219">
        <v>32</v>
      </c>
      <c r="P219">
        <v>600000</v>
      </c>
    </row>
    <row r="220" spans="1:16">
      <c r="A220" t="s">
        <v>809</v>
      </c>
      <c r="B220" t="s">
        <v>106</v>
      </c>
      <c r="C220" t="s">
        <v>43</v>
      </c>
      <c r="D220" t="s">
        <v>17</v>
      </c>
      <c r="E220" t="s">
        <v>107</v>
      </c>
      <c r="F220">
        <v>1</v>
      </c>
      <c r="G220">
        <v>30000</v>
      </c>
      <c r="H220" t="s">
        <v>103</v>
      </c>
      <c r="I220" t="s">
        <v>810</v>
      </c>
      <c r="J220" t="s">
        <v>592</v>
      </c>
      <c r="K220">
        <v>200</v>
      </c>
      <c r="L220">
        <v>300</v>
      </c>
      <c r="M220">
        <v>201</v>
      </c>
      <c r="N220">
        <v>0</v>
      </c>
      <c r="O220">
        <v>5</v>
      </c>
      <c r="P220">
        <v>150000</v>
      </c>
    </row>
    <row r="221" spans="1:16">
      <c r="A221" t="s">
        <v>165</v>
      </c>
      <c r="B221" t="s">
        <v>24</v>
      </c>
      <c r="C221" t="s">
        <v>16</v>
      </c>
      <c r="D221" t="s">
        <v>17</v>
      </c>
      <c r="E221" t="s">
        <v>144</v>
      </c>
      <c r="F221">
        <v>1</v>
      </c>
      <c r="G221">
        <v>96000</v>
      </c>
      <c r="H221" t="s">
        <v>145</v>
      </c>
      <c r="I221" t="s">
        <v>85</v>
      </c>
      <c r="J221" t="s">
        <v>21</v>
      </c>
      <c r="K221">
        <v>250</v>
      </c>
      <c r="L221">
        <v>350</v>
      </c>
      <c r="M221">
        <v>0</v>
      </c>
      <c r="N221">
        <v>0</v>
      </c>
      <c r="O221">
        <v>25</v>
      </c>
      <c r="P221">
        <v>2400000</v>
      </c>
    </row>
    <row r="222" spans="1:16">
      <c r="A222" t="s">
        <v>805</v>
      </c>
      <c r="B222" t="s">
        <v>111</v>
      </c>
      <c r="C222" t="s">
        <v>23</v>
      </c>
      <c r="D222" t="s">
        <v>17</v>
      </c>
      <c r="E222" t="s">
        <v>138</v>
      </c>
      <c r="F222">
        <v>0</v>
      </c>
      <c r="G222">
        <v>60000</v>
      </c>
      <c r="H222" t="s">
        <v>711</v>
      </c>
      <c r="I222" t="s">
        <v>712</v>
      </c>
      <c r="J222" t="s">
        <v>592</v>
      </c>
      <c r="K222">
        <v>100</v>
      </c>
      <c r="L222">
        <v>205</v>
      </c>
      <c r="M222">
        <v>201</v>
      </c>
      <c r="N222">
        <v>0</v>
      </c>
      <c r="O222">
        <v>5</v>
      </c>
      <c r="P222">
        <v>300000</v>
      </c>
    </row>
    <row r="223" spans="1:16">
      <c r="A223" t="s">
        <v>672</v>
      </c>
      <c r="B223" t="s">
        <v>124</v>
      </c>
      <c r="C223" t="s">
        <v>23</v>
      </c>
      <c r="D223" t="s">
        <v>17</v>
      </c>
      <c r="E223" t="s">
        <v>48</v>
      </c>
      <c r="F223">
        <v>0</v>
      </c>
      <c r="G223">
        <v>33333</v>
      </c>
      <c r="H223" t="s">
        <v>673</v>
      </c>
      <c r="I223" t="s">
        <v>674</v>
      </c>
      <c r="J223" t="s">
        <v>592</v>
      </c>
      <c r="K223">
        <v>180</v>
      </c>
      <c r="L223">
        <v>240</v>
      </c>
      <c r="M223">
        <v>201</v>
      </c>
      <c r="N223">
        <v>0</v>
      </c>
      <c r="O223">
        <v>5</v>
      </c>
      <c r="P223">
        <v>166665</v>
      </c>
    </row>
    <row r="224" spans="1:16">
      <c r="A224" t="s">
        <v>132</v>
      </c>
      <c r="B224" t="s">
        <v>111</v>
      </c>
      <c r="C224" t="s">
        <v>43</v>
      </c>
      <c r="D224" t="s">
        <v>17</v>
      </c>
      <c r="E224" t="s">
        <v>66</v>
      </c>
      <c r="F224">
        <v>1</v>
      </c>
      <c r="G224">
        <v>480000</v>
      </c>
      <c r="H224" t="s">
        <v>113</v>
      </c>
      <c r="I224" t="s">
        <v>133</v>
      </c>
      <c r="J224" t="s">
        <v>92</v>
      </c>
      <c r="K224">
        <v>100</v>
      </c>
      <c r="L224">
        <v>150</v>
      </c>
      <c r="M224">
        <v>0</v>
      </c>
      <c r="N224">
        <v>0</v>
      </c>
      <c r="O224">
        <v>35</v>
      </c>
      <c r="P224">
        <v>16800000</v>
      </c>
    </row>
    <row r="225" spans="1:16">
      <c r="A225" t="s">
        <v>244</v>
      </c>
      <c r="B225" t="s">
        <v>84</v>
      </c>
      <c r="C225" t="s">
        <v>43</v>
      </c>
      <c r="D225" t="s">
        <v>17</v>
      </c>
      <c r="E225" t="s">
        <v>112</v>
      </c>
      <c r="F225">
        <v>1</v>
      </c>
      <c r="G225">
        <v>17142</v>
      </c>
      <c r="H225" t="s">
        <v>240</v>
      </c>
      <c r="I225" t="s">
        <v>245</v>
      </c>
      <c r="J225" t="s">
        <v>224</v>
      </c>
      <c r="K225">
        <v>350</v>
      </c>
      <c r="L225">
        <v>450</v>
      </c>
      <c r="M225">
        <v>350</v>
      </c>
      <c r="N225">
        <v>0</v>
      </c>
      <c r="O225">
        <v>6.5</v>
      </c>
      <c r="P225">
        <v>111423</v>
      </c>
    </row>
    <row r="226" spans="1:16">
      <c r="A226" t="s">
        <v>675</v>
      </c>
      <c r="B226" t="s">
        <v>84</v>
      </c>
      <c r="C226" t="s">
        <v>23</v>
      </c>
      <c r="D226" t="s">
        <v>17</v>
      </c>
      <c r="E226" t="s">
        <v>44</v>
      </c>
      <c r="F226">
        <v>0</v>
      </c>
      <c r="G226">
        <v>96000</v>
      </c>
      <c r="H226" t="s">
        <v>135</v>
      </c>
      <c r="I226" t="s">
        <v>676</v>
      </c>
      <c r="J226" t="s">
        <v>592</v>
      </c>
      <c r="K226">
        <v>250</v>
      </c>
      <c r="L226">
        <v>350</v>
      </c>
      <c r="M226">
        <v>241</v>
      </c>
      <c r="N226">
        <v>0</v>
      </c>
      <c r="O226">
        <v>6</v>
      </c>
      <c r="P226">
        <v>576000</v>
      </c>
    </row>
    <row r="227" spans="1:16">
      <c r="A227" t="s">
        <v>677</v>
      </c>
      <c r="B227" t="s">
        <v>48</v>
      </c>
      <c r="C227" t="s">
        <v>23</v>
      </c>
      <c r="D227" t="s">
        <v>17</v>
      </c>
      <c r="E227" t="s">
        <v>119</v>
      </c>
      <c r="F227">
        <v>1</v>
      </c>
      <c r="G227">
        <v>20000</v>
      </c>
      <c r="H227" t="s">
        <v>90</v>
      </c>
      <c r="I227" t="s">
        <v>678</v>
      </c>
      <c r="J227" t="s">
        <v>592</v>
      </c>
      <c r="K227">
        <v>300</v>
      </c>
      <c r="L227">
        <v>400</v>
      </c>
      <c r="M227">
        <v>281</v>
      </c>
      <c r="N227">
        <v>0</v>
      </c>
      <c r="O227">
        <v>7</v>
      </c>
      <c r="P227">
        <v>140000</v>
      </c>
    </row>
    <row r="228" spans="1:16">
      <c r="A228" t="s">
        <v>739</v>
      </c>
      <c r="B228" t="s">
        <v>84</v>
      </c>
      <c r="C228" t="s">
        <v>23</v>
      </c>
      <c r="D228" t="s">
        <v>17</v>
      </c>
      <c r="E228" t="s">
        <v>44</v>
      </c>
      <c r="F228">
        <v>1</v>
      </c>
      <c r="G228">
        <v>60000</v>
      </c>
      <c r="H228" t="s">
        <v>113</v>
      </c>
      <c r="I228" t="s">
        <v>234</v>
      </c>
      <c r="J228" t="s">
        <v>592</v>
      </c>
      <c r="K228">
        <v>400</v>
      </c>
      <c r="L228">
        <v>500</v>
      </c>
      <c r="M228">
        <v>401</v>
      </c>
      <c r="N228">
        <v>0</v>
      </c>
      <c r="O228">
        <v>10</v>
      </c>
      <c r="P228">
        <v>600000</v>
      </c>
    </row>
    <row r="229" spans="1:16">
      <c r="A229" t="s">
        <v>253</v>
      </c>
      <c r="B229" t="s">
        <v>124</v>
      </c>
      <c r="C229" t="s">
        <v>43</v>
      </c>
      <c r="D229" t="s">
        <v>17</v>
      </c>
      <c r="E229" t="s">
        <v>144</v>
      </c>
      <c r="F229">
        <v>1</v>
      </c>
      <c r="G229">
        <v>120000</v>
      </c>
      <c r="H229" t="s">
        <v>240</v>
      </c>
      <c r="I229" t="s">
        <v>247</v>
      </c>
      <c r="J229" t="s">
        <v>224</v>
      </c>
      <c r="K229">
        <v>200</v>
      </c>
      <c r="L229">
        <v>300</v>
      </c>
      <c r="M229">
        <v>201</v>
      </c>
      <c r="N229">
        <v>0</v>
      </c>
      <c r="O229">
        <v>5.5</v>
      </c>
      <c r="P229">
        <v>660000</v>
      </c>
    </row>
    <row r="230" spans="1:16">
      <c r="A230" t="s">
        <v>728</v>
      </c>
      <c r="B230" t="s">
        <v>24</v>
      </c>
      <c r="C230" t="s">
        <v>43</v>
      </c>
      <c r="D230" t="s">
        <v>17</v>
      </c>
      <c r="E230" t="s">
        <v>52</v>
      </c>
      <c r="F230">
        <v>1</v>
      </c>
      <c r="G230">
        <v>48000</v>
      </c>
      <c r="H230" t="s">
        <v>240</v>
      </c>
      <c r="I230" t="s">
        <v>249</v>
      </c>
      <c r="J230" t="s">
        <v>592</v>
      </c>
      <c r="K230">
        <v>250</v>
      </c>
      <c r="L230">
        <v>450</v>
      </c>
      <c r="M230">
        <v>241</v>
      </c>
      <c r="N230">
        <v>0</v>
      </c>
      <c r="O230">
        <v>6</v>
      </c>
      <c r="P230">
        <v>288000</v>
      </c>
    </row>
    <row r="231" spans="1:16">
      <c r="A231" t="s">
        <v>557</v>
      </c>
      <c r="B231" t="s">
        <v>24</v>
      </c>
      <c r="C231" t="s">
        <v>16</v>
      </c>
      <c r="D231" t="s">
        <v>17</v>
      </c>
      <c r="E231" t="s">
        <v>52</v>
      </c>
      <c r="F231">
        <v>1</v>
      </c>
      <c r="G231">
        <v>18461</v>
      </c>
      <c r="H231" t="s">
        <v>240</v>
      </c>
      <c r="I231" t="s">
        <v>558</v>
      </c>
      <c r="J231" t="s">
        <v>589</v>
      </c>
      <c r="K231">
        <v>380</v>
      </c>
      <c r="L231">
        <v>650</v>
      </c>
      <c r="M231">
        <v>600</v>
      </c>
      <c r="N231">
        <v>0</v>
      </c>
      <c r="O231">
        <v>12</v>
      </c>
      <c r="P231">
        <v>221532</v>
      </c>
    </row>
    <row r="232" spans="1:16">
      <c r="A232" t="s">
        <v>742</v>
      </c>
      <c r="B232" t="s">
        <v>24</v>
      </c>
      <c r="C232" t="s">
        <v>23</v>
      </c>
      <c r="D232" t="s">
        <v>17</v>
      </c>
      <c r="E232" t="s">
        <v>52</v>
      </c>
      <c r="F232">
        <v>1</v>
      </c>
      <c r="G232">
        <v>24000</v>
      </c>
      <c r="H232" t="s">
        <v>743</v>
      </c>
      <c r="I232" t="s">
        <v>744</v>
      </c>
      <c r="J232" t="s">
        <v>592</v>
      </c>
      <c r="K232">
        <v>250</v>
      </c>
      <c r="L232">
        <v>280</v>
      </c>
      <c r="M232">
        <v>241</v>
      </c>
      <c r="N232">
        <v>0</v>
      </c>
      <c r="O232">
        <v>6</v>
      </c>
      <c r="P232">
        <v>144000</v>
      </c>
    </row>
    <row r="233" spans="1:16">
      <c r="A233" t="s">
        <v>729</v>
      </c>
      <c r="B233" t="s">
        <v>48</v>
      </c>
      <c r="C233" t="s">
        <v>23</v>
      </c>
      <c r="D233" t="s">
        <v>17</v>
      </c>
      <c r="E233" t="s">
        <v>44</v>
      </c>
      <c r="F233">
        <v>1</v>
      </c>
      <c r="G233">
        <v>21428</v>
      </c>
      <c r="H233" t="s">
        <v>149</v>
      </c>
      <c r="I233" t="s">
        <v>730</v>
      </c>
      <c r="J233" t="s">
        <v>592</v>
      </c>
      <c r="K233">
        <v>280</v>
      </c>
      <c r="L233">
        <v>380</v>
      </c>
      <c r="M233">
        <v>280</v>
      </c>
      <c r="N233">
        <v>0</v>
      </c>
      <c r="O233">
        <v>5</v>
      </c>
      <c r="P233">
        <v>107140</v>
      </c>
    </row>
    <row r="234" spans="1:16">
      <c r="A234" t="s">
        <v>691</v>
      </c>
      <c r="B234" t="s">
        <v>84</v>
      </c>
      <c r="C234" t="s">
        <v>23</v>
      </c>
      <c r="D234" t="s">
        <v>17</v>
      </c>
      <c r="E234" t="s">
        <v>44</v>
      </c>
      <c r="F234">
        <v>0</v>
      </c>
      <c r="G234">
        <v>68571</v>
      </c>
      <c r="H234" t="s">
        <v>135</v>
      </c>
      <c r="I234" t="s">
        <v>692</v>
      </c>
      <c r="J234" t="s">
        <v>592</v>
      </c>
      <c r="K234">
        <v>350</v>
      </c>
      <c r="L234">
        <v>450</v>
      </c>
      <c r="M234">
        <v>350</v>
      </c>
      <c r="N234">
        <v>0</v>
      </c>
      <c r="O234">
        <v>6</v>
      </c>
      <c r="P234">
        <v>411426</v>
      </c>
    </row>
    <row r="235" spans="1:16">
      <c r="A235" t="s">
        <v>209</v>
      </c>
      <c r="B235" t="s">
        <v>97</v>
      </c>
      <c r="C235" t="s">
        <v>23</v>
      </c>
      <c r="D235" t="s">
        <v>17</v>
      </c>
      <c r="E235" t="s">
        <v>70</v>
      </c>
      <c r="F235">
        <v>1</v>
      </c>
      <c r="G235">
        <v>30769</v>
      </c>
      <c r="H235" t="s">
        <v>210</v>
      </c>
      <c r="I235" t="s">
        <v>211</v>
      </c>
      <c r="J235" t="s">
        <v>212</v>
      </c>
      <c r="K235">
        <v>390</v>
      </c>
      <c r="L235">
        <v>480</v>
      </c>
      <c r="M235">
        <v>350</v>
      </c>
      <c r="N235">
        <v>0</v>
      </c>
      <c r="O235">
        <v>39</v>
      </c>
      <c r="P235">
        <v>1199991</v>
      </c>
    </row>
    <row r="236" spans="1:16">
      <c r="A236" t="s">
        <v>153</v>
      </c>
      <c r="B236" t="s">
        <v>84</v>
      </c>
      <c r="C236" t="s">
        <v>23</v>
      </c>
      <c r="D236" t="s">
        <v>17</v>
      </c>
      <c r="E236" t="s">
        <v>66</v>
      </c>
      <c r="F236">
        <v>1</v>
      </c>
      <c r="G236">
        <v>112500</v>
      </c>
      <c r="H236" t="s">
        <v>71</v>
      </c>
      <c r="I236" t="s">
        <v>154</v>
      </c>
      <c r="J236" t="s">
        <v>21</v>
      </c>
      <c r="K236">
        <v>160</v>
      </c>
      <c r="L236">
        <v>250</v>
      </c>
      <c r="M236">
        <v>0</v>
      </c>
      <c r="N236">
        <v>0</v>
      </c>
      <c r="O236">
        <v>16</v>
      </c>
      <c r="P236">
        <v>1800000</v>
      </c>
    </row>
    <row r="237" spans="1:16">
      <c r="A237" t="s">
        <v>620</v>
      </c>
      <c r="B237" t="s">
        <v>184</v>
      </c>
      <c r="C237" t="s">
        <v>43</v>
      </c>
      <c r="D237" t="s">
        <v>17</v>
      </c>
      <c r="E237" t="s">
        <v>111</v>
      </c>
      <c r="F237">
        <v>0</v>
      </c>
      <c r="G237">
        <v>9230</v>
      </c>
      <c r="H237" t="s">
        <v>240</v>
      </c>
      <c r="I237" t="s">
        <v>556</v>
      </c>
      <c r="J237" t="s">
        <v>589</v>
      </c>
      <c r="K237">
        <v>350</v>
      </c>
      <c r="L237">
        <v>650</v>
      </c>
      <c r="M237">
        <v>600</v>
      </c>
      <c r="N237">
        <v>0</v>
      </c>
      <c r="O237">
        <v>12</v>
      </c>
      <c r="P237">
        <v>110760</v>
      </c>
    </row>
    <row r="238" spans="1:16">
      <c r="A238" t="s">
        <v>621</v>
      </c>
      <c r="B238" t="s">
        <v>176</v>
      </c>
      <c r="C238" t="s">
        <v>43</v>
      </c>
      <c r="D238" t="s">
        <v>17</v>
      </c>
      <c r="E238" t="s">
        <v>42</v>
      </c>
      <c r="F238">
        <v>0</v>
      </c>
      <c r="G238">
        <v>30000</v>
      </c>
      <c r="H238" t="s">
        <v>90</v>
      </c>
      <c r="I238" t="s">
        <v>247</v>
      </c>
      <c r="J238" t="s">
        <v>592</v>
      </c>
      <c r="K238">
        <v>200</v>
      </c>
      <c r="L238">
        <v>300</v>
      </c>
      <c r="M238">
        <v>201</v>
      </c>
      <c r="N238">
        <v>0</v>
      </c>
      <c r="O238">
        <v>5</v>
      </c>
      <c r="P238">
        <v>150000</v>
      </c>
    </row>
    <row r="239" spans="1:16">
      <c r="A239" t="s">
        <v>74</v>
      </c>
      <c r="B239" t="s">
        <v>42</v>
      </c>
      <c r="C239" t="s">
        <v>43</v>
      </c>
      <c r="D239" t="s">
        <v>17</v>
      </c>
      <c r="E239" t="s">
        <v>44</v>
      </c>
      <c r="F239">
        <v>1</v>
      </c>
      <c r="G239">
        <v>10909</v>
      </c>
      <c r="H239" t="s">
        <v>45</v>
      </c>
      <c r="I239" t="s">
        <v>73</v>
      </c>
      <c r="J239" t="s">
        <v>21</v>
      </c>
      <c r="K239">
        <v>275</v>
      </c>
      <c r="L239">
        <v>400</v>
      </c>
      <c r="M239">
        <v>0</v>
      </c>
      <c r="N239">
        <v>0</v>
      </c>
      <c r="O239">
        <v>27.5</v>
      </c>
      <c r="P239">
        <v>299997</v>
      </c>
    </row>
    <row r="240" spans="1:16">
      <c r="A240" t="s">
        <v>55</v>
      </c>
      <c r="B240" t="s">
        <v>42</v>
      </c>
      <c r="C240" t="s">
        <v>23</v>
      </c>
      <c r="D240" t="s">
        <v>17</v>
      </c>
      <c r="E240" t="s">
        <v>44</v>
      </c>
      <c r="F240">
        <v>0</v>
      </c>
      <c r="G240">
        <v>141176</v>
      </c>
      <c r="H240" t="s">
        <v>56</v>
      </c>
      <c r="I240" t="s">
        <v>57</v>
      </c>
      <c r="J240" t="s">
        <v>21</v>
      </c>
      <c r="K240">
        <v>170</v>
      </c>
      <c r="L240">
        <v>250</v>
      </c>
      <c r="M240">
        <v>0</v>
      </c>
      <c r="N240">
        <v>0</v>
      </c>
      <c r="O240">
        <v>17</v>
      </c>
      <c r="P240">
        <v>2399992</v>
      </c>
    </row>
    <row r="241" spans="1:16">
      <c r="A241" t="s">
        <v>622</v>
      </c>
      <c r="B241" t="s">
        <v>124</v>
      </c>
      <c r="C241" t="s">
        <v>43</v>
      </c>
      <c r="D241" t="s">
        <v>17</v>
      </c>
      <c r="E241" t="s">
        <v>48</v>
      </c>
      <c r="F241">
        <v>1</v>
      </c>
      <c r="G241">
        <v>240000</v>
      </c>
      <c r="H241" t="s">
        <v>90</v>
      </c>
      <c r="I241" t="s">
        <v>623</v>
      </c>
      <c r="J241" t="s">
        <v>495</v>
      </c>
      <c r="K241">
        <v>100</v>
      </c>
      <c r="L241">
        <v>150</v>
      </c>
      <c r="M241">
        <v>201</v>
      </c>
      <c r="N241">
        <v>0</v>
      </c>
      <c r="O241">
        <v>4.5</v>
      </c>
      <c r="P241">
        <v>1080000</v>
      </c>
    </row>
    <row r="242" spans="1:16">
      <c r="A242" t="s">
        <v>101</v>
      </c>
      <c r="B242" t="s">
        <v>102</v>
      </c>
      <c r="C242" t="s">
        <v>43</v>
      </c>
      <c r="D242" t="s">
        <v>17</v>
      </c>
      <c r="E242" t="s">
        <v>84</v>
      </c>
      <c r="F242">
        <v>0</v>
      </c>
      <c r="G242">
        <v>160000</v>
      </c>
      <c r="H242" t="s">
        <v>103</v>
      </c>
      <c r="I242" t="s">
        <v>104</v>
      </c>
      <c r="J242" t="s">
        <v>92</v>
      </c>
      <c r="K242">
        <v>75</v>
      </c>
      <c r="L242">
        <v>110</v>
      </c>
      <c r="M242">
        <v>0</v>
      </c>
      <c r="N242">
        <v>0</v>
      </c>
      <c r="O242">
        <v>35</v>
      </c>
      <c r="P242">
        <v>5600000</v>
      </c>
    </row>
    <row r="243" spans="1:16">
      <c r="A243" t="s">
        <v>618</v>
      </c>
      <c r="B243" t="s">
        <v>124</v>
      </c>
      <c r="C243" t="s">
        <v>43</v>
      </c>
      <c r="D243" t="s">
        <v>17</v>
      </c>
      <c r="E243" t="s">
        <v>48</v>
      </c>
      <c r="F243">
        <v>0</v>
      </c>
      <c r="G243">
        <v>24000</v>
      </c>
      <c r="H243" t="s">
        <v>90</v>
      </c>
      <c r="I243" t="s">
        <v>619</v>
      </c>
      <c r="J243" t="s">
        <v>592</v>
      </c>
      <c r="K243">
        <v>250</v>
      </c>
      <c r="L243">
        <v>310</v>
      </c>
      <c r="M243">
        <v>241</v>
      </c>
      <c r="N243">
        <v>0</v>
      </c>
      <c r="O243">
        <v>6</v>
      </c>
      <c r="P243">
        <v>144000</v>
      </c>
    </row>
    <row r="244" spans="1:16">
      <c r="A244" t="s">
        <v>551</v>
      </c>
      <c r="B244" t="s">
        <v>176</v>
      </c>
      <c r="C244" t="s">
        <v>16</v>
      </c>
      <c r="D244" t="s">
        <v>17</v>
      </c>
      <c r="E244" t="s">
        <v>42</v>
      </c>
      <c r="F244">
        <v>1</v>
      </c>
      <c r="G244">
        <v>26666</v>
      </c>
      <c r="H244" t="s">
        <v>354</v>
      </c>
      <c r="I244" t="s">
        <v>552</v>
      </c>
      <c r="J244" t="s">
        <v>589</v>
      </c>
      <c r="K244">
        <v>340</v>
      </c>
      <c r="L244">
        <v>450</v>
      </c>
      <c r="M244">
        <v>600</v>
      </c>
      <c r="N244">
        <v>0</v>
      </c>
      <c r="O244">
        <v>12</v>
      </c>
      <c r="P244">
        <v>319992</v>
      </c>
    </row>
    <row r="245" spans="1:16">
      <c r="A245" t="s">
        <v>87</v>
      </c>
      <c r="B245" t="s">
        <v>70</v>
      </c>
      <c r="C245" t="s">
        <v>23</v>
      </c>
      <c r="D245" t="s">
        <v>17</v>
      </c>
      <c r="E245" t="s">
        <v>77</v>
      </c>
      <c r="F245">
        <v>1</v>
      </c>
      <c r="G245">
        <v>46153</v>
      </c>
      <c r="H245" t="s">
        <v>36</v>
      </c>
      <c r="I245" t="s">
        <v>88</v>
      </c>
      <c r="J245" t="s">
        <v>21</v>
      </c>
      <c r="K245">
        <v>130</v>
      </c>
      <c r="L245">
        <v>210</v>
      </c>
      <c r="M245">
        <v>0</v>
      </c>
      <c r="N245">
        <v>0</v>
      </c>
      <c r="O245">
        <v>13</v>
      </c>
      <c r="P245">
        <v>599989</v>
      </c>
    </row>
    <row r="246" spans="1:16">
      <c r="A246" t="s">
        <v>798</v>
      </c>
      <c r="B246" t="s">
        <v>48</v>
      </c>
      <c r="C246" t="s">
        <v>23</v>
      </c>
      <c r="D246" t="s">
        <v>17</v>
      </c>
      <c r="E246" t="s">
        <v>119</v>
      </c>
      <c r="F246">
        <v>1</v>
      </c>
      <c r="G246">
        <v>48000</v>
      </c>
      <c r="H246" t="s">
        <v>799</v>
      </c>
      <c r="I246" t="s">
        <v>800</v>
      </c>
      <c r="J246" t="s">
        <v>592</v>
      </c>
      <c r="K246">
        <v>125</v>
      </c>
      <c r="L246">
        <v>230</v>
      </c>
      <c r="M246">
        <v>201</v>
      </c>
      <c r="N246">
        <v>0</v>
      </c>
      <c r="O246">
        <v>5</v>
      </c>
      <c r="P246">
        <v>240000</v>
      </c>
    </row>
    <row r="247" spans="1:16">
      <c r="A247" t="s">
        <v>306</v>
      </c>
      <c r="B247" t="s">
        <v>24</v>
      </c>
      <c r="C247" t="s">
        <v>23</v>
      </c>
      <c r="D247" t="s">
        <v>17</v>
      </c>
      <c r="E247" t="s">
        <v>52</v>
      </c>
      <c r="F247">
        <v>1</v>
      </c>
      <c r="G247">
        <v>184615</v>
      </c>
      <c r="H247" t="s">
        <v>276</v>
      </c>
      <c r="I247" t="s">
        <v>307</v>
      </c>
      <c r="J247" t="s">
        <v>272</v>
      </c>
      <c r="K247">
        <v>130</v>
      </c>
      <c r="L247">
        <v>200</v>
      </c>
      <c r="M247">
        <v>0</v>
      </c>
      <c r="N247">
        <v>0</v>
      </c>
      <c r="O247">
        <v>13</v>
      </c>
      <c r="P247">
        <v>2399995</v>
      </c>
    </row>
    <row r="248" spans="1:16">
      <c r="A248" t="s">
        <v>493</v>
      </c>
      <c r="B248" t="s">
        <v>48</v>
      </c>
      <c r="C248" t="s">
        <v>43</v>
      </c>
      <c r="D248" t="s">
        <v>17</v>
      </c>
      <c r="E248" t="s">
        <v>119</v>
      </c>
      <c r="F248">
        <v>1</v>
      </c>
      <c r="G248">
        <v>25000</v>
      </c>
      <c r="H248" t="s">
        <v>19</v>
      </c>
      <c r="I248" t="s">
        <v>494</v>
      </c>
      <c r="J248" t="s">
        <v>487</v>
      </c>
      <c r="K248">
        <v>170</v>
      </c>
      <c r="L248">
        <v>240</v>
      </c>
      <c r="M248">
        <v>0</v>
      </c>
      <c r="N248">
        <v>0</v>
      </c>
      <c r="O248">
        <v>17</v>
      </c>
      <c r="P248">
        <v>425000</v>
      </c>
    </row>
    <row r="249" spans="1:16">
      <c r="A249" t="s">
        <v>305</v>
      </c>
      <c r="B249" t="s">
        <v>24</v>
      </c>
      <c r="C249" t="s">
        <v>43</v>
      </c>
      <c r="D249" t="s">
        <v>17</v>
      </c>
      <c r="E249" t="s">
        <v>112</v>
      </c>
      <c r="F249">
        <v>1</v>
      </c>
      <c r="G249">
        <v>200000</v>
      </c>
      <c r="H249" t="s">
        <v>278</v>
      </c>
      <c r="I249" t="s">
        <v>279</v>
      </c>
      <c r="J249" t="s">
        <v>272</v>
      </c>
      <c r="K249">
        <v>180</v>
      </c>
      <c r="L249">
        <v>260</v>
      </c>
      <c r="M249">
        <v>0</v>
      </c>
      <c r="N249">
        <v>0</v>
      </c>
      <c r="O249">
        <v>18</v>
      </c>
      <c r="P249">
        <v>3600000</v>
      </c>
    </row>
    <row r="250" spans="1:16">
      <c r="A250" t="s">
        <v>254</v>
      </c>
      <c r="B250" t="s">
        <v>124</v>
      </c>
      <c r="C250" t="s">
        <v>16</v>
      </c>
      <c r="D250" t="s">
        <v>17</v>
      </c>
      <c r="E250" t="s">
        <v>144</v>
      </c>
      <c r="F250">
        <v>1</v>
      </c>
      <c r="G250">
        <v>96000</v>
      </c>
      <c r="H250" t="s">
        <v>255</v>
      </c>
      <c r="I250" t="s">
        <v>256</v>
      </c>
      <c r="J250" t="s">
        <v>224</v>
      </c>
      <c r="K250">
        <v>250</v>
      </c>
      <c r="L250">
        <v>350</v>
      </c>
      <c r="M250">
        <v>241</v>
      </c>
      <c r="N250">
        <v>0</v>
      </c>
      <c r="O250">
        <v>6.5</v>
      </c>
      <c r="P250">
        <v>624000</v>
      </c>
    </row>
    <row r="251" spans="1:16">
      <c r="A251" t="s">
        <v>292</v>
      </c>
      <c r="B251" t="s">
        <v>42</v>
      </c>
      <c r="C251" t="s">
        <v>23</v>
      </c>
      <c r="D251" t="s">
        <v>17</v>
      </c>
      <c r="E251" t="s">
        <v>119</v>
      </c>
      <c r="F251">
        <v>1</v>
      </c>
      <c r="G251">
        <v>20000</v>
      </c>
      <c r="H251" t="s">
        <v>293</v>
      </c>
      <c r="I251" t="s">
        <v>294</v>
      </c>
      <c r="J251" t="s">
        <v>272</v>
      </c>
      <c r="K251">
        <v>150</v>
      </c>
      <c r="L251">
        <v>215</v>
      </c>
      <c r="M251">
        <v>0</v>
      </c>
      <c r="N251">
        <v>0</v>
      </c>
      <c r="O251">
        <v>15</v>
      </c>
      <c r="P251">
        <v>300000</v>
      </c>
    </row>
    <row r="252" spans="1:16">
      <c r="A252" t="s">
        <v>724</v>
      </c>
      <c r="B252" t="s">
        <v>42</v>
      </c>
      <c r="C252" t="s">
        <v>43</v>
      </c>
      <c r="D252" t="s">
        <v>17</v>
      </c>
      <c r="E252" t="s">
        <v>44</v>
      </c>
      <c r="F252">
        <v>1</v>
      </c>
      <c r="G252">
        <v>17142</v>
      </c>
      <c r="H252" t="s">
        <v>90</v>
      </c>
      <c r="I252" t="s">
        <v>245</v>
      </c>
      <c r="J252" t="s">
        <v>592</v>
      </c>
      <c r="K252">
        <v>350</v>
      </c>
      <c r="L252">
        <v>450</v>
      </c>
      <c r="M252">
        <v>350</v>
      </c>
      <c r="N252">
        <v>0</v>
      </c>
      <c r="O252">
        <v>6</v>
      </c>
      <c r="P252">
        <v>102852</v>
      </c>
    </row>
    <row r="253" spans="1:16">
      <c r="A253" t="s">
        <v>814</v>
      </c>
      <c r="B253" t="s">
        <v>118</v>
      </c>
      <c r="C253" t="s">
        <v>23</v>
      </c>
      <c r="D253" t="s">
        <v>17</v>
      </c>
      <c r="E253" t="s">
        <v>119</v>
      </c>
      <c r="F253">
        <v>1</v>
      </c>
      <c r="G253">
        <v>24000</v>
      </c>
      <c r="H253" t="s">
        <v>815</v>
      </c>
      <c r="I253" t="s">
        <v>513</v>
      </c>
      <c r="J253" t="s">
        <v>592</v>
      </c>
      <c r="K253">
        <v>250</v>
      </c>
      <c r="L253">
        <v>350</v>
      </c>
      <c r="M253">
        <v>241</v>
      </c>
      <c r="N253">
        <v>0</v>
      </c>
      <c r="O253">
        <v>6</v>
      </c>
      <c r="P253">
        <v>144000</v>
      </c>
    </row>
    <row r="254" spans="1:16">
      <c r="A254" t="s">
        <v>190</v>
      </c>
      <c r="B254" t="s">
        <v>97</v>
      </c>
      <c r="C254" t="s">
        <v>16</v>
      </c>
      <c r="D254" t="s">
        <v>17</v>
      </c>
      <c r="E254" t="s">
        <v>111</v>
      </c>
      <c r="F254">
        <v>0</v>
      </c>
      <c r="G254">
        <v>24000</v>
      </c>
      <c r="H254" t="s">
        <v>19</v>
      </c>
      <c r="I254" t="s">
        <v>191</v>
      </c>
      <c r="J254" t="s">
        <v>21</v>
      </c>
      <c r="K254">
        <v>250</v>
      </c>
      <c r="L254">
        <v>340</v>
      </c>
      <c r="M254">
        <v>0</v>
      </c>
      <c r="N254">
        <v>0</v>
      </c>
      <c r="O254">
        <v>25</v>
      </c>
      <c r="P254">
        <v>600000</v>
      </c>
    </row>
    <row r="255" spans="1:16">
      <c r="A255" t="s">
        <v>709</v>
      </c>
      <c r="B255" t="s">
        <v>84</v>
      </c>
      <c r="C255" t="s">
        <v>23</v>
      </c>
      <c r="D255" t="s">
        <v>17</v>
      </c>
      <c r="E255" t="s">
        <v>138</v>
      </c>
      <c r="F255">
        <v>1</v>
      </c>
      <c r="G255">
        <v>2500</v>
      </c>
      <c r="H255" t="s">
        <v>627</v>
      </c>
      <c r="I255" t="s">
        <v>628</v>
      </c>
      <c r="J255" t="s">
        <v>589</v>
      </c>
      <c r="K255">
        <v>400</v>
      </c>
      <c r="L255">
        <v>600</v>
      </c>
      <c r="M255">
        <v>600</v>
      </c>
      <c r="N255">
        <v>0</v>
      </c>
      <c r="O255">
        <v>12</v>
      </c>
      <c r="P255">
        <v>30000</v>
      </c>
    </row>
    <row r="256" spans="1:16">
      <c r="A256" t="s">
        <v>709</v>
      </c>
      <c r="B256" t="s">
        <v>84</v>
      </c>
      <c r="C256" t="s">
        <v>23</v>
      </c>
      <c r="D256" t="s">
        <v>17</v>
      </c>
      <c r="E256" t="s">
        <v>138</v>
      </c>
      <c r="F256">
        <v>1</v>
      </c>
      <c r="G256">
        <v>2500</v>
      </c>
      <c r="H256" t="s">
        <v>627</v>
      </c>
      <c r="I256" t="s">
        <v>628</v>
      </c>
      <c r="J256" t="s">
        <v>589</v>
      </c>
      <c r="K256">
        <v>400</v>
      </c>
      <c r="L256">
        <v>600</v>
      </c>
      <c r="M256">
        <v>600</v>
      </c>
      <c r="N256">
        <v>0</v>
      </c>
      <c r="O256">
        <v>12</v>
      </c>
      <c r="P256">
        <v>30000</v>
      </c>
    </row>
    <row r="257" spans="1:16">
      <c r="A257" t="s">
        <v>68</v>
      </c>
      <c r="B257" t="s">
        <v>42</v>
      </c>
      <c r="C257" t="s">
        <v>43</v>
      </c>
      <c r="D257" t="s">
        <v>17</v>
      </c>
      <c r="E257" t="s">
        <v>44</v>
      </c>
      <c r="F257">
        <v>1</v>
      </c>
      <c r="G257">
        <v>11764</v>
      </c>
      <c r="H257" t="s">
        <v>45</v>
      </c>
      <c r="I257" t="s">
        <v>46</v>
      </c>
      <c r="J257" t="s">
        <v>21</v>
      </c>
      <c r="K257">
        <v>340</v>
      </c>
      <c r="L257">
        <v>420</v>
      </c>
      <c r="M257">
        <v>0</v>
      </c>
      <c r="N257">
        <v>0</v>
      </c>
      <c r="O257">
        <v>34</v>
      </c>
      <c r="P257">
        <v>399976</v>
      </c>
    </row>
    <row r="258" spans="1:16">
      <c r="A258" t="s">
        <v>637</v>
      </c>
      <c r="B258" t="s">
        <v>34</v>
      </c>
      <c r="C258" t="s">
        <v>43</v>
      </c>
      <c r="D258" t="s">
        <v>17</v>
      </c>
      <c r="E258" t="s">
        <v>35</v>
      </c>
      <c r="F258">
        <v>0</v>
      </c>
      <c r="G258">
        <v>21052</v>
      </c>
      <c r="H258" t="s">
        <v>638</v>
      </c>
      <c r="I258" t="s">
        <v>639</v>
      </c>
      <c r="J258" t="s">
        <v>592</v>
      </c>
      <c r="K258">
        <v>285</v>
      </c>
      <c r="L258">
        <v>420</v>
      </c>
      <c r="M258">
        <v>281</v>
      </c>
      <c r="N258">
        <v>0</v>
      </c>
      <c r="O258">
        <v>7</v>
      </c>
      <c r="P258">
        <v>147364</v>
      </c>
    </row>
    <row r="259" spans="1:16">
      <c r="A259" t="s">
        <v>849</v>
      </c>
      <c r="B259" t="s">
        <v>124</v>
      </c>
      <c r="C259" t="s">
        <v>23</v>
      </c>
      <c r="D259" t="s">
        <v>17</v>
      </c>
      <c r="E259" t="s">
        <v>144</v>
      </c>
      <c r="F259">
        <v>1</v>
      </c>
      <c r="G259">
        <v>36923</v>
      </c>
      <c r="H259" t="s">
        <v>240</v>
      </c>
      <c r="I259" t="s">
        <v>841</v>
      </c>
      <c r="J259" t="s">
        <v>582</v>
      </c>
      <c r="K259">
        <v>400</v>
      </c>
      <c r="L259">
        <v>650</v>
      </c>
      <c r="M259">
        <v>0</v>
      </c>
      <c r="N259">
        <v>250</v>
      </c>
      <c r="O259">
        <v>5.5</v>
      </c>
      <c r="P259">
        <v>203076</v>
      </c>
    </row>
    <row r="260" spans="1:16">
      <c r="A260" t="s">
        <v>72</v>
      </c>
      <c r="B260" t="s">
        <v>42</v>
      </c>
      <c r="C260" t="s">
        <v>43</v>
      </c>
      <c r="D260" t="s">
        <v>17</v>
      </c>
      <c r="E260" t="s">
        <v>44</v>
      </c>
      <c r="F260">
        <v>1</v>
      </c>
      <c r="G260">
        <v>21818</v>
      </c>
      <c r="H260" t="s">
        <v>45</v>
      </c>
      <c r="I260" t="s">
        <v>73</v>
      </c>
      <c r="J260" t="s">
        <v>21</v>
      </c>
      <c r="K260">
        <v>275</v>
      </c>
      <c r="L260">
        <v>400</v>
      </c>
      <c r="M260">
        <v>0</v>
      </c>
      <c r="N260">
        <v>0</v>
      </c>
      <c r="O260">
        <v>27.5</v>
      </c>
      <c r="P260">
        <v>599995</v>
      </c>
    </row>
    <row r="261" spans="1:16">
      <c r="A261" t="s">
        <v>277</v>
      </c>
      <c r="B261" t="s">
        <v>233</v>
      </c>
      <c r="C261" t="s">
        <v>43</v>
      </c>
      <c r="D261" t="s">
        <v>17</v>
      </c>
      <c r="E261" t="s">
        <v>106</v>
      </c>
      <c r="F261">
        <v>1</v>
      </c>
      <c r="G261">
        <v>66666</v>
      </c>
      <c r="H261" t="s">
        <v>278</v>
      </c>
      <c r="I261" t="s">
        <v>279</v>
      </c>
      <c r="J261" t="s">
        <v>272</v>
      </c>
      <c r="K261">
        <v>180</v>
      </c>
      <c r="L261">
        <v>260</v>
      </c>
      <c r="M261">
        <v>0</v>
      </c>
      <c r="N261">
        <v>0</v>
      </c>
      <c r="O261">
        <v>18</v>
      </c>
      <c r="P261">
        <v>1199988</v>
      </c>
    </row>
    <row r="262" spans="1:16">
      <c r="A262" t="s">
        <v>624</v>
      </c>
      <c r="B262" t="s">
        <v>34</v>
      </c>
      <c r="C262" t="s">
        <v>23</v>
      </c>
      <c r="D262" t="s">
        <v>17</v>
      </c>
      <c r="E262" t="s">
        <v>18</v>
      </c>
      <c r="F262">
        <v>1</v>
      </c>
      <c r="G262">
        <v>28571</v>
      </c>
      <c r="H262" t="s">
        <v>103</v>
      </c>
      <c r="I262" t="s">
        <v>625</v>
      </c>
      <c r="J262" t="s">
        <v>592</v>
      </c>
      <c r="K262">
        <v>210</v>
      </c>
      <c r="L262">
        <v>290</v>
      </c>
      <c r="M262">
        <v>201</v>
      </c>
      <c r="N262">
        <v>0</v>
      </c>
      <c r="O262">
        <v>5</v>
      </c>
      <c r="P262">
        <v>142855</v>
      </c>
    </row>
    <row r="263" spans="1:16">
      <c r="A263" t="s">
        <v>844</v>
      </c>
      <c r="B263" t="s">
        <v>184</v>
      </c>
      <c r="C263" t="s">
        <v>23</v>
      </c>
      <c r="D263" t="s">
        <v>17</v>
      </c>
      <c r="E263" t="s">
        <v>35</v>
      </c>
      <c r="F263">
        <v>1</v>
      </c>
      <c r="G263">
        <v>30000</v>
      </c>
      <c r="H263" t="s">
        <v>240</v>
      </c>
      <c r="I263" t="s">
        <v>810</v>
      </c>
      <c r="J263" t="s">
        <v>592</v>
      </c>
      <c r="K263">
        <v>200</v>
      </c>
      <c r="L263">
        <v>300</v>
      </c>
      <c r="M263">
        <v>201</v>
      </c>
      <c r="N263">
        <v>0</v>
      </c>
      <c r="O263">
        <v>5</v>
      </c>
      <c r="P263">
        <v>150000</v>
      </c>
    </row>
    <row r="264" spans="1:16">
      <c r="A264" t="s">
        <v>93</v>
      </c>
      <c r="B264" t="s">
        <v>34</v>
      </c>
      <c r="C264" t="s">
        <v>16</v>
      </c>
      <c r="D264" t="s">
        <v>17</v>
      </c>
      <c r="E264" t="s">
        <v>24</v>
      </c>
      <c r="F264">
        <v>1</v>
      </c>
      <c r="G264">
        <v>66666</v>
      </c>
      <c r="H264" t="s">
        <v>94</v>
      </c>
      <c r="I264" t="s">
        <v>95</v>
      </c>
      <c r="J264" t="s">
        <v>92</v>
      </c>
      <c r="K264">
        <v>90</v>
      </c>
      <c r="L264">
        <v>115</v>
      </c>
      <c r="M264">
        <v>0</v>
      </c>
      <c r="N264">
        <v>0</v>
      </c>
      <c r="O264">
        <v>35</v>
      </c>
      <c r="P264">
        <v>2333310</v>
      </c>
    </row>
    <row r="265" spans="1:16">
      <c r="A265" t="s">
        <v>635</v>
      </c>
      <c r="B265" t="s">
        <v>24</v>
      </c>
      <c r="C265" t="s">
        <v>23</v>
      </c>
      <c r="D265" t="s">
        <v>17</v>
      </c>
      <c r="E265" t="s">
        <v>52</v>
      </c>
      <c r="F265">
        <v>1</v>
      </c>
      <c r="G265">
        <v>52173</v>
      </c>
      <c r="H265" t="s">
        <v>636</v>
      </c>
      <c r="I265" t="s">
        <v>501</v>
      </c>
      <c r="J265" t="s">
        <v>592</v>
      </c>
      <c r="K265">
        <v>230</v>
      </c>
      <c r="L265">
        <v>290</v>
      </c>
      <c r="M265">
        <v>241</v>
      </c>
      <c r="N265">
        <v>0</v>
      </c>
      <c r="O265">
        <v>6</v>
      </c>
      <c r="P265">
        <v>313038</v>
      </c>
    </row>
    <row r="266" spans="1:16">
      <c r="A266" t="s">
        <v>847</v>
      </c>
      <c r="B266" t="s">
        <v>24</v>
      </c>
      <c r="C266" t="s">
        <v>23</v>
      </c>
      <c r="D266" t="s">
        <v>17</v>
      </c>
      <c r="E266" t="s">
        <v>52</v>
      </c>
      <c r="F266">
        <v>1</v>
      </c>
      <c r="G266">
        <v>30000</v>
      </c>
      <c r="H266" t="s">
        <v>670</v>
      </c>
      <c r="I266" t="s">
        <v>671</v>
      </c>
      <c r="J266" t="s">
        <v>592</v>
      </c>
      <c r="K266">
        <v>200</v>
      </c>
      <c r="L266">
        <v>460</v>
      </c>
      <c r="M266">
        <v>201</v>
      </c>
      <c r="N266">
        <v>0</v>
      </c>
      <c r="O266">
        <v>5</v>
      </c>
      <c r="P266">
        <v>150000</v>
      </c>
    </row>
    <row r="267" spans="1:16">
      <c r="A267" t="s">
        <v>485</v>
      </c>
      <c r="B267" t="s">
        <v>184</v>
      </c>
      <c r="C267" t="s">
        <v>23</v>
      </c>
      <c r="D267" t="s">
        <v>17</v>
      </c>
      <c r="E267" t="s">
        <v>111</v>
      </c>
      <c r="F267">
        <v>1</v>
      </c>
      <c r="G267">
        <v>28571</v>
      </c>
      <c r="H267" t="s">
        <v>81</v>
      </c>
      <c r="I267" t="s">
        <v>486</v>
      </c>
      <c r="J267" t="s">
        <v>487</v>
      </c>
      <c r="K267">
        <v>210</v>
      </c>
      <c r="L267">
        <v>190</v>
      </c>
      <c r="M267">
        <v>0</v>
      </c>
      <c r="N267">
        <v>0</v>
      </c>
      <c r="O267">
        <v>21</v>
      </c>
      <c r="P267">
        <v>599991</v>
      </c>
    </row>
    <row r="268" spans="1:16">
      <c r="A268" t="s">
        <v>626</v>
      </c>
      <c r="B268" t="s">
        <v>84</v>
      </c>
      <c r="C268" t="s">
        <v>23</v>
      </c>
      <c r="D268" t="s">
        <v>17</v>
      </c>
      <c r="E268" t="s">
        <v>138</v>
      </c>
      <c r="F268">
        <v>1</v>
      </c>
      <c r="G268">
        <v>2500</v>
      </c>
      <c r="H268" t="s">
        <v>627</v>
      </c>
      <c r="I268" t="s">
        <v>628</v>
      </c>
      <c r="J268" t="s">
        <v>589</v>
      </c>
      <c r="K268">
        <v>400</v>
      </c>
      <c r="L268">
        <v>600</v>
      </c>
      <c r="M268">
        <v>600</v>
      </c>
      <c r="N268">
        <v>0</v>
      </c>
      <c r="O268">
        <v>12</v>
      </c>
      <c r="P268">
        <v>30000</v>
      </c>
    </row>
    <row r="269" spans="1:16">
      <c r="A269" t="s">
        <v>626</v>
      </c>
      <c r="B269" t="s">
        <v>84</v>
      </c>
      <c r="C269" t="s">
        <v>23</v>
      </c>
      <c r="D269" t="s">
        <v>17</v>
      </c>
      <c r="E269" t="s">
        <v>138</v>
      </c>
      <c r="F269">
        <v>1</v>
      </c>
      <c r="G269">
        <v>2500</v>
      </c>
      <c r="H269" t="s">
        <v>627</v>
      </c>
      <c r="I269" t="s">
        <v>628</v>
      </c>
      <c r="J269" t="s">
        <v>589</v>
      </c>
      <c r="K269">
        <v>400</v>
      </c>
      <c r="L269">
        <v>600</v>
      </c>
      <c r="M269">
        <v>600</v>
      </c>
      <c r="N269">
        <v>0</v>
      </c>
      <c r="O269">
        <v>12</v>
      </c>
      <c r="P269">
        <v>30000</v>
      </c>
    </row>
    <row r="270" spans="1:16">
      <c r="A270" t="s">
        <v>47</v>
      </c>
      <c r="B270" t="s">
        <v>48</v>
      </c>
      <c r="C270" t="s">
        <v>43</v>
      </c>
      <c r="D270" t="s">
        <v>17</v>
      </c>
      <c r="E270" t="s">
        <v>44</v>
      </c>
      <c r="F270">
        <v>1</v>
      </c>
      <c r="G270">
        <v>37500</v>
      </c>
      <c r="H270" t="s">
        <v>49</v>
      </c>
      <c r="I270" t="s">
        <v>50</v>
      </c>
      <c r="J270" t="s">
        <v>21</v>
      </c>
      <c r="K270">
        <v>320</v>
      </c>
      <c r="L270">
        <v>440</v>
      </c>
      <c r="M270">
        <v>0</v>
      </c>
      <c r="N270">
        <v>0</v>
      </c>
      <c r="O270">
        <v>32</v>
      </c>
      <c r="P270">
        <v>1200000</v>
      </c>
    </row>
    <row r="271" spans="1:16">
      <c r="A271" t="s">
        <v>105</v>
      </c>
      <c r="B271" t="s">
        <v>106</v>
      </c>
      <c r="C271" t="s">
        <v>16</v>
      </c>
      <c r="D271" t="s">
        <v>17</v>
      </c>
      <c r="E271" t="s">
        <v>107</v>
      </c>
      <c r="F271">
        <v>0</v>
      </c>
      <c r="G271">
        <v>66666</v>
      </c>
      <c r="H271" t="s">
        <v>108</v>
      </c>
      <c r="I271" t="s">
        <v>109</v>
      </c>
      <c r="J271" t="s">
        <v>92</v>
      </c>
      <c r="K271">
        <v>180</v>
      </c>
      <c r="L271">
        <v>185</v>
      </c>
      <c r="M271">
        <v>201</v>
      </c>
      <c r="N271">
        <v>0</v>
      </c>
      <c r="O271">
        <v>4</v>
      </c>
      <c r="P271">
        <v>266664</v>
      </c>
    </row>
    <row r="272" spans="1:16">
      <c r="A272" t="s">
        <v>206</v>
      </c>
      <c r="B272" t="s">
        <v>84</v>
      </c>
      <c r="C272" t="s">
        <v>23</v>
      </c>
      <c r="D272" t="s">
        <v>17</v>
      </c>
      <c r="E272" t="s">
        <v>77</v>
      </c>
      <c r="F272">
        <v>1</v>
      </c>
      <c r="G272">
        <v>40000</v>
      </c>
      <c r="H272" t="s">
        <v>207</v>
      </c>
      <c r="I272" t="s">
        <v>208</v>
      </c>
      <c r="J272" t="s">
        <v>199</v>
      </c>
      <c r="K272">
        <v>150</v>
      </c>
      <c r="L272">
        <v>190</v>
      </c>
      <c r="M272">
        <v>0</v>
      </c>
      <c r="N272">
        <v>0</v>
      </c>
      <c r="O272">
        <v>15</v>
      </c>
      <c r="P272">
        <v>600000</v>
      </c>
    </row>
    <row r="273" spans="1:16">
      <c r="A273" t="s">
        <v>137</v>
      </c>
      <c r="B273" t="s">
        <v>84</v>
      </c>
      <c r="C273" t="s">
        <v>23</v>
      </c>
      <c r="D273" t="s">
        <v>17</v>
      </c>
      <c r="E273" t="s">
        <v>138</v>
      </c>
      <c r="F273">
        <v>1</v>
      </c>
      <c r="G273">
        <v>30000</v>
      </c>
      <c r="H273" t="s">
        <v>139</v>
      </c>
      <c r="I273" t="s">
        <v>140</v>
      </c>
      <c r="J273" t="s">
        <v>21</v>
      </c>
      <c r="K273">
        <v>200</v>
      </c>
      <c r="L273">
        <v>280</v>
      </c>
      <c r="M273">
        <v>0</v>
      </c>
      <c r="N273">
        <v>0</v>
      </c>
      <c r="O273">
        <v>20</v>
      </c>
      <c r="P273">
        <v>600000</v>
      </c>
    </row>
    <row r="274" spans="1:16">
      <c r="A274" t="s">
        <v>818</v>
      </c>
      <c r="B274" t="s">
        <v>102</v>
      </c>
      <c r="C274" t="s">
        <v>23</v>
      </c>
      <c r="D274" t="s">
        <v>17</v>
      </c>
      <c r="E274" t="s">
        <v>70</v>
      </c>
      <c r="F274">
        <v>0</v>
      </c>
      <c r="G274">
        <v>19354</v>
      </c>
      <c r="H274" t="s">
        <v>90</v>
      </c>
      <c r="I274" t="s">
        <v>819</v>
      </c>
      <c r="J274" t="s">
        <v>592</v>
      </c>
      <c r="K274">
        <v>310</v>
      </c>
      <c r="L274">
        <v>340</v>
      </c>
      <c r="M274">
        <v>321</v>
      </c>
      <c r="N274">
        <v>0</v>
      </c>
      <c r="O274">
        <v>8</v>
      </c>
      <c r="P274">
        <v>154832</v>
      </c>
    </row>
    <row r="275" spans="1:16">
      <c r="A275" t="s">
        <v>820</v>
      </c>
      <c r="B275" t="s">
        <v>176</v>
      </c>
      <c r="C275" t="s">
        <v>23</v>
      </c>
      <c r="D275" t="s">
        <v>17</v>
      </c>
      <c r="E275" t="s">
        <v>42</v>
      </c>
      <c r="F275">
        <v>1</v>
      </c>
      <c r="G275">
        <v>40000</v>
      </c>
      <c r="H275" t="s">
        <v>821</v>
      </c>
      <c r="I275" t="s">
        <v>822</v>
      </c>
      <c r="J275" t="s">
        <v>592</v>
      </c>
      <c r="K275">
        <v>300</v>
      </c>
      <c r="L275">
        <v>405</v>
      </c>
      <c r="M275">
        <v>281</v>
      </c>
      <c r="N275">
        <v>0</v>
      </c>
      <c r="O275">
        <v>7</v>
      </c>
      <c r="P275">
        <v>280000</v>
      </c>
    </row>
    <row r="276" spans="1:16">
      <c r="A276" t="s">
        <v>823</v>
      </c>
      <c r="B276" t="s">
        <v>15</v>
      </c>
      <c r="C276" t="s">
        <v>23</v>
      </c>
      <c r="D276" t="s">
        <v>17</v>
      </c>
      <c r="E276" t="s">
        <v>24</v>
      </c>
      <c r="F276">
        <v>1</v>
      </c>
      <c r="G276">
        <v>33333</v>
      </c>
      <c r="H276" t="s">
        <v>108</v>
      </c>
      <c r="I276" t="s">
        <v>267</v>
      </c>
      <c r="J276" t="s">
        <v>592</v>
      </c>
      <c r="K276">
        <v>180</v>
      </c>
      <c r="L276">
        <v>280</v>
      </c>
      <c r="M276">
        <v>201</v>
      </c>
      <c r="N276">
        <v>0</v>
      </c>
      <c r="O276">
        <v>5</v>
      </c>
      <c r="P276">
        <v>166665</v>
      </c>
    </row>
    <row r="277" spans="1:16">
      <c r="A277" t="s">
        <v>524</v>
      </c>
      <c r="B277" t="s">
        <v>84</v>
      </c>
      <c r="C277" t="s">
        <v>16</v>
      </c>
      <c r="D277" t="s">
        <v>17</v>
      </c>
      <c r="E277" t="s">
        <v>77</v>
      </c>
      <c r="F277">
        <v>1</v>
      </c>
      <c r="G277">
        <v>40000</v>
      </c>
      <c r="H277" t="s">
        <v>517</v>
      </c>
      <c r="I277" t="s">
        <v>523</v>
      </c>
      <c r="J277" t="s">
        <v>592</v>
      </c>
      <c r="K277">
        <v>300</v>
      </c>
      <c r="L277">
        <v>420</v>
      </c>
      <c r="M277">
        <v>281</v>
      </c>
      <c r="N277">
        <v>0</v>
      </c>
      <c r="O277">
        <v>7</v>
      </c>
      <c r="P277">
        <v>280000</v>
      </c>
    </row>
    <row r="278" spans="1:16">
      <c r="A278" t="s">
        <v>304</v>
      </c>
      <c r="B278" t="s">
        <v>24</v>
      </c>
      <c r="C278" t="s">
        <v>23</v>
      </c>
      <c r="D278" t="s">
        <v>17</v>
      </c>
      <c r="E278" t="s">
        <v>112</v>
      </c>
      <c r="F278">
        <v>1</v>
      </c>
      <c r="G278">
        <v>240000</v>
      </c>
      <c r="H278" t="s">
        <v>276</v>
      </c>
      <c r="I278" t="s">
        <v>274</v>
      </c>
      <c r="J278" t="s">
        <v>272</v>
      </c>
      <c r="K278">
        <v>150</v>
      </c>
      <c r="L278">
        <v>220</v>
      </c>
      <c r="M278">
        <v>0</v>
      </c>
      <c r="N278">
        <v>0</v>
      </c>
      <c r="O278">
        <v>15</v>
      </c>
      <c r="P278">
        <v>3600000</v>
      </c>
    </row>
    <row r="279" spans="1:16">
      <c r="A279" t="s">
        <v>488</v>
      </c>
      <c r="B279" t="s">
        <v>184</v>
      </c>
      <c r="C279" t="s">
        <v>23</v>
      </c>
      <c r="D279" t="s">
        <v>17</v>
      </c>
      <c r="E279" t="s">
        <v>111</v>
      </c>
      <c r="F279">
        <v>1</v>
      </c>
      <c r="G279">
        <v>25000</v>
      </c>
      <c r="H279" t="s">
        <v>81</v>
      </c>
      <c r="I279" t="s">
        <v>489</v>
      </c>
      <c r="J279" t="s">
        <v>487</v>
      </c>
      <c r="K279">
        <v>240</v>
      </c>
      <c r="L279">
        <v>230</v>
      </c>
      <c r="M279">
        <v>0</v>
      </c>
      <c r="N279">
        <v>0</v>
      </c>
      <c r="O279">
        <v>24</v>
      </c>
      <c r="P279">
        <v>600000</v>
      </c>
    </row>
    <row r="280" spans="1:16">
      <c r="A280" t="s">
        <v>262</v>
      </c>
      <c r="B280" t="s">
        <v>124</v>
      </c>
      <c r="C280" t="s">
        <v>43</v>
      </c>
      <c r="D280" t="s">
        <v>17</v>
      </c>
      <c r="E280" t="s">
        <v>48</v>
      </c>
      <c r="F280">
        <v>0</v>
      </c>
      <c r="G280">
        <v>26086</v>
      </c>
      <c r="H280" t="s">
        <v>90</v>
      </c>
      <c r="I280" t="s">
        <v>263</v>
      </c>
      <c r="J280" t="s">
        <v>224</v>
      </c>
      <c r="K280">
        <v>230</v>
      </c>
      <c r="L280">
        <v>320</v>
      </c>
      <c r="M280">
        <v>241</v>
      </c>
      <c r="N280">
        <v>0</v>
      </c>
      <c r="O280">
        <v>6.5</v>
      </c>
      <c r="P280">
        <v>169559</v>
      </c>
    </row>
    <row r="281" spans="1:16">
      <c r="A281" t="s">
        <v>835</v>
      </c>
      <c r="B281" t="s">
        <v>34</v>
      </c>
      <c r="C281" t="s">
        <v>23</v>
      </c>
      <c r="D281" t="s">
        <v>17</v>
      </c>
      <c r="E281" t="s">
        <v>35</v>
      </c>
      <c r="F281">
        <v>1</v>
      </c>
      <c r="G281">
        <v>53333</v>
      </c>
      <c r="H281" t="s">
        <v>836</v>
      </c>
      <c r="I281" t="s">
        <v>837</v>
      </c>
      <c r="J281" t="s">
        <v>838</v>
      </c>
      <c r="K281">
        <v>225</v>
      </c>
      <c r="L281">
        <v>290</v>
      </c>
      <c r="M281">
        <v>240</v>
      </c>
      <c r="N281">
        <v>0</v>
      </c>
      <c r="O281">
        <v>8</v>
      </c>
      <c r="P281">
        <v>426664</v>
      </c>
    </row>
    <row r="282" spans="1:16">
      <c r="A282" t="s">
        <v>200</v>
      </c>
      <c r="B282" t="s">
        <v>102</v>
      </c>
      <c r="C282" t="s">
        <v>43</v>
      </c>
      <c r="D282" t="s">
        <v>17</v>
      </c>
      <c r="E282" t="s">
        <v>48</v>
      </c>
      <c r="F282">
        <v>1</v>
      </c>
      <c r="G282">
        <v>40000</v>
      </c>
      <c r="H282" t="s">
        <v>201</v>
      </c>
      <c r="I282" t="s">
        <v>202</v>
      </c>
      <c r="J282" t="s">
        <v>199</v>
      </c>
      <c r="K282">
        <v>150</v>
      </c>
      <c r="L282">
        <v>220</v>
      </c>
      <c r="M282">
        <v>0</v>
      </c>
      <c r="N282">
        <v>0</v>
      </c>
      <c r="O282">
        <v>15</v>
      </c>
      <c r="P282">
        <v>600000</v>
      </c>
    </row>
    <row r="283" spans="1:16">
      <c r="A283" t="s">
        <v>839</v>
      </c>
      <c r="B283" t="s">
        <v>84</v>
      </c>
      <c r="C283" t="s">
        <v>23</v>
      </c>
      <c r="D283" t="s">
        <v>17</v>
      </c>
      <c r="E283" t="s">
        <v>44</v>
      </c>
      <c r="F283">
        <v>1</v>
      </c>
      <c r="G283">
        <v>75000</v>
      </c>
      <c r="H283" t="s">
        <v>113</v>
      </c>
      <c r="I283" t="s">
        <v>401</v>
      </c>
      <c r="J283" t="s">
        <v>592</v>
      </c>
      <c r="K283">
        <v>320</v>
      </c>
      <c r="L283">
        <v>400</v>
      </c>
      <c r="M283">
        <v>321</v>
      </c>
      <c r="N283">
        <v>0</v>
      </c>
      <c r="O283">
        <v>8</v>
      </c>
      <c r="P283">
        <v>600000</v>
      </c>
    </row>
    <row r="284" spans="1:16">
      <c r="A284" t="s">
        <v>179</v>
      </c>
      <c r="B284" t="s">
        <v>124</v>
      </c>
      <c r="C284" t="s">
        <v>16</v>
      </c>
      <c r="D284" t="s">
        <v>17</v>
      </c>
      <c r="E284" t="s">
        <v>42</v>
      </c>
      <c r="F284">
        <v>1</v>
      </c>
      <c r="G284">
        <v>21818</v>
      </c>
      <c r="H284" t="s">
        <v>31</v>
      </c>
      <c r="I284" t="s">
        <v>180</v>
      </c>
      <c r="J284" t="s">
        <v>21</v>
      </c>
      <c r="K284">
        <v>275</v>
      </c>
      <c r="L284">
        <v>380</v>
      </c>
      <c r="M284">
        <v>0</v>
      </c>
      <c r="N284">
        <v>0</v>
      </c>
      <c r="O284">
        <v>27.5</v>
      </c>
      <c r="P284">
        <v>599995</v>
      </c>
    </row>
    <row r="285" spans="1:16">
      <c r="A285" t="s">
        <v>824</v>
      </c>
      <c r="B285" t="s">
        <v>97</v>
      </c>
      <c r="C285" t="s">
        <v>23</v>
      </c>
      <c r="D285" t="s">
        <v>17</v>
      </c>
      <c r="E285" t="s">
        <v>84</v>
      </c>
      <c r="F285">
        <v>1</v>
      </c>
      <c r="G285">
        <v>15000</v>
      </c>
      <c r="H285" t="s">
        <v>673</v>
      </c>
      <c r="I285" t="s">
        <v>825</v>
      </c>
      <c r="J285" t="s">
        <v>592</v>
      </c>
      <c r="K285">
        <v>400</v>
      </c>
      <c r="L285">
        <v>310</v>
      </c>
      <c r="M285">
        <v>401</v>
      </c>
      <c r="N285">
        <v>0</v>
      </c>
      <c r="O285">
        <v>10</v>
      </c>
      <c r="P285">
        <v>150000</v>
      </c>
    </row>
    <row r="286" spans="1:16">
      <c r="A286" t="s">
        <v>826</v>
      </c>
      <c r="B286" t="s">
        <v>34</v>
      </c>
      <c r="C286" t="s">
        <v>23</v>
      </c>
      <c r="D286" t="s">
        <v>17</v>
      </c>
      <c r="E286" t="s">
        <v>84</v>
      </c>
      <c r="F286">
        <v>0</v>
      </c>
      <c r="G286">
        <v>545454</v>
      </c>
      <c r="H286" t="s">
        <v>827</v>
      </c>
      <c r="I286" t="s">
        <v>828</v>
      </c>
      <c r="J286" t="s">
        <v>592</v>
      </c>
      <c r="K286">
        <v>110</v>
      </c>
      <c r="L286">
        <v>260</v>
      </c>
      <c r="M286">
        <v>201</v>
      </c>
      <c r="N286">
        <v>0</v>
      </c>
      <c r="O286">
        <v>5</v>
      </c>
      <c r="P286">
        <v>2727270</v>
      </c>
    </row>
    <row r="287" spans="1:16">
      <c r="A287" t="s">
        <v>829</v>
      </c>
      <c r="B287" t="s">
        <v>102</v>
      </c>
      <c r="C287" t="s">
        <v>23</v>
      </c>
      <c r="D287" t="s">
        <v>17</v>
      </c>
      <c r="E287" t="s">
        <v>70</v>
      </c>
      <c r="F287">
        <v>1</v>
      </c>
      <c r="G287">
        <v>24000</v>
      </c>
      <c r="H287" t="s">
        <v>790</v>
      </c>
      <c r="I287" t="s">
        <v>791</v>
      </c>
      <c r="J287" t="s">
        <v>592</v>
      </c>
      <c r="K287">
        <v>250</v>
      </c>
      <c r="L287">
        <v>305</v>
      </c>
      <c r="M287">
        <v>241</v>
      </c>
      <c r="N287">
        <v>0</v>
      </c>
      <c r="O287">
        <v>6</v>
      </c>
      <c r="P287">
        <v>144000</v>
      </c>
    </row>
    <row r="288" spans="1:16">
      <c r="A288" t="s">
        <v>830</v>
      </c>
      <c r="B288" t="s">
        <v>102</v>
      </c>
      <c r="C288" t="s">
        <v>23</v>
      </c>
      <c r="D288" t="s">
        <v>17</v>
      </c>
      <c r="E288" t="s">
        <v>70</v>
      </c>
      <c r="F288">
        <v>1</v>
      </c>
      <c r="G288">
        <v>17142</v>
      </c>
      <c r="H288" t="s">
        <v>90</v>
      </c>
      <c r="I288" t="s">
        <v>632</v>
      </c>
      <c r="J288" t="s">
        <v>592</v>
      </c>
      <c r="K288">
        <v>350</v>
      </c>
      <c r="L288">
        <v>430</v>
      </c>
      <c r="M288">
        <v>350</v>
      </c>
      <c r="N288">
        <v>0</v>
      </c>
      <c r="O288">
        <v>6</v>
      </c>
      <c r="P288">
        <v>102852</v>
      </c>
    </row>
    <row r="289" spans="1:16">
      <c r="A289" t="s">
        <v>834</v>
      </c>
      <c r="B289" t="s">
        <v>176</v>
      </c>
      <c r="C289" t="s">
        <v>23</v>
      </c>
      <c r="D289" t="s">
        <v>17</v>
      </c>
      <c r="E289" t="s">
        <v>48</v>
      </c>
      <c r="F289">
        <v>1</v>
      </c>
      <c r="G289">
        <v>10000</v>
      </c>
      <c r="H289" t="s">
        <v>113</v>
      </c>
      <c r="I289" t="s">
        <v>753</v>
      </c>
      <c r="J289" t="s">
        <v>589</v>
      </c>
      <c r="K289">
        <v>400</v>
      </c>
      <c r="L289">
        <v>600</v>
      </c>
      <c r="M289">
        <v>600</v>
      </c>
      <c r="N289">
        <v>0</v>
      </c>
      <c r="O289">
        <v>12</v>
      </c>
      <c r="P289">
        <v>120000</v>
      </c>
    </row>
    <row r="290" spans="1:16">
      <c r="A290" t="s">
        <v>840</v>
      </c>
      <c r="B290" t="s">
        <v>124</v>
      </c>
      <c r="C290" t="s">
        <v>23</v>
      </c>
      <c r="D290" t="s">
        <v>17</v>
      </c>
      <c r="E290" t="s">
        <v>144</v>
      </c>
      <c r="F290">
        <v>0</v>
      </c>
      <c r="G290">
        <v>55384</v>
      </c>
      <c r="H290" t="s">
        <v>227</v>
      </c>
      <c r="I290" t="s">
        <v>841</v>
      </c>
      <c r="J290" t="s">
        <v>582</v>
      </c>
      <c r="K290">
        <v>400</v>
      </c>
      <c r="L290">
        <v>650</v>
      </c>
      <c r="M290">
        <v>0</v>
      </c>
      <c r="N290">
        <v>250</v>
      </c>
      <c r="O290">
        <v>5.5</v>
      </c>
      <c r="P290">
        <v>304612</v>
      </c>
    </row>
    <row r="291" spans="1:16">
      <c r="A291" t="s">
        <v>239</v>
      </c>
      <c r="B291" t="s">
        <v>124</v>
      </c>
      <c r="C291" t="s">
        <v>43</v>
      </c>
      <c r="D291" t="s">
        <v>17</v>
      </c>
      <c r="E291" t="s">
        <v>144</v>
      </c>
      <c r="F291">
        <v>0</v>
      </c>
      <c r="G291">
        <v>60000</v>
      </c>
      <c r="H291" t="s">
        <v>240</v>
      </c>
      <c r="I291" t="s">
        <v>234</v>
      </c>
      <c r="J291" t="s">
        <v>224</v>
      </c>
      <c r="K291">
        <v>400</v>
      </c>
      <c r="L291">
        <v>500</v>
      </c>
      <c r="M291">
        <v>401</v>
      </c>
      <c r="N291">
        <v>0</v>
      </c>
      <c r="O291">
        <v>10.5</v>
      </c>
      <c r="P291">
        <v>630000</v>
      </c>
    </row>
    <row r="292" spans="1:16">
      <c r="A292" t="s">
        <v>831</v>
      </c>
      <c r="B292" t="s">
        <v>48</v>
      </c>
      <c r="C292" t="s">
        <v>23</v>
      </c>
      <c r="D292" t="s">
        <v>17</v>
      </c>
      <c r="E292" t="s">
        <v>44</v>
      </c>
      <c r="F292">
        <v>0</v>
      </c>
      <c r="G292">
        <v>24000</v>
      </c>
      <c r="H292" t="s">
        <v>90</v>
      </c>
      <c r="I292" t="s">
        <v>513</v>
      </c>
      <c r="J292" t="s">
        <v>592</v>
      </c>
      <c r="K292">
        <v>250</v>
      </c>
      <c r="L292">
        <v>350</v>
      </c>
      <c r="M292">
        <v>241</v>
      </c>
      <c r="N292">
        <v>0</v>
      </c>
      <c r="O292">
        <v>6</v>
      </c>
      <c r="P292">
        <v>144000</v>
      </c>
    </row>
    <row r="293" spans="1:16">
      <c r="A293" t="s">
        <v>832</v>
      </c>
      <c r="B293" t="s">
        <v>118</v>
      </c>
      <c r="C293" t="s">
        <v>43</v>
      </c>
      <c r="D293" t="s">
        <v>17</v>
      </c>
      <c r="E293" t="s">
        <v>53</v>
      </c>
      <c r="F293">
        <v>1</v>
      </c>
      <c r="G293">
        <v>11320</v>
      </c>
      <c r="H293" t="s">
        <v>362</v>
      </c>
      <c r="I293" t="s">
        <v>833</v>
      </c>
      <c r="J293" t="s">
        <v>589</v>
      </c>
      <c r="K293">
        <v>450</v>
      </c>
      <c r="L293">
        <v>530</v>
      </c>
      <c r="M293">
        <v>600</v>
      </c>
      <c r="N293">
        <v>0</v>
      </c>
      <c r="O293">
        <v>12</v>
      </c>
      <c r="P293">
        <v>135840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2">
    <tabColor rgb="FFFF0000"/>
  </sheetPr>
  <dimension ref="A1:G128"/>
  <sheetViews>
    <sheetView workbookViewId="0"/>
  </sheetViews>
  <sheetFormatPr defaultRowHeight="16.5"/>
  <cols>
    <col min="1" max="1" width="24.25" customWidth="1"/>
    <col min="3" max="3" width="14.625" customWidth="1"/>
  </cols>
  <sheetData>
    <row r="1" spans="1:7">
      <c r="A1" s="39" t="s">
        <v>0</v>
      </c>
      <c r="B1" s="39" t="s">
        <v>1695</v>
      </c>
      <c r="C1" s="39" t="s">
        <v>1692</v>
      </c>
      <c r="D1" s="39" t="s">
        <v>1693</v>
      </c>
      <c r="E1" s="39" t="s">
        <v>1655</v>
      </c>
      <c r="F1" s="39" t="s">
        <v>1691</v>
      </c>
      <c r="G1" s="39" t="s">
        <v>6</v>
      </c>
    </row>
    <row r="2" spans="1:7">
      <c r="A2" t="s">
        <v>647</v>
      </c>
      <c r="B2" t="s">
        <v>23</v>
      </c>
      <c r="C2">
        <v>18</v>
      </c>
      <c r="D2">
        <v>350</v>
      </c>
      <c r="E2">
        <v>450</v>
      </c>
      <c r="F2">
        <v>9.5</v>
      </c>
      <c r="G2">
        <v>102857</v>
      </c>
    </row>
    <row r="3" spans="1:7">
      <c r="A3" t="s">
        <v>647</v>
      </c>
      <c r="B3" t="s">
        <v>23</v>
      </c>
      <c r="C3">
        <v>18</v>
      </c>
      <c r="D3">
        <v>350</v>
      </c>
      <c r="E3">
        <v>450</v>
      </c>
      <c r="F3">
        <v>9.5</v>
      </c>
      <c r="G3">
        <v>102857</v>
      </c>
    </row>
    <row r="4" spans="1:7">
      <c r="A4" t="s">
        <v>27</v>
      </c>
      <c r="B4" t="s">
        <v>23</v>
      </c>
      <c r="C4">
        <v>52</v>
      </c>
      <c r="D4">
        <v>170</v>
      </c>
      <c r="E4">
        <v>230</v>
      </c>
      <c r="F4">
        <v>17.2</v>
      </c>
      <c r="G4">
        <v>23529</v>
      </c>
    </row>
    <row r="5" spans="1:7">
      <c r="A5" t="s">
        <v>30</v>
      </c>
      <c r="B5" t="s">
        <v>23</v>
      </c>
      <c r="C5">
        <v>52</v>
      </c>
      <c r="D5">
        <v>200</v>
      </c>
      <c r="E5">
        <v>300</v>
      </c>
      <c r="F5">
        <v>20</v>
      </c>
      <c r="G5">
        <v>30000</v>
      </c>
    </row>
    <row r="6" spans="1:7">
      <c r="A6" t="s">
        <v>705</v>
      </c>
      <c r="B6" t="s">
        <v>23</v>
      </c>
      <c r="C6">
        <v>22</v>
      </c>
      <c r="D6">
        <v>280</v>
      </c>
      <c r="E6">
        <v>800</v>
      </c>
      <c r="F6">
        <v>18</v>
      </c>
      <c r="G6">
        <v>90000</v>
      </c>
    </row>
    <row r="7" spans="1:7">
      <c r="A7" t="s">
        <v>755</v>
      </c>
      <c r="B7" t="s">
        <v>23</v>
      </c>
      <c r="C7">
        <v>18</v>
      </c>
      <c r="D7">
        <v>102</v>
      </c>
      <c r="E7">
        <v>193</v>
      </c>
      <c r="F7">
        <v>5</v>
      </c>
      <c r="G7">
        <v>29411</v>
      </c>
    </row>
    <row r="8" spans="1:7">
      <c r="A8" t="s">
        <v>273</v>
      </c>
      <c r="B8" t="s">
        <v>23</v>
      </c>
      <c r="C8">
        <v>48</v>
      </c>
      <c r="D8">
        <v>150</v>
      </c>
      <c r="E8">
        <v>220</v>
      </c>
      <c r="F8">
        <v>21</v>
      </c>
      <c r="G8">
        <v>80000</v>
      </c>
    </row>
    <row r="9" spans="1:7">
      <c r="A9" t="s">
        <v>38</v>
      </c>
      <c r="B9" t="s">
        <v>23</v>
      </c>
      <c r="C9">
        <v>52</v>
      </c>
      <c r="D9">
        <v>320</v>
      </c>
      <c r="E9">
        <v>400</v>
      </c>
      <c r="F9">
        <v>32</v>
      </c>
      <c r="G9">
        <v>37500</v>
      </c>
    </row>
    <row r="10" spans="1:7">
      <c r="A10" t="s">
        <v>823</v>
      </c>
      <c r="B10" t="s">
        <v>23</v>
      </c>
      <c r="C10">
        <v>18</v>
      </c>
      <c r="D10">
        <v>180</v>
      </c>
      <c r="E10">
        <v>280</v>
      </c>
      <c r="F10">
        <v>5</v>
      </c>
      <c r="G10">
        <v>33333</v>
      </c>
    </row>
    <row r="11" spans="1:7">
      <c r="A11" t="s">
        <v>755</v>
      </c>
      <c r="B11" t="s">
        <v>23</v>
      </c>
      <c r="C11">
        <v>18</v>
      </c>
      <c r="D11">
        <v>102</v>
      </c>
      <c r="E11">
        <v>193</v>
      </c>
      <c r="F11">
        <v>5</v>
      </c>
      <c r="G11">
        <v>29411</v>
      </c>
    </row>
    <row r="12" spans="1:7">
      <c r="A12" t="s">
        <v>610</v>
      </c>
      <c r="B12" t="s">
        <v>23</v>
      </c>
      <c r="C12">
        <v>18</v>
      </c>
      <c r="D12">
        <v>220</v>
      </c>
      <c r="E12">
        <v>220</v>
      </c>
      <c r="F12">
        <v>6</v>
      </c>
      <c r="G12">
        <v>26086</v>
      </c>
    </row>
    <row r="13" spans="1:7">
      <c r="A13" t="s">
        <v>183</v>
      </c>
      <c r="B13" t="s">
        <v>23</v>
      </c>
      <c r="C13">
        <v>52</v>
      </c>
      <c r="D13">
        <v>260</v>
      </c>
      <c r="E13">
        <v>350</v>
      </c>
      <c r="F13">
        <v>26</v>
      </c>
      <c r="G13">
        <v>23076</v>
      </c>
    </row>
    <row r="14" spans="1:7">
      <c r="A14" t="s">
        <v>705</v>
      </c>
      <c r="B14" t="s">
        <v>23</v>
      </c>
      <c r="C14">
        <v>22</v>
      </c>
      <c r="D14">
        <v>280</v>
      </c>
      <c r="E14">
        <v>800</v>
      </c>
      <c r="F14">
        <v>18</v>
      </c>
      <c r="G14">
        <v>90000</v>
      </c>
    </row>
    <row r="15" spans="1:7">
      <c r="A15" t="s">
        <v>829</v>
      </c>
      <c r="B15" t="s">
        <v>23</v>
      </c>
      <c r="C15">
        <v>18</v>
      </c>
      <c r="D15">
        <v>250</v>
      </c>
      <c r="E15">
        <v>305</v>
      </c>
      <c r="F15">
        <v>7</v>
      </c>
      <c r="G15">
        <v>24000</v>
      </c>
    </row>
    <row r="16" spans="1:7">
      <c r="A16" t="s">
        <v>697</v>
      </c>
      <c r="B16" t="s">
        <v>23</v>
      </c>
      <c r="C16">
        <v>18</v>
      </c>
      <c r="D16">
        <v>250</v>
      </c>
      <c r="E16">
        <v>340</v>
      </c>
      <c r="F16">
        <v>7</v>
      </c>
      <c r="G16">
        <v>24000</v>
      </c>
    </row>
    <row r="17" spans="1:7">
      <c r="A17" t="s">
        <v>707</v>
      </c>
      <c r="B17" t="s">
        <v>23</v>
      </c>
      <c r="C17">
        <v>22</v>
      </c>
      <c r="D17">
        <v>280</v>
      </c>
      <c r="E17">
        <v>700</v>
      </c>
      <c r="F17">
        <v>18</v>
      </c>
      <c r="G17">
        <v>25714</v>
      </c>
    </row>
    <row r="18" spans="1:7">
      <c r="A18" t="s">
        <v>844</v>
      </c>
      <c r="B18" t="s">
        <v>23</v>
      </c>
      <c r="C18">
        <v>18</v>
      </c>
      <c r="D18">
        <v>200</v>
      </c>
      <c r="E18">
        <v>300</v>
      </c>
      <c r="F18">
        <v>5</v>
      </c>
      <c r="G18">
        <v>30000</v>
      </c>
    </row>
    <row r="19" spans="1:7">
      <c r="A19" t="s">
        <v>685</v>
      </c>
      <c r="B19" t="s">
        <v>23</v>
      </c>
      <c r="C19">
        <v>18</v>
      </c>
      <c r="D19">
        <v>250</v>
      </c>
      <c r="E19">
        <v>450</v>
      </c>
      <c r="F19">
        <v>7.5</v>
      </c>
      <c r="G19">
        <v>24000</v>
      </c>
    </row>
    <row r="20" spans="1:7">
      <c r="A20" t="s">
        <v>761</v>
      </c>
      <c r="B20" t="s">
        <v>23</v>
      </c>
      <c r="C20">
        <v>18</v>
      </c>
      <c r="D20">
        <v>350</v>
      </c>
      <c r="E20">
        <v>450</v>
      </c>
      <c r="F20">
        <v>9.5</v>
      </c>
      <c r="G20">
        <v>17142</v>
      </c>
    </row>
    <row r="21" spans="1:7">
      <c r="A21" t="s">
        <v>301</v>
      </c>
      <c r="B21" t="s">
        <v>23</v>
      </c>
      <c r="C21">
        <v>48</v>
      </c>
      <c r="D21">
        <v>200</v>
      </c>
      <c r="E21">
        <v>300</v>
      </c>
      <c r="F21">
        <v>28</v>
      </c>
      <c r="G21">
        <v>30000</v>
      </c>
    </row>
    <row r="22" spans="1:7">
      <c r="A22" t="s">
        <v>771</v>
      </c>
      <c r="B22" t="s">
        <v>23</v>
      </c>
      <c r="C22">
        <v>18</v>
      </c>
      <c r="D22">
        <v>200</v>
      </c>
      <c r="E22">
        <v>270</v>
      </c>
      <c r="F22">
        <v>5</v>
      </c>
      <c r="G22">
        <v>30000</v>
      </c>
    </row>
    <row r="23" spans="1:7">
      <c r="A23" t="s">
        <v>777</v>
      </c>
      <c r="B23" t="s">
        <v>23</v>
      </c>
      <c r="C23">
        <v>18</v>
      </c>
      <c r="D23">
        <v>350</v>
      </c>
      <c r="E23">
        <v>430</v>
      </c>
      <c r="F23">
        <v>9</v>
      </c>
      <c r="G23">
        <v>17142</v>
      </c>
    </row>
    <row r="24" spans="1:7">
      <c r="A24" t="s">
        <v>213</v>
      </c>
      <c r="B24" t="s">
        <v>23</v>
      </c>
      <c r="C24">
        <v>26</v>
      </c>
      <c r="D24">
        <v>320</v>
      </c>
      <c r="E24">
        <v>400</v>
      </c>
      <c r="F24">
        <v>25.6</v>
      </c>
      <c r="G24">
        <v>18750</v>
      </c>
    </row>
    <row r="25" spans="1:7">
      <c r="A25" t="s">
        <v>194</v>
      </c>
      <c r="B25" t="s">
        <v>23</v>
      </c>
      <c r="C25">
        <v>52</v>
      </c>
      <c r="D25">
        <v>200</v>
      </c>
      <c r="E25">
        <v>270</v>
      </c>
      <c r="F25">
        <v>20</v>
      </c>
      <c r="G25">
        <v>30000</v>
      </c>
    </row>
    <row r="26" spans="1:7">
      <c r="A26" t="s">
        <v>835</v>
      </c>
      <c r="B26" t="s">
        <v>23</v>
      </c>
      <c r="C26">
        <v>92</v>
      </c>
      <c r="D26">
        <v>225</v>
      </c>
      <c r="E26">
        <v>290</v>
      </c>
      <c r="F26">
        <v>20</v>
      </c>
      <c r="G26">
        <v>53333</v>
      </c>
    </row>
    <row r="27" spans="1:7">
      <c r="A27" t="s">
        <v>633</v>
      </c>
      <c r="B27" t="s">
        <v>23</v>
      </c>
      <c r="C27">
        <v>18</v>
      </c>
      <c r="D27">
        <v>230</v>
      </c>
      <c r="E27">
        <v>320</v>
      </c>
      <c r="F27">
        <v>6</v>
      </c>
      <c r="G27">
        <v>26086</v>
      </c>
    </row>
    <row r="28" spans="1:7">
      <c r="A28" t="s">
        <v>705</v>
      </c>
      <c r="B28" t="s">
        <v>23</v>
      </c>
      <c r="C28">
        <v>22</v>
      </c>
      <c r="D28">
        <v>280</v>
      </c>
      <c r="E28">
        <v>800</v>
      </c>
      <c r="F28">
        <v>18</v>
      </c>
      <c r="G28">
        <v>90000</v>
      </c>
    </row>
    <row r="29" spans="1:7">
      <c r="A29" t="s">
        <v>196</v>
      </c>
      <c r="B29" t="s">
        <v>23</v>
      </c>
      <c r="C29">
        <v>46</v>
      </c>
      <c r="D29">
        <v>140</v>
      </c>
      <c r="E29">
        <v>220</v>
      </c>
      <c r="F29">
        <v>14</v>
      </c>
      <c r="G29">
        <v>42857</v>
      </c>
    </row>
    <row r="30" spans="1:7">
      <c r="A30" t="s">
        <v>788</v>
      </c>
      <c r="B30" t="s">
        <v>23</v>
      </c>
      <c r="C30">
        <v>18</v>
      </c>
      <c r="D30">
        <v>160</v>
      </c>
      <c r="E30">
        <v>200</v>
      </c>
      <c r="F30">
        <v>5</v>
      </c>
      <c r="G30">
        <v>43200</v>
      </c>
    </row>
    <row r="31" spans="1:7">
      <c r="A31" t="s">
        <v>734</v>
      </c>
      <c r="B31" t="s">
        <v>23</v>
      </c>
      <c r="C31">
        <v>18</v>
      </c>
      <c r="D31">
        <v>160</v>
      </c>
      <c r="E31">
        <v>200</v>
      </c>
      <c r="F31">
        <v>5</v>
      </c>
      <c r="G31">
        <v>4800</v>
      </c>
    </row>
    <row r="32" spans="1:7">
      <c r="A32" t="s">
        <v>767</v>
      </c>
      <c r="B32" t="s">
        <v>23</v>
      </c>
      <c r="C32">
        <v>18</v>
      </c>
      <c r="D32">
        <v>210</v>
      </c>
      <c r="E32">
        <v>190</v>
      </c>
      <c r="F32">
        <v>6</v>
      </c>
      <c r="G32">
        <v>28571</v>
      </c>
    </row>
    <row r="33" spans="1:7">
      <c r="A33" t="s">
        <v>748</v>
      </c>
      <c r="B33" t="s">
        <v>23</v>
      </c>
      <c r="C33">
        <v>18</v>
      </c>
      <c r="D33">
        <v>200</v>
      </c>
      <c r="E33">
        <v>300</v>
      </c>
      <c r="F33">
        <v>5</v>
      </c>
      <c r="G33">
        <v>30000</v>
      </c>
    </row>
    <row r="34" spans="1:7">
      <c r="A34" t="s">
        <v>624</v>
      </c>
      <c r="B34" t="s">
        <v>23</v>
      </c>
      <c r="C34">
        <v>18</v>
      </c>
      <c r="D34">
        <v>210</v>
      </c>
      <c r="E34">
        <v>290</v>
      </c>
      <c r="F34">
        <v>6</v>
      </c>
      <c r="G34">
        <v>28571</v>
      </c>
    </row>
    <row r="35" spans="1:7">
      <c r="A35" t="s">
        <v>705</v>
      </c>
      <c r="B35" t="s">
        <v>23</v>
      </c>
      <c r="C35">
        <v>22</v>
      </c>
      <c r="D35">
        <v>280</v>
      </c>
      <c r="E35">
        <v>800</v>
      </c>
      <c r="F35">
        <v>18</v>
      </c>
      <c r="G35">
        <v>90000</v>
      </c>
    </row>
    <row r="36" spans="1:7">
      <c r="A36" t="s">
        <v>710</v>
      </c>
      <c r="B36" t="s">
        <v>23</v>
      </c>
      <c r="C36">
        <v>18</v>
      </c>
      <c r="D36">
        <v>100</v>
      </c>
      <c r="E36">
        <v>205</v>
      </c>
      <c r="F36">
        <v>8</v>
      </c>
      <c r="G36">
        <v>60000</v>
      </c>
    </row>
    <row r="37" spans="1:7">
      <c r="A37" t="s">
        <v>824</v>
      </c>
      <c r="B37" t="s">
        <v>23</v>
      </c>
      <c r="C37">
        <v>18</v>
      </c>
      <c r="D37">
        <v>400</v>
      </c>
      <c r="E37">
        <v>310</v>
      </c>
      <c r="F37">
        <v>10</v>
      </c>
      <c r="G37">
        <v>15000</v>
      </c>
    </row>
    <row r="38" spans="1:7">
      <c r="A38" t="s">
        <v>847</v>
      </c>
      <c r="B38" t="s">
        <v>23</v>
      </c>
      <c r="C38">
        <v>18</v>
      </c>
      <c r="D38">
        <v>200</v>
      </c>
      <c r="E38">
        <v>460</v>
      </c>
      <c r="F38">
        <v>5</v>
      </c>
      <c r="G38">
        <v>30000</v>
      </c>
    </row>
    <row r="39" spans="1:7">
      <c r="A39" t="s">
        <v>485</v>
      </c>
      <c r="B39" t="s">
        <v>23</v>
      </c>
      <c r="C39">
        <v>54</v>
      </c>
      <c r="D39">
        <v>210</v>
      </c>
      <c r="E39">
        <v>190</v>
      </c>
      <c r="F39">
        <v>25.2</v>
      </c>
      <c r="G39">
        <v>28571</v>
      </c>
    </row>
    <row r="40" spans="1:7">
      <c r="A40" t="s">
        <v>488</v>
      </c>
      <c r="B40" t="s">
        <v>23</v>
      </c>
      <c r="C40">
        <v>54</v>
      </c>
      <c r="D40">
        <v>240</v>
      </c>
      <c r="E40">
        <v>230</v>
      </c>
      <c r="F40">
        <v>28.799999999999997</v>
      </c>
      <c r="G40">
        <v>25000</v>
      </c>
    </row>
    <row r="41" spans="1:7">
      <c r="A41" t="s">
        <v>688</v>
      </c>
      <c r="B41" t="s">
        <v>23</v>
      </c>
      <c r="C41">
        <v>18</v>
      </c>
      <c r="D41">
        <v>200</v>
      </c>
      <c r="E41">
        <v>230</v>
      </c>
      <c r="F41">
        <v>5</v>
      </c>
      <c r="G41">
        <v>60000</v>
      </c>
    </row>
    <row r="42" spans="1:7">
      <c r="A42" t="s">
        <v>127</v>
      </c>
      <c r="B42" t="s">
        <v>23</v>
      </c>
      <c r="C42">
        <v>19</v>
      </c>
      <c r="D42">
        <v>160</v>
      </c>
      <c r="E42">
        <v>210</v>
      </c>
      <c r="F42">
        <v>4</v>
      </c>
      <c r="G42">
        <v>75000</v>
      </c>
    </row>
    <row r="43" spans="1:7">
      <c r="A43" t="s">
        <v>166</v>
      </c>
      <c r="B43" t="s">
        <v>23</v>
      </c>
      <c r="C43">
        <v>52</v>
      </c>
      <c r="D43">
        <v>320</v>
      </c>
      <c r="E43">
        <v>440</v>
      </c>
      <c r="F43">
        <v>32.200000000000003</v>
      </c>
      <c r="G43">
        <v>18750</v>
      </c>
    </row>
    <row r="44" spans="1:7">
      <c r="A44" t="s">
        <v>796</v>
      </c>
      <c r="B44" t="s">
        <v>23</v>
      </c>
      <c r="C44">
        <v>18</v>
      </c>
      <c r="D44">
        <v>215</v>
      </c>
      <c r="E44">
        <v>275</v>
      </c>
      <c r="F44">
        <v>6</v>
      </c>
      <c r="G44">
        <v>27906</v>
      </c>
    </row>
    <row r="45" spans="1:7">
      <c r="A45" t="s">
        <v>710</v>
      </c>
      <c r="B45" t="s">
        <v>23</v>
      </c>
      <c r="C45">
        <v>18</v>
      </c>
      <c r="D45">
        <v>100</v>
      </c>
      <c r="E45">
        <v>205</v>
      </c>
      <c r="F45">
        <v>8</v>
      </c>
      <c r="G45">
        <v>60000</v>
      </c>
    </row>
    <row r="46" spans="1:7">
      <c r="A46" t="s">
        <v>158</v>
      </c>
      <c r="B46" t="s">
        <v>23</v>
      </c>
      <c r="C46">
        <v>52</v>
      </c>
      <c r="D46">
        <v>130</v>
      </c>
      <c r="E46">
        <v>200</v>
      </c>
      <c r="F46">
        <v>13.2</v>
      </c>
      <c r="G46">
        <v>46153</v>
      </c>
    </row>
    <row r="47" spans="1:7">
      <c r="A47" t="s">
        <v>847</v>
      </c>
      <c r="B47" t="s">
        <v>23</v>
      </c>
      <c r="C47">
        <v>18</v>
      </c>
      <c r="D47">
        <v>200</v>
      </c>
      <c r="E47">
        <v>460</v>
      </c>
      <c r="F47">
        <v>5</v>
      </c>
      <c r="G47">
        <v>30000</v>
      </c>
    </row>
    <row r="48" spans="1:7">
      <c r="A48" t="s">
        <v>806</v>
      </c>
      <c r="B48" t="s">
        <v>23</v>
      </c>
      <c r="C48">
        <v>22</v>
      </c>
      <c r="D48">
        <v>210</v>
      </c>
      <c r="E48">
        <v>480</v>
      </c>
      <c r="F48">
        <v>12</v>
      </c>
      <c r="G48">
        <v>12500</v>
      </c>
    </row>
    <row r="49" spans="1:7">
      <c r="A49" t="s">
        <v>699</v>
      </c>
      <c r="B49" t="s">
        <v>23</v>
      </c>
      <c r="C49">
        <v>18</v>
      </c>
      <c r="D49">
        <v>190</v>
      </c>
      <c r="E49">
        <v>270</v>
      </c>
      <c r="F49">
        <v>5</v>
      </c>
      <c r="G49">
        <v>31578</v>
      </c>
    </row>
    <row r="50" spans="1:7">
      <c r="A50" t="s">
        <v>635</v>
      </c>
      <c r="B50" t="s">
        <v>23</v>
      </c>
      <c r="C50">
        <v>18</v>
      </c>
      <c r="D50">
        <v>230</v>
      </c>
      <c r="E50">
        <v>290</v>
      </c>
      <c r="F50">
        <v>6</v>
      </c>
      <c r="G50">
        <v>52173</v>
      </c>
    </row>
    <row r="51" spans="1:7">
      <c r="A51" t="s">
        <v>732</v>
      </c>
      <c r="B51" t="s">
        <v>23</v>
      </c>
      <c r="C51">
        <v>18</v>
      </c>
      <c r="D51">
        <v>190</v>
      </c>
      <c r="E51">
        <v>260</v>
      </c>
      <c r="F51">
        <v>5</v>
      </c>
      <c r="G51">
        <v>94736</v>
      </c>
    </row>
    <row r="52" spans="1:7">
      <c r="A52" t="s">
        <v>715</v>
      </c>
      <c r="B52" t="s">
        <v>23</v>
      </c>
      <c r="C52">
        <v>18</v>
      </c>
      <c r="D52">
        <v>315</v>
      </c>
      <c r="E52">
        <v>430</v>
      </c>
      <c r="F52">
        <v>8</v>
      </c>
      <c r="G52">
        <v>57142</v>
      </c>
    </row>
    <row r="53" spans="1:7">
      <c r="A53" t="s">
        <v>631</v>
      </c>
      <c r="B53" t="s">
        <v>23</v>
      </c>
      <c r="C53">
        <v>18</v>
      </c>
      <c r="D53">
        <v>350</v>
      </c>
      <c r="E53">
        <v>430</v>
      </c>
      <c r="F53">
        <v>9</v>
      </c>
      <c r="G53">
        <v>17142</v>
      </c>
    </row>
    <row r="54" spans="1:7">
      <c r="A54" t="s">
        <v>830</v>
      </c>
      <c r="B54" t="s">
        <v>23</v>
      </c>
      <c r="C54">
        <v>18</v>
      </c>
      <c r="D54">
        <v>350</v>
      </c>
      <c r="E54">
        <v>430</v>
      </c>
      <c r="F54">
        <v>9</v>
      </c>
      <c r="G54">
        <v>17142</v>
      </c>
    </row>
    <row r="55" spans="1:7">
      <c r="A55" t="s">
        <v>666</v>
      </c>
      <c r="B55" t="s">
        <v>23</v>
      </c>
      <c r="C55">
        <v>18</v>
      </c>
      <c r="D55">
        <v>210</v>
      </c>
      <c r="E55">
        <v>260</v>
      </c>
      <c r="F55">
        <v>6</v>
      </c>
      <c r="G55">
        <v>28571</v>
      </c>
    </row>
    <row r="56" spans="1:7">
      <c r="A56" t="s">
        <v>718</v>
      </c>
      <c r="B56" t="s">
        <v>23</v>
      </c>
      <c r="C56">
        <v>18</v>
      </c>
      <c r="D56">
        <v>220</v>
      </c>
      <c r="E56">
        <v>280</v>
      </c>
      <c r="F56">
        <v>6</v>
      </c>
      <c r="G56">
        <v>27272</v>
      </c>
    </row>
    <row r="57" spans="1:7">
      <c r="A57" t="s">
        <v>834</v>
      </c>
      <c r="B57" t="s">
        <v>23</v>
      </c>
      <c r="C57">
        <v>22</v>
      </c>
      <c r="D57">
        <v>400</v>
      </c>
      <c r="E57">
        <v>600</v>
      </c>
      <c r="F57">
        <v>14</v>
      </c>
      <c r="G57">
        <v>10000</v>
      </c>
    </row>
    <row r="58" spans="1:7">
      <c r="A58" t="s">
        <v>100</v>
      </c>
      <c r="B58" t="s">
        <v>23</v>
      </c>
      <c r="C58">
        <v>19</v>
      </c>
      <c r="D58">
        <v>240</v>
      </c>
      <c r="E58">
        <v>340</v>
      </c>
      <c r="F58">
        <v>6</v>
      </c>
      <c r="G58">
        <v>25000</v>
      </c>
    </row>
    <row r="59" spans="1:7">
      <c r="A59" t="s">
        <v>686</v>
      </c>
      <c r="B59" t="s">
        <v>23</v>
      </c>
      <c r="C59">
        <v>18</v>
      </c>
      <c r="D59">
        <v>320</v>
      </c>
      <c r="E59">
        <v>480</v>
      </c>
      <c r="F59">
        <v>8</v>
      </c>
      <c r="G59">
        <v>18750</v>
      </c>
    </row>
    <row r="60" spans="1:7">
      <c r="A60" t="s">
        <v>820</v>
      </c>
      <c r="B60" t="s">
        <v>23</v>
      </c>
      <c r="C60">
        <v>18</v>
      </c>
      <c r="D60">
        <v>300</v>
      </c>
      <c r="E60">
        <v>405</v>
      </c>
      <c r="F60">
        <v>8</v>
      </c>
      <c r="G60">
        <v>40000</v>
      </c>
    </row>
    <row r="61" spans="1:7">
      <c r="A61" t="s">
        <v>33</v>
      </c>
      <c r="B61" t="s">
        <v>23</v>
      </c>
      <c r="C61">
        <v>52</v>
      </c>
      <c r="D61">
        <v>300</v>
      </c>
      <c r="E61">
        <v>440</v>
      </c>
      <c r="F61">
        <v>30</v>
      </c>
      <c r="G61">
        <v>20000</v>
      </c>
    </row>
    <row r="62" spans="1:7">
      <c r="A62" t="s">
        <v>261</v>
      </c>
      <c r="B62" t="s">
        <v>23</v>
      </c>
      <c r="C62">
        <v>89</v>
      </c>
      <c r="D62">
        <v>180</v>
      </c>
      <c r="E62">
        <v>280</v>
      </c>
      <c r="F62">
        <v>5.5</v>
      </c>
      <c r="G62">
        <v>100000</v>
      </c>
    </row>
    <row r="63" spans="1:7">
      <c r="A63" t="s">
        <v>742</v>
      </c>
      <c r="B63" t="s">
        <v>23</v>
      </c>
      <c r="C63">
        <v>18</v>
      </c>
      <c r="D63">
        <v>250</v>
      </c>
      <c r="E63">
        <v>280</v>
      </c>
      <c r="F63">
        <v>7</v>
      </c>
      <c r="G63">
        <v>24000</v>
      </c>
    </row>
    <row r="64" spans="1:7">
      <c r="A64" t="s">
        <v>123</v>
      </c>
      <c r="B64" t="s">
        <v>23</v>
      </c>
      <c r="C64">
        <v>19</v>
      </c>
      <c r="D64">
        <v>100</v>
      </c>
      <c r="E64">
        <v>120</v>
      </c>
      <c r="F64">
        <v>5</v>
      </c>
      <c r="G64">
        <v>120000</v>
      </c>
    </row>
    <row r="65" spans="1:7">
      <c r="A65" t="s">
        <v>776</v>
      </c>
      <c r="B65" t="s">
        <v>23</v>
      </c>
      <c r="C65">
        <v>18</v>
      </c>
      <c r="D65">
        <v>160</v>
      </c>
      <c r="E65">
        <v>250</v>
      </c>
      <c r="F65">
        <v>5</v>
      </c>
      <c r="G65">
        <v>75000</v>
      </c>
    </row>
    <row r="66" spans="1:7">
      <c r="A66" t="s">
        <v>672</v>
      </c>
      <c r="B66" t="s">
        <v>23</v>
      </c>
      <c r="C66">
        <v>18</v>
      </c>
      <c r="D66">
        <v>180</v>
      </c>
      <c r="E66">
        <v>240</v>
      </c>
      <c r="F66">
        <v>5</v>
      </c>
      <c r="G66">
        <v>33333</v>
      </c>
    </row>
    <row r="67" spans="1:7">
      <c r="A67" t="s">
        <v>308</v>
      </c>
      <c r="B67" t="s">
        <v>23</v>
      </c>
      <c r="C67">
        <v>48</v>
      </c>
      <c r="D67">
        <v>150</v>
      </c>
      <c r="E67">
        <v>220</v>
      </c>
      <c r="F67">
        <v>21</v>
      </c>
      <c r="G67">
        <v>40000</v>
      </c>
    </row>
    <row r="68" spans="1:7">
      <c r="A68" t="s">
        <v>750</v>
      </c>
      <c r="B68" t="s">
        <v>23</v>
      </c>
      <c r="C68">
        <v>18</v>
      </c>
      <c r="D68">
        <v>200</v>
      </c>
      <c r="E68">
        <v>250</v>
      </c>
      <c r="F68">
        <v>5</v>
      </c>
      <c r="G68">
        <v>30000</v>
      </c>
    </row>
    <row r="69" spans="1:7">
      <c r="A69" t="s">
        <v>745</v>
      </c>
      <c r="B69" t="s">
        <v>23</v>
      </c>
      <c r="C69">
        <v>18</v>
      </c>
      <c r="D69">
        <v>150</v>
      </c>
      <c r="E69">
        <v>200</v>
      </c>
      <c r="F69">
        <v>4</v>
      </c>
      <c r="G69">
        <v>80000</v>
      </c>
    </row>
    <row r="70" spans="1:7">
      <c r="A70" t="s">
        <v>786</v>
      </c>
      <c r="B70" t="s">
        <v>23</v>
      </c>
      <c r="C70">
        <v>18</v>
      </c>
      <c r="D70">
        <v>300</v>
      </c>
      <c r="E70">
        <v>450</v>
      </c>
      <c r="F70">
        <v>8.5</v>
      </c>
      <c r="G70">
        <v>20000</v>
      </c>
    </row>
    <row r="71" spans="1:7">
      <c r="A71" t="s">
        <v>173</v>
      </c>
      <c r="B71" t="s">
        <v>23</v>
      </c>
      <c r="C71">
        <v>52</v>
      </c>
      <c r="D71">
        <v>150</v>
      </c>
      <c r="E71">
        <v>230</v>
      </c>
      <c r="F71">
        <v>15</v>
      </c>
      <c r="G71">
        <v>40000</v>
      </c>
    </row>
    <row r="72" spans="1:7">
      <c r="A72" t="s">
        <v>657</v>
      </c>
      <c r="B72" t="s">
        <v>23</v>
      </c>
      <c r="C72">
        <v>18</v>
      </c>
      <c r="D72">
        <v>250</v>
      </c>
      <c r="E72">
        <v>320</v>
      </c>
      <c r="F72">
        <v>7</v>
      </c>
      <c r="G72">
        <v>10000</v>
      </c>
    </row>
    <row r="73" spans="1:7">
      <c r="A73" t="s">
        <v>690</v>
      </c>
      <c r="B73" t="s">
        <v>23</v>
      </c>
      <c r="C73">
        <v>18</v>
      </c>
      <c r="D73">
        <v>250</v>
      </c>
      <c r="E73">
        <v>400</v>
      </c>
      <c r="F73">
        <v>7</v>
      </c>
      <c r="G73">
        <v>14000</v>
      </c>
    </row>
    <row r="74" spans="1:7">
      <c r="A74" t="s">
        <v>785</v>
      </c>
      <c r="B74" t="s">
        <v>23</v>
      </c>
      <c r="C74">
        <v>18</v>
      </c>
      <c r="D74">
        <v>250</v>
      </c>
      <c r="E74">
        <v>350</v>
      </c>
      <c r="F74">
        <v>7.5</v>
      </c>
      <c r="G74">
        <v>24000</v>
      </c>
    </row>
    <row r="75" spans="1:7">
      <c r="A75" t="s">
        <v>820</v>
      </c>
      <c r="B75" t="s">
        <v>23</v>
      </c>
      <c r="C75">
        <v>18</v>
      </c>
      <c r="D75">
        <v>300</v>
      </c>
      <c r="E75">
        <v>405</v>
      </c>
      <c r="F75">
        <v>8</v>
      </c>
      <c r="G75">
        <v>40000</v>
      </c>
    </row>
    <row r="76" spans="1:7">
      <c r="A76" t="s">
        <v>846</v>
      </c>
      <c r="B76" t="s">
        <v>23</v>
      </c>
      <c r="C76">
        <v>18</v>
      </c>
      <c r="D76">
        <v>250</v>
      </c>
      <c r="E76">
        <v>450</v>
      </c>
      <c r="F76">
        <v>7</v>
      </c>
      <c r="G76">
        <v>24000</v>
      </c>
    </row>
    <row r="77" spans="1:7">
      <c r="A77" t="s">
        <v>629</v>
      </c>
      <c r="B77" t="s">
        <v>23</v>
      </c>
      <c r="C77">
        <v>18</v>
      </c>
      <c r="D77">
        <v>180</v>
      </c>
      <c r="E77">
        <v>200</v>
      </c>
      <c r="F77">
        <v>5</v>
      </c>
      <c r="G77">
        <v>33333</v>
      </c>
    </row>
    <row r="78" spans="1:7">
      <c r="A78" t="s">
        <v>209</v>
      </c>
      <c r="B78" t="s">
        <v>23</v>
      </c>
      <c r="C78">
        <v>26</v>
      </c>
      <c r="D78">
        <v>390</v>
      </c>
      <c r="E78">
        <v>480</v>
      </c>
      <c r="F78">
        <v>31.200000000000003</v>
      </c>
      <c r="G78">
        <v>30769</v>
      </c>
    </row>
    <row r="79" spans="1:7">
      <c r="A79" t="s">
        <v>817</v>
      </c>
      <c r="B79" t="s">
        <v>23</v>
      </c>
      <c r="C79">
        <v>18</v>
      </c>
      <c r="D79">
        <v>250</v>
      </c>
      <c r="E79">
        <v>350</v>
      </c>
      <c r="F79">
        <v>7.5</v>
      </c>
      <c r="G79">
        <v>48000</v>
      </c>
    </row>
    <row r="80" spans="1:7">
      <c r="A80" t="s">
        <v>814</v>
      </c>
      <c r="B80" t="s">
        <v>23</v>
      </c>
      <c r="C80">
        <v>18</v>
      </c>
      <c r="D80">
        <v>250</v>
      </c>
      <c r="E80">
        <v>350</v>
      </c>
      <c r="F80">
        <v>7</v>
      </c>
      <c r="G80">
        <v>24000</v>
      </c>
    </row>
    <row r="81" spans="1:7">
      <c r="A81" t="s">
        <v>205</v>
      </c>
      <c r="B81" t="s">
        <v>23</v>
      </c>
      <c r="C81">
        <v>46</v>
      </c>
      <c r="D81">
        <v>150</v>
      </c>
      <c r="E81">
        <v>220</v>
      </c>
      <c r="F81">
        <v>15</v>
      </c>
      <c r="G81">
        <v>20000</v>
      </c>
    </row>
    <row r="82" spans="1:7">
      <c r="A82" t="s">
        <v>203</v>
      </c>
      <c r="B82" t="s">
        <v>23</v>
      </c>
      <c r="C82">
        <v>46</v>
      </c>
      <c r="D82">
        <v>150</v>
      </c>
      <c r="E82">
        <v>220</v>
      </c>
      <c r="F82">
        <v>15</v>
      </c>
      <c r="G82">
        <v>20000</v>
      </c>
    </row>
    <row r="83" spans="1:7">
      <c r="A83" t="s">
        <v>490</v>
      </c>
      <c r="B83" t="s">
        <v>23</v>
      </c>
      <c r="C83">
        <v>54</v>
      </c>
      <c r="D83">
        <v>125</v>
      </c>
      <c r="E83">
        <v>290</v>
      </c>
      <c r="F83">
        <v>15.2</v>
      </c>
      <c r="G83">
        <v>48000</v>
      </c>
    </row>
    <row r="84" spans="1:7">
      <c r="A84" t="s">
        <v>709</v>
      </c>
      <c r="B84" t="s">
        <v>23</v>
      </c>
      <c r="C84">
        <v>22</v>
      </c>
      <c r="D84">
        <v>400</v>
      </c>
      <c r="E84">
        <v>600</v>
      </c>
      <c r="F84">
        <v>14</v>
      </c>
      <c r="G84">
        <v>2500</v>
      </c>
    </row>
    <row r="85" spans="1:7">
      <c r="A85" t="s">
        <v>626</v>
      </c>
      <c r="B85" t="s">
        <v>23</v>
      </c>
      <c r="C85">
        <v>22</v>
      </c>
      <c r="D85">
        <v>400</v>
      </c>
      <c r="E85">
        <v>600</v>
      </c>
      <c r="F85">
        <v>14</v>
      </c>
      <c r="G85">
        <v>2500</v>
      </c>
    </row>
    <row r="86" spans="1:7">
      <c r="A86" t="s">
        <v>831</v>
      </c>
      <c r="B86" t="s">
        <v>23</v>
      </c>
      <c r="C86">
        <v>18</v>
      </c>
      <c r="D86">
        <v>250</v>
      </c>
      <c r="E86">
        <v>350</v>
      </c>
      <c r="F86">
        <v>7</v>
      </c>
      <c r="G86">
        <v>24000</v>
      </c>
    </row>
    <row r="87" spans="1:7">
      <c r="A87" t="s">
        <v>65</v>
      </c>
      <c r="B87" t="s">
        <v>23</v>
      </c>
      <c r="C87">
        <v>52</v>
      </c>
      <c r="D87">
        <v>215</v>
      </c>
      <c r="E87">
        <v>300</v>
      </c>
      <c r="F87">
        <v>21.7</v>
      </c>
      <c r="G87">
        <v>10000</v>
      </c>
    </row>
    <row r="88" spans="1:7">
      <c r="A88" t="s">
        <v>731</v>
      </c>
      <c r="B88" t="s">
        <v>23</v>
      </c>
      <c r="C88">
        <v>18</v>
      </c>
      <c r="D88">
        <v>250</v>
      </c>
      <c r="E88">
        <v>450</v>
      </c>
      <c r="F88">
        <v>7.5</v>
      </c>
      <c r="G88">
        <v>48000</v>
      </c>
    </row>
    <row r="89" spans="1:7">
      <c r="A89" t="s">
        <v>137</v>
      </c>
      <c r="B89" t="s">
        <v>23</v>
      </c>
      <c r="C89">
        <v>52</v>
      </c>
      <c r="D89">
        <v>200</v>
      </c>
      <c r="E89">
        <v>280</v>
      </c>
      <c r="F89">
        <v>20.2</v>
      </c>
      <c r="G89">
        <v>30000</v>
      </c>
    </row>
    <row r="90" spans="1:7">
      <c r="A90" t="s">
        <v>669</v>
      </c>
      <c r="B90" t="s">
        <v>23</v>
      </c>
      <c r="C90">
        <v>18</v>
      </c>
      <c r="D90">
        <v>200</v>
      </c>
      <c r="E90">
        <v>460</v>
      </c>
      <c r="F90">
        <v>5</v>
      </c>
      <c r="G90">
        <v>30000</v>
      </c>
    </row>
    <row r="91" spans="1:7">
      <c r="A91" t="s">
        <v>848</v>
      </c>
      <c r="B91" t="s">
        <v>23</v>
      </c>
      <c r="C91">
        <v>18</v>
      </c>
      <c r="D91">
        <v>125</v>
      </c>
      <c r="E91">
        <v>230</v>
      </c>
      <c r="F91">
        <v>5</v>
      </c>
      <c r="G91">
        <v>48000</v>
      </c>
    </row>
    <row r="92" spans="1:7">
      <c r="A92" t="s">
        <v>80</v>
      </c>
      <c r="B92" t="s">
        <v>23</v>
      </c>
      <c r="C92">
        <v>52</v>
      </c>
      <c r="D92">
        <v>200</v>
      </c>
      <c r="E92">
        <v>300</v>
      </c>
      <c r="F92">
        <v>20</v>
      </c>
      <c r="G92">
        <v>30000</v>
      </c>
    </row>
    <row r="93" spans="1:7">
      <c r="A93" t="s">
        <v>659</v>
      </c>
      <c r="B93" t="s">
        <v>23</v>
      </c>
      <c r="C93">
        <v>18</v>
      </c>
      <c r="D93">
        <v>250</v>
      </c>
      <c r="E93">
        <v>350</v>
      </c>
      <c r="F93">
        <v>7</v>
      </c>
      <c r="G93">
        <v>24000</v>
      </c>
    </row>
    <row r="94" spans="1:7">
      <c r="A94" t="s">
        <v>280</v>
      </c>
      <c r="B94" t="s">
        <v>23</v>
      </c>
      <c r="C94">
        <v>48</v>
      </c>
      <c r="D94">
        <v>200</v>
      </c>
      <c r="E94">
        <v>300</v>
      </c>
      <c r="F94">
        <v>28</v>
      </c>
      <c r="G94">
        <v>90000</v>
      </c>
    </row>
    <row r="95" spans="1:7">
      <c r="A95" t="s">
        <v>232</v>
      </c>
      <c r="B95" t="s">
        <v>23</v>
      </c>
      <c r="C95">
        <v>89</v>
      </c>
      <c r="D95">
        <v>400</v>
      </c>
      <c r="E95">
        <v>500</v>
      </c>
      <c r="F95">
        <v>10.5</v>
      </c>
      <c r="G95">
        <v>300000</v>
      </c>
    </row>
    <row r="96" spans="1:7">
      <c r="A96" t="s">
        <v>232</v>
      </c>
      <c r="B96" t="s">
        <v>23</v>
      </c>
      <c r="C96">
        <v>89</v>
      </c>
      <c r="D96">
        <v>400</v>
      </c>
      <c r="E96">
        <v>500</v>
      </c>
      <c r="F96">
        <v>10.5</v>
      </c>
      <c r="G96">
        <v>300000</v>
      </c>
    </row>
    <row r="97" spans="1:7">
      <c r="A97" t="s">
        <v>275</v>
      </c>
      <c r="B97" t="s">
        <v>23</v>
      </c>
      <c r="C97">
        <v>48</v>
      </c>
      <c r="D97">
        <v>150</v>
      </c>
      <c r="E97">
        <v>220</v>
      </c>
      <c r="F97">
        <v>21</v>
      </c>
      <c r="G97">
        <v>160000</v>
      </c>
    </row>
    <row r="98" spans="1:7">
      <c r="A98" t="s">
        <v>275</v>
      </c>
      <c r="B98" t="s">
        <v>23</v>
      </c>
      <c r="C98">
        <v>48</v>
      </c>
      <c r="D98">
        <v>150</v>
      </c>
      <c r="E98">
        <v>220</v>
      </c>
      <c r="F98">
        <v>21</v>
      </c>
      <c r="G98">
        <v>160000</v>
      </c>
    </row>
    <row r="99" spans="1:7">
      <c r="A99" t="s">
        <v>232</v>
      </c>
      <c r="B99" t="s">
        <v>23</v>
      </c>
      <c r="C99">
        <v>89</v>
      </c>
      <c r="D99">
        <v>400</v>
      </c>
      <c r="E99">
        <v>500</v>
      </c>
      <c r="F99">
        <v>10.5</v>
      </c>
      <c r="G99">
        <v>300000</v>
      </c>
    </row>
    <row r="100" spans="1:7">
      <c r="A100" t="s">
        <v>275</v>
      </c>
      <c r="B100" t="s">
        <v>23</v>
      </c>
      <c r="C100">
        <v>48</v>
      </c>
      <c r="D100">
        <v>150</v>
      </c>
      <c r="E100">
        <v>220</v>
      </c>
      <c r="F100">
        <v>21</v>
      </c>
      <c r="G100">
        <v>160000</v>
      </c>
    </row>
    <row r="101" spans="1:7">
      <c r="A101" t="s">
        <v>232</v>
      </c>
      <c r="B101" t="s">
        <v>23</v>
      </c>
      <c r="C101">
        <v>89</v>
      </c>
      <c r="D101">
        <v>400</v>
      </c>
      <c r="E101">
        <v>500</v>
      </c>
      <c r="F101">
        <v>10.5</v>
      </c>
      <c r="G101">
        <v>300000</v>
      </c>
    </row>
    <row r="102" spans="1:7">
      <c r="A102" t="s">
        <v>232</v>
      </c>
      <c r="B102" t="s">
        <v>23</v>
      </c>
      <c r="C102">
        <v>89</v>
      </c>
      <c r="D102">
        <v>400</v>
      </c>
      <c r="E102">
        <v>500</v>
      </c>
      <c r="F102">
        <v>10.5</v>
      </c>
      <c r="G102">
        <v>300000</v>
      </c>
    </row>
    <row r="103" spans="1:7">
      <c r="A103" t="s">
        <v>143</v>
      </c>
      <c r="B103" t="s">
        <v>23</v>
      </c>
      <c r="C103">
        <v>52</v>
      </c>
      <c r="D103">
        <v>320</v>
      </c>
      <c r="E103">
        <v>400</v>
      </c>
      <c r="F103">
        <v>32</v>
      </c>
      <c r="G103">
        <v>75000</v>
      </c>
    </row>
    <row r="104" spans="1:7">
      <c r="A104" t="s">
        <v>143</v>
      </c>
      <c r="B104" t="s">
        <v>23</v>
      </c>
      <c r="C104">
        <v>52</v>
      </c>
      <c r="D104">
        <v>320</v>
      </c>
      <c r="E104">
        <v>400</v>
      </c>
      <c r="F104">
        <v>32</v>
      </c>
      <c r="G104">
        <v>75000</v>
      </c>
    </row>
    <row r="105" spans="1:7">
      <c r="A105" t="s">
        <v>268</v>
      </c>
      <c r="B105" t="s">
        <v>23</v>
      </c>
      <c r="C105">
        <v>89</v>
      </c>
      <c r="D105">
        <v>250</v>
      </c>
      <c r="E105">
        <v>400</v>
      </c>
      <c r="F105">
        <v>7.5</v>
      </c>
      <c r="G105">
        <v>72000</v>
      </c>
    </row>
    <row r="106" spans="1:7">
      <c r="A106" t="s">
        <v>143</v>
      </c>
      <c r="B106" t="s">
        <v>23</v>
      </c>
      <c r="C106">
        <v>52</v>
      </c>
      <c r="D106">
        <v>320</v>
      </c>
      <c r="E106">
        <v>400</v>
      </c>
      <c r="F106">
        <v>32</v>
      </c>
      <c r="G106">
        <v>75000</v>
      </c>
    </row>
    <row r="107" spans="1:7">
      <c r="A107" t="s">
        <v>304</v>
      </c>
      <c r="B107" t="s">
        <v>23</v>
      </c>
      <c r="C107">
        <v>48</v>
      </c>
      <c r="D107">
        <v>150</v>
      </c>
      <c r="E107">
        <v>220</v>
      </c>
      <c r="F107">
        <v>21</v>
      </c>
      <c r="G107">
        <v>240000</v>
      </c>
    </row>
    <row r="108" spans="1:7">
      <c r="A108" t="s">
        <v>679</v>
      </c>
      <c r="B108" t="s">
        <v>23</v>
      </c>
      <c r="C108">
        <v>90</v>
      </c>
      <c r="D108">
        <v>450</v>
      </c>
      <c r="E108">
        <v>650</v>
      </c>
      <c r="F108">
        <v>14.5</v>
      </c>
      <c r="G108">
        <v>18461</v>
      </c>
    </row>
    <row r="109" spans="1:7">
      <c r="A109" t="s">
        <v>268</v>
      </c>
      <c r="B109" t="s">
        <v>23</v>
      </c>
      <c r="C109">
        <v>89</v>
      </c>
      <c r="D109">
        <v>250</v>
      </c>
      <c r="E109">
        <v>400</v>
      </c>
      <c r="F109">
        <v>7.5</v>
      </c>
      <c r="G109">
        <v>72000</v>
      </c>
    </row>
    <row r="110" spans="1:7">
      <c r="A110" t="s">
        <v>86</v>
      </c>
      <c r="B110" t="s">
        <v>23</v>
      </c>
      <c r="C110">
        <v>52</v>
      </c>
      <c r="D110">
        <v>320</v>
      </c>
      <c r="E110">
        <v>400</v>
      </c>
      <c r="F110">
        <v>32</v>
      </c>
      <c r="G110">
        <v>56250</v>
      </c>
    </row>
    <row r="111" spans="1:7">
      <c r="A111" t="s">
        <v>616</v>
      </c>
      <c r="B111" t="s">
        <v>23</v>
      </c>
      <c r="C111">
        <v>91</v>
      </c>
      <c r="D111">
        <v>150</v>
      </c>
      <c r="E111">
        <v>200</v>
      </c>
      <c r="F111">
        <v>4.5</v>
      </c>
      <c r="G111">
        <v>400000</v>
      </c>
    </row>
    <row r="112" spans="1:7">
      <c r="A112" t="s">
        <v>616</v>
      </c>
      <c r="B112" t="s">
        <v>23</v>
      </c>
      <c r="C112">
        <v>91</v>
      </c>
      <c r="D112">
        <v>150</v>
      </c>
      <c r="E112">
        <v>200</v>
      </c>
      <c r="F112">
        <v>4.5</v>
      </c>
      <c r="G112">
        <v>400000</v>
      </c>
    </row>
    <row r="113" spans="1:7">
      <c r="A113" t="s">
        <v>304</v>
      </c>
      <c r="B113" t="s">
        <v>23</v>
      </c>
      <c r="C113">
        <v>48</v>
      </c>
      <c r="D113">
        <v>150</v>
      </c>
      <c r="E113">
        <v>220</v>
      </c>
      <c r="F113">
        <v>21</v>
      </c>
      <c r="G113">
        <v>240000</v>
      </c>
    </row>
    <row r="114" spans="1:7">
      <c r="A114" t="s">
        <v>304</v>
      </c>
      <c r="B114" t="s">
        <v>23</v>
      </c>
      <c r="C114">
        <v>48</v>
      </c>
      <c r="D114">
        <v>150</v>
      </c>
      <c r="E114">
        <v>220</v>
      </c>
      <c r="F114">
        <v>21</v>
      </c>
      <c r="G114">
        <v>240000</v>
      </c>
    </row>
    <row r="115" spans="1:7">
      <c r="A115" t="s">
        <v>616</v>
      </c>
      <c r="B115" t="s">
        <v>23</v>
      </c>
      <c r="C115">
        <v>91</v>
      </c>
      <c r="D115">
        <v>150</v>
      </c>
      <c r="E115">
        <v>200</v>
      </c>
      <c r="F115">
        <v>4.5</v>
      </c>
      <c r="G115">
        <v>400000</v>
      </c>
    </row>
    <row r="116" spans="1:7">
      <c r="A116" t="s">
        <v>134</v>
      </c>
      <c r="B116" t="s">
        <v>23</v>
      </c>
      <c r="C116">
        <v>19</v>
      </c>
      <c r="D116">
        <v>130</v>
      </c>
      <c r="E116">
        <v>200</v>
      </c>
      <c r="F116">
        <v>4</v>
      </c>
      <c r="G116">
        <v>369230</v>
      </c>
    </row>
    <row r="117" spans="1:7">
      <c r="A117" t="s">
        <v>83</v>
      </c>
      <c r="B117" t="s">
        <v>23</v>
      </c>
      <c r="C117">
        <v>52</v>
      </c>
      <c r="D117">
        <v>250</v>
      </c>
      <c r="E117">
        <v>350</v>
      </c>
      <c r="F117">
        <v>25</v>
      </c>
      <c r="G117">
        <v>72000</v>
      </c>
    </row>
    <row r="118" spans="1:7">
      <c r="A118" t="s">
        <v>839</v>
      </c>
      <c r="B118" t="s">
        <v>23</v>
      </c>
      <c r="C118">
        <v>18</v>
      </c>
      <c r="D118">
        <v>320</v>
      </c>
      <c r="E118">
        <v>400</v>
      </c>
      <c r="F118">
        <v>8</v>
      </c>
      <c r="G118">
        <v>75000</v>
      </c>
    </row>
    <row r="119" spans="1:7">
      <c r="A119" t="s">
        <v>162</v>
      </c>
      <c r="B119" t="s">
        <v>23</v>
      </c>
      <c r="C119">
        <v>52</v>
      </c>
      <c r="D119">
        <v>160</v>
      </c>
      <c r="E119">
        <v>250</v>
      </c>
      <c r="F119">
        <v>16</v>
      </c>
      <c r="G119">
        <v>75000</v>
      </c>
    </row>
    <row r="120" spans="1:7">
      <c r="A120" t="s">
        <v>155</v>
      </c>
      <c r="B120" t="s">
        <v>23</v>
      </c>
      <c r="C120">
        <v>52</v>
      </c>
      <c r="D120">
        <v>200</v>
      </c>
      <c r="E120">
        <v>300</v>
      </c>
      <c r="F120">
        <v>20</v>
      </c>
      <c r="G120">
        <v>90000</v>
      </c>
    </row>
    <row r="121" spans="1:7">
      <c r="A121" t="s">
        <v>83</v>
      </c>
      <c r="B121" t="s">
        <v>23</v>
      </c>
      <c r="C121">
        <v>52</v>
      </c>
      <c r="D121">
        <v>250</v>
      </c>
      <c r="E121">
        <v>350</v>
      </c>
      <c r="F121">
        <v>25</v>
      </c>
      <c r="G121">
        <v>72000</v>
      </c>
    </row>
    <row r="122" spans="1:7">
      <c r="A122" t="s">
        <v>142</v>
      </c>
      <c r="B122" t="s">
        <v>23</v>
      </c>
      <c r="C122">
        <v>52</v>
      </c>
      <c r="D122">
        <v>250</v>
      </c>
      <c r="E122">
        <v>350</v>
      </c>
      <c r="F122">
        <v>25</v>
      </c>
      <c r="G122">
        <v>2400</v>
      </c>
    </row>
    <row r="123" spans="1:7">
      <c r="A123" t="s">
        <v>691</v>
      </c>
      <c r="B123" t="s">
        <v>23</v>
      </c>
      <c r="C123">
        <v>18</v>
      </c>
      <c r="D123">
        <v>350</v>
      </c>
      <c r="E123">
        <v>450</v>
      </c>
      <c r="F123">
        <v>9</v>
      </c>
      <c r="G123">
        <v>68571</v>
      </c>
    </row>
    <row r="124" spans="1:7">
      <c r="A124" t="s">
        <v>155</v>
      </c>
      <c r="B124" t="s">
        <v>23</v>
      </c>
      <c r="C124">
        <v>52</v>
      </c>
      <c r="D124">
        <v>200</v>
      </c>
      <c r="E124">
        <v>300</v>
      </c>
      <c r="F124">
        <v>20</v>
      </c>
      <c r="G124">
        <v>90000</v>
      </c>
    </row>
    <row r="125" spans="1:7">
      <c r="A125" t="s">
        <v>141</v>
      </c>
      <c r="B125" t="s">
        <v>23</v>
      </c>
      <c r="C125">
        <v>52</v>
      </c>
      <c r="D125">
        <v>200</v>
      </c>
      <c r="E125">
        <v>300</v>
      </c>
      <c r="F125">
        <v>20</v>
      </c>
      <c r="G125">
        <v>30000</v>
      </c>
    </row>
    <row r="126" spans="1:7">
      <c r="A126" t="s">
        <v>849</v>
      </c>
      <c r="B126" t="s">
        <v>23</v>
      </c>
      <c r="C126">
        <v>90</v>
      </c>
      <c r="D126">
        <v>400</v>
      </c>
      <c r="E126">
        <v>650</v>
      </c>
      <c r="F126">
        <v>14.5</v>
      </c>
      <c r="G126">
        <v>36923</v>
      </c>
    </row>
    <row r="127" spans="1:7">
      <c r="A127" t="s">
        <v>306</v>
      </c>
      <c r="B127" t="s">
        <v>23</v>
      </c>
      <c r="C127">
        <v>48</v>
      </c>
      <c r="D127">
        <v>130</v>
      </c>
      <c r="E127">
        <v>200</v>
      </c>
      <c r="F127">
        <v>18.2</v>
      </c>
      <c r="G127">
        <v>184615</v>
      </c>
    </row>
    <row r="128" spans="1:7">
      <c r="A128" t="s">
        <v>691</v>
      </c>
      <c r="B128" t="s">
        <v>23</v>
      </c>
      <c r="C128">
        <v>18</v>
      </c>
      <c r="D128">
        <v>350</v>
      </c>
      <c r="E128">
        <v>450</v>
      </c>
      <c r="F128">
        <v>9</v>
      </c>
      <c r="G128">
        <v>68571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C00000"/>
  </sheetPr>
  <dimension ref="B2:T71"/>
  <sheetViews>
    <sheetView workbookViewId="0"/>
  </sheetViews>
  <sheetFormatPr defaultRowHeight="16.5"/>
  <sheetData>
    <row r="2" spans="2:20">
      <c r="B2" s="225" t="s">
        <v>1026</v>
      </c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Q2" s="226" t="s">
        <v>1602</v>
      </c>
      <c r="R2" s="227"/>
      <c r="S2" s="227"/>
      <c r="T2" s="227"/>
    </row>
    <row r="3" spans="2:20">
      <c r="B3" s="159"/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Q3" s="227"/>
      <c r="R3" s="227"/>
      <c r="S3" s="227"/>
      <c r="T3" s="227"/>
    </row>
    <row r="5" spans="2:20">
      <c r="C5" t="s">
        <v>1151</v>
      </c>
    </row>
    <row r="6" spans="2:20">
      <c r="C6" t="s">
        <v>1152</v>
      </c>
    </row>
    <row r="7" spans="2:20">
      <c r="C7" t="s">
        <v>1153</v>
      </c>
    </row>
    <row r="8" spans="2:20">
      <c r="C8" t="s">
        <v>1154</v>
      </c>
    </row>
    <row r="9" spans="2:20">
      <c r="C9" t="s">
        <v>1155</v>
      </c>
    </row>
    <row r="10" spans="2:20">
      <c r="C10" t="s">
        <v>1156</v>
      </c>
    </row>
    <row r="11" spans="2:20">
      <c r="C11" t="s">
        <v>1157</v>
      </c>
    </row>
    <row r="12" spans="2:20">
      <c r="C12" t="s">
        <v>1158</v>
      </c>
    </row>
    <row r="13" spans="2:20">
      <c r="C13" t="s">
        <v>1159</v>
      </c>
    </row>
    <row r="14" spans="2:20">
      <c r="C14" t="s">
        <v>1160</v>
      </c>
    </row>
    <row r="15" spans="2:20">
      <c r="C15" t="s">
        <v>1161</v>
      </c>
    </row>
    <row r="16" spans="2:20">
      <c r="C16" t="s">
        <v>1162</v>
      </c>
    </row>
    <row r="17" spans="3:3">
      <c r="C17" t="s">
        <v>1163</v>
      </c>
    </row>
    <row r="18" spans="3:3">
      <c r="C18" t="s">
        <v>1164</v>
      </c>
    </row>
    <row r="19" spans="3:3">
      <c r="C19" t="s">
        <v>1165</v>
      </c>
    </row>
    <row r="20" spans="3:3">
      <c r="C20" t="s">
        <v>1166</v>
      </c>
    </row>
    <row r="21" spans="3:3">
      <c r="C21" t="s">
        <v>1167</v>
      </c>
    </row>
    <row r="22" spans="3:3">
      <c r="C22" t="s">
        <v>1168</v>
      </c>
    </row>
    <row r="23" spans="3:3">
      <c r="C23" t="s">
        <v>1169</v>
      </c>
    </row>
    <row r="24" spans="3:3">
      <c r="C24" t="s">
        <v>1170</v>
      </c>
    </row>
    <row r="25" spans="3:3">
      <c r="C25" t="s">
        <v>1171</v>
      </c>
    </row>
    <row r="26" spans="3:3">
      <c r="C26" t="s">
        <v>1172</v>
      </c>
    </row>
    <row r="27" spans="3:3">
      <c r="C27" t="s">
        <v>1173</v>
      </c>
    </row>
    <row r="28" spans="3:3">
      <c r="C28" t="s">
        <v>1174</v>
      </c>
    </row>
    <row r="29" spans="3:3">
      <c r="C29" t="s">
        <v>1175</v>
      </c>
    </row>
    <row r="30" spans="3:3">
      <c r="C30" t="s">
        <v>1176</v>
      </c>
    </row>
    <row r="31" spans="3:3">
      <c r="C31" t="s">
        <v>1177</v>
      </c>
    </row>
    <row r="32" spans="3:3">
      <c r="C32" t="s">
        <v>1178</v>
      </c>
    </row>
    <row r="33" spans="3:3">
      <c r="C33" t="s">
        <v>1179</v>
      </c>
    </row>
    <row r="34" spans="3:3">
      <c r="C34" t="s">
        <v>1180</v>
      </c>
    </row>
    <row r="35" spans="3:3">
      <c r="C35" t="s">
        <v>1181</v>
      </c>
    </row>
    <row r="36" spans="3:3">
      <c r="C36" t="s">
        <v>1182</v>
      </c>
    </row>
    <row r="37" spans="3:3">
      <c r="C37" t="s">
        <v>1183</v>
      </c>
    </row>
    <row r="38" spans="3:3">
      <c r="C38" t="s">
        <v>1184</v>
      </c>
    </row>
    <row r="39" spans="3:3">
      <c r="C39" t="s">
        <v>1185</v>
      </c>
    </row>
    <row r="40" spans="3:3">
      <c r="C40" t="s">
        <v>1186</v>
      </c>
    </row>
    <row r="41" spans="3:3">
      <c r="C41" t="s">
        <v>1187</v>
      </c>
    </row>
    <row r="42" spans="3:3">
      <c r="C42" t="s">
        <v>1188</v>
      </c>
    </row>
    <row r="43" spans="3:3">
      <c r="C43" t="s">
        <v>1189</v>
      </c>
    </row>
    <row r="44" spans="3:3">
      <c r="C44" t="s">
        <v>1190</v>
      </c>
    </row>
    <row r="45" spans="3:3">
      <c r="C45" t="s">
        <v>1191</v>
      </c>
    </row>
    <row r="46" spans="3:3">
      <c r="C46" t="s">
        <v>1192</v>
      </c>
    </row>
    <row r="47" spans="3:3">
      <c r="C47" t="s">
        <v>1193</v>
      </c>
    </row>
    <row r="48" spans="3:3">
      <c r="C48" t="s">
        <v>1194</v>
      </c>
    </row>
    <row r="49" spans="3:3">
      <c r="C49" t="s">
        <v>1176</v>
      </c>
    </row>
    <row r="50" spans="3:3">
      <c r="C50" t="s">
        <v>1195</v>
      </c>
    </row>
    <row r="51" spans="3:3">
      <c r="C51" t="s">
        <v>1196</v>
      </c>
    </row>
    <row r="52" spans="3:3">
      <c r="C52" t="s">
        <v>1197</v>
      </c>
    </row>
    <row r="53" spans="3:3">
      <c r="C53" t="s">
        <v>1198</v>
      </c>
    </row>
    <row r="54" spans="3:3">
      <c r="C54" t="s">
        <v>1199</v>
      </c>
    </row>
    <row r="55" spans="3:3">
      <c r="C55" t="s">
        <v>1200</v>
      </c>
    </row>
    <row r="56" spans="3:3">
      <c r="C56" t="s">
        <v>1201</v>
      </c>
    </row>
    <row r="57" spans="3:3">
      <c r="C57" t="s">
        <v>1202</v>
      </c>
    </row>
    <row r="58" spans="3:3">
      <c r="C58" t="s">
        <v>1203</v>
      </c>
    </row>
    <row r="59" spans="3:3">
      <c r="C59" t="s">
        <v>1204</v>
      </c>
    </row>
    <row r="60" spans="3:3">
      <c r="C60" t="s">
        <v>1205</v>
      </c>
    </row>
    <row r="61" spans="3:3">
      <c r="C61" t="s">
        <v>1206</v>
      </c>
    </row>
    <row r="62" spans="3:3">
      <c r="C62" t="s">
        <v>1207</v>
      </c>
    </row>
    <row r="63" spans="3:3">
      <c r="C63" t="s">
        <v>1208</v>
      </c>
    </row>
    <row r="64" spans="3:3">
      <c r="C64" t="s">
        <v>1209</v>
      </c>
    </row>
    <row r="65" spans="3:3">
      <c r="C65" t="s">
        <v>1210</v>
      </c>
    </row>
    <row r="66" spans="3:3">
      <c r="C66" t="s">
        <v>1211</v>
      </c>
    </row>
    <row r="67" spans="3:3">
      <c r="C67" t="s">
        <v>1212</v>
      </c>
    </row>
    <row r="68" spans="3:3">
      <c r="C68" t="s">
        <v>1213</v>
      </c>
    </row>
    <row r="69" spans="3:3">
      <c r="C69" t="s">
        <v>1214</v>
      </c>
    </row>
    <row r="70" spans="3:3">
      <c r="C70" t="s">
        <v>1215</v>
      </c>
    </row>
    <row r="71" spans="3:3">
      <c r="C71" t="s">
        <v>1216</v>
      </c>
    </row>
  </sheetData>
  <mergeCells count="2">
    <mergeCell ref="B2:O3"/>
    <mergeCell ref="Q2:T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indClosestPrice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4"/>
  <dimension ref="B3:M16"/>
  <sheetViews>
    <sheetView workbookViewId="0"/>
  </sheetViews>
  <sheetFormatPr defaultRowHeight="16.5"/>
  <cols>
    <col min="6" max="6" width="14.5" customWidth="1"/>
    <col min="7" max="7" width="14.75" customWidth="1"/>
    <col min="9" max="9" width="18" customWidth="1"/>
    <col min="12" max="12" width="10.875" customWidth="1"/>
    <col min="13" max="13" width="19.125" customWidth="1"/>
  </cols>
  <sheetData>
    <row r="3" spans="2:13">
      <c r="B3" s="227" t="s">
        <v>1605</v>
      </c>
      <c r="C3" s="227"/>
      <c r="E3" s="227" t="s">
        <v>1608</v>
      </c>
      <c r="F3" s="227"/>
      <c r="H3" s="227" t="s">
        <v>1609</v>
      </c>
      <c r="I3" s="227"/>
      <c r="L3" s="226" t="s">
        <v>1616</v>
      </c>
      <c r="M3" s="227"/>
    </row>
    <row r="4" spans="2:13">
      <c r="B4" s="227"/>
      <c r="C4" s="227"/>
      <c r="E4" s="227"/>
      <c r="F4" s="227"/>
      <c r="H4" s="227"/>
      <c r="I4" s="227"/>
      <c r="L4" s="227"/>
      <c r="M4" s="227"/>
    </row>
    <row r="6" spans="2:13">
      <c r="B6" s="9" t="s">
        <v>1149</v>
      </c>
      <c r="C6" s="9" t="s">
        <v>1606</v>
      </c>
      <c r="E6" s="9" t="s">
        <v>1149</v>
      </c>
      <c r="F6" s="9" t="s">
        <v>1606</v>
      </c>
      <c r="H6" s="9" t="s">
        <v>1149</v>
      </c>
      <c r="I6" s="9" t="s">
        <v>1606</v>
      </c>
      <c r="L6" s="22" t="s">
        <v>1149</v>
      </c>
      <c r="M6" s="22" t="s">
        <v>1606</v>
      </c>
    </row>
    <row r="7" spans="2:13">
      <c r="B7" s="9">
        <v>52</v>
      </c>
      <c r="C7" s="9" t="s">
        <v>1607</v>
      </c>
      <c r="E7" s="9">
        <v>46</v>
      </c>
      <c r="F7" s="9" t="s">
        <v>1409</v>
      </c>
      <c r="H7" s="9">
        <v>26</v>
      </c>
      <c r="I7" s="9" t="s">
        <v>1610</v>
      </c>
      <c r="L7" s="21">
        <v>26</v>
      </c>
      <c r="M7" s="21" t="s">
        <v>1610</v>
      </c>
    </row>
    <row r="8" spans="2:13">
      <c r="E8" s="9">
        <v>48</v>
      </c>
      <c r="F8" s="9" t="s">
        <v>1238</v>
      </c>
      <c r="H8" s="9">
        <v>40</v>
      </c>
      <c r="I8" s="9" t="s">
        <v>1574</v>
      </c>
      <c r="L8" s="21">
        <v>40</v>
      </c>
      <c r="M8" s="21" t="s">
        <v>1574</v>
      </c>
    </row>
    <row r="9" spans="2:13">
      <c r="E9" s="9">
        <v>52</v>
      </c>
      <c r="F9" s="9" t="s">
        <v>586</v>
      </c>
      <c r="H9" s="9">
        <v>46</v>
      </c>
      <c r="I9" s="9" t="s">
        <v>1409</v>
      </c>
      <c r="L9" s="21">
        <v>46</v>
      </c>
      <c r="M9" s="21" t="s">
        <v>1409</v>
      </c>
    </row>
    <row r="10" spans="2:13">
      <c r="E10" s="9">
        <v>53</v>
      </c>
      <c r="F10" s="9" t="s">
        <v>1586</v>
      </c>
      <c r="H10" s="9">
        <v>48</v>
      </c>
      <c r="I10" s="9" t="s">
        <v>1611</v>
      </c>
      <c r="L10" s="21">
        <v>48</v>
      </c>
      <c r="M10" s="21" t="s">
        <v>1238</v>
      </c>
    </row>
    <row r="11" spans="2:13">
      <c r="E11" s="9">
        <v>54</v>
      </c>
      <c r="F11" s="9" t="s">
        <v>1585</v>
      </c>
      <c r="H11" s="9">
        <v>50</v>
      </c>
      <c r="I11" s="9" t="s">
        <v>1587</v>
      </c>
      <c r="L11" s="21">
        <v>50</v>
      </c>
      <c r="M11" s="21" t="s">
        <v>1587</v>
      </c>
    </row>
    <row r="12" spans="2:13">
      <c r="H12" s="9">
        <v>52</v>
      </c>
      <c r="I12" s="9" t="s">
        <v>1607</v>
      </c>
      <c r="L12" s="21">
        <v>52</v>
      </c>
      <c r="M12" s="21" t="s">
        <v>1607</v>
      </c>
    </row>
    <row r="13" spans="2:13">
      <c r="H13" s="9">
        <v>53</v>
      </c>
      <c r="I13" s="9" t="s">
        <v>1612</v>
      </c>
      <c r="L13" s="21">
        <v>53</v>
      </c>
      <c r="M13" s="21" t="s">
        <v>1586</v>
      </c>
    </row>
    <row r="14" spans="2:13">
      <c r="H14" s="9">
        <v>54</v>
      </c>
      <c r="I14" s="9" t="s">
        <v>1613</v>
      </c>
      <c r="L14" s="21">
        <v>54</v>
      </c>
      <c r="M14" s="21" t="s">
        <v>1585</v>
      </c>
    </row>
    <row r="15" spans="2:13">
      <c r="H15" s="9">
        <v>56</v>
      </c>
      <c r="I15" s="9" t="s">
        <v>1614</v>
      </c>
      <c r="L15" s="21">
        <v>56</v>
      </c>
      <c r="M15" s="21" t="s">
        <v>1614</v>
      </c>
    </row>
    <row r="16" spans="2:13">
      <c r="H16" s="9">
        <v>57</v>
      </c>
      <c r="I16" s="9" t="s">
        <v>1615</v>
      </c>
      <c r="L16" s="21">
        <v>57</v>
      </c>
      <c r="M16" s="21" t="s">
        <v>1615</v>
      </c>
    </row>
  </sheetData>
  <autoFilter ref="L6:M16" xr:uid="{00000000-0009-0000-0000-00000A000000}">
    <sortState xmlns:xlrd2="http://schemas.microsoft.com/office/spreadsheetml/2017/richdata2" ref="L7:M16">
      <sortCondition ref="L6:L16"/>
    </sortState>
  </autoFilter>
  <mergeCells count="4">
    <mergeCell ref="B3:C4"/>
    <mergeCell ref="E3:F4"/>
    <mergeCell ref="H3:I4"/>
    <mergeCell ref="L3:M4"/>
  </mergeCells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92D050"/>
  </sheetPr>
  <dimension ref="A1:D38"/>
  <sheetViews>
    <sheetView workbookViewId="0"/>
  </sheetViews>
  <sheetFormatPr defaultRowHeight="16.5"/>
  <cols>
    <col min="1" max="1" width="15.875" customWidth="1"/>
    <col min="2" max="2" width="16.25" customWidth="1"/>
    <col min="3" max="3" width="18" customWidth="1"/>
    <col min="4" max="4" width="26.75" customWidth="1"/>
  </cols>
  <sheetData>
    <row r="1" spans="1:4">
      <c r="A1" t="s">
        <v>605</v>
      </c>
      <c r="B1" t="s">
        <v>1596</v>
      </c>
      <c r="C1" t="s">
        <v>1597</v>
      </c>
      <c r="D1" t="s">
        <v>1150</v>
      </c>
    </row>
    <row r="2" spans="1:4">
      <c r="A2">
        <v>19</v>
      </c>
      <c r="B2">
        <v>200</v>
      </c>
      <c r="C2">
        <v>4</v>
      </c>
      <c r="D2">
        <v>4.5</v>
      </c>
    </row>
    <row r="3" spans="1:4">
      <c r="A3">
        <v>19</v>
      </c>
      <c r="B3">
        <v>200</v>
      </c>
      <c r="C3">
        <v>4</v>
      </c>
      <c r="D3">
        <v>4.5</v>
      </c>
    </row>
    <row r="4" spans="1:4">
      <c r="A4">
        <v>18</v>
      </c>
      <c r="B4">
        <v>310</v>
      </c>
      <c r="C4">
        <v>8</v>
      </c>
      <c r="D4">
        <v>8</v>
      </c>
    </row>
    <row r="5" spans="1:4">
      <c r="A5">
        <v>18</v>
      </c>
      <c r="B5">
        <v>400</v>
      </c>
      <c r="C5">
        <v>10</v>
      </c>
      <c r="D5">
        <v>10</v>
      </c>
    </row>
    <row r="6" spans="1:4">
      <c r="A6">
        <v>52</v>
      </c>
      <c r="B6">
        <v>210</v>
      </c>
      <c r="C6">
        <v>1</v>
      </c>
      <c r="D6">
        <v>21</v>
      </c>
    </row>
    <row r="7" spans="1:4">
      <c r="A7">
        <v>18</v>
      </c>
      <c r="B7">
        <v>300</v>
      </c>
      <c r="C7">
        <v>7</v>
      </c>
      <c r="D7">
        <v>10</v>
      </c>
    </row>
    <row r="8" spans="1:4">
      <c r="A8">
        <v>18</v>
      </c>
      <c r="B8">
        <v>300</v>
      </c>
      <c r="C8">
        <v>7</v>
      </c>
      <c r="D8">
        <v>10</v>
      </c>
    </row>
    <row r="9" spans="1:4">
      <c r="A9">
        <v>18</v>
      </c>
      <c r="B9">
        <v>300</v>
      </c>
      <c r="C9">
        <v>7</v>
      </c>
      <c r="D9">
        <v>8</v>
      </c>
    </row>
    <row r="10" spans="1:4">
      <c r="A10">
        <v>18</v>
      </c>
      <c r="B10">
        <v>470</v>
      </c>
      <c r="C10">
        <v>12</v>
      </c>
      <c r="D10">
        <v>12</v>
      </c>
    </row>
    <row r="11" spans="1:4">
      <c r="A11">
        <v>18</v>
      </c>
      <c r="B11">
        <v>220</v>
      </c>
      <c r="C11">
        <v>5</v>
      </c>
      <c r="D11">
        <v>6.5</v>
      </c>
    </row>
    <row r="12" spans="1:4">
      <c r="A12">
        <v>18</v>
      </c>
      <c r="B12">
        <v>350</v>
      </c>
      <c r="C12">
        <v>9</v>
      </c>
      <c r="D12">
        <v>9</v>
      </c>
    </row>
    <row r="13" spans="1:4">
      <c r="A13">
        <v>89</v>
      </c>
      <c r="B13">
        <v>400</v>
      </c>
      <c r="C13">
        <v>10.5</v>
      </c>
      <c r="D13">
        <v>10.5</v>
      </c>
    </row>
    <row r="14" spans="1:4">
      <c r="A14">
        <v>22</v>
      </c>
      <c r="B14">
        <v>280</v>
      </c>
      <c r="C14">
        <v>12</v>
      </c>
      <c r="D14">
        <v>18.5</v>
      </c>
    </row>
    <row r="15" spans="1:4">
      <c r="A15">
        <v>22</v>
      </c>
      <c r="B15">
        <v>250</v>
      </c>
      <c r="C15">
        <v>12</v>
      </c>
      <c r="D15">
        <v>18.5</v>
      </c>
    </row>
    <row r="16" spans="1:4">
      <c r="A16">
        <v>18</v>
      </c>
      <c r="B16">
        <v>300</v>
      </c>
      <c r="C16">
        <v>7</v>
      </c>
      <c r="D16">
        <v>8</v>
      </c>
    </row>
    <row r="17" spans="1:4">
      <c r="A17">
        <v>18</v>
      </c>
      <c r="B17">
        <v>300</v>
      </c>
      <c r="C17">
        <v>7</v>
      </c>
      <c r="D17">
        <v>8</v>
      </c>
    </row>
    <row r="18" spans="1:4">
      <c r="A18">
        <v>18</v>
      </c>
      <c r="B18">
        <v>300</v>
      </c>
      <c r="C18">
        <v>7</v>
      </c>
      <c r="D18">
        <v>8</v>
      </c>
    </row>
    <row r="19" spans="1:4">
      <c r="A19">
        <v>18</v>
      </c>
      <c r="B19">
        <v>300</v>
      </c>
      <c r="C19">
        <v>7</v>
      </c>
      <c r="D19">
        <v>8</v>
      </c>
    </row>
    <row r="20" spans="1:4">
      <c r="A20">
        <v>18</v>
      </c>
      <c r="B20">
        <v>320</v>
      </c>
      <c r="C20">
        <v>8</v>
      </c>
      <c r="D20">
        <v>8</v>
      </c>
    </row>
    <row r="21" spans="1:4">
      <c r="A21">
        <v>52</v>
      </c>
      <c r="B21">
        <v>250</v>
      </c>
      <c r="C21">
        <v>1</v>
      </c>
      <c r="D21">
        <v>25.5</v>
      </c>
    </row>
    <row r="22" spans="1:4">
      <c r="A22">
        <v>52</v>
      </c>
      <c r="B22">
        <v>250</v>
      </c>
      <c r="C22">
        <v>1</v>
      </c>
      <c r="D22">
        <v>25.5</v>
      </c>
    </row>
    <row r="23" spans="1:4">
      <c r="A23">
        <v>18</v>
      </c>
      <c r="B23">
        <v>300</v>
      </c>
      <c r="C23">
        <v>7</v>
      </c>
      <c r="D23">
        <v>8</v>
      </c>
    </row>
    <row r="24" spans="1:4">
      <c r="A24">
        <v>18</v>
      </c>
      <c r="B24">
        <v>300</v>
      </c>
      <c r="C24">
        <v>7</v>
      </c>
      <c r="D24">
        <v>8</v>
      </c>
    </row>
    <row r="25" spans="1:4">
      <c r="A25">
        <v>22</v>
      </c>
      <c r="B25">
        <v>520</v>
      </c>
      <c r="C25">
        <v>12</v>
      </c>
      <c r="D25">
        <v>32</v>
      </c>
    </row>
    <row r="26" spans="1:4">
      <c r="A26">
        <v>52</v>
      </c>
      <c r="B26">
        <v>260</v>
      </c>
      <c r="C26">
        <v>1</v>
      </c>
      <c r="D26">
        <v>27</v>
      </c>
    </row>
    <row r="27" spans="1:4">
      <c r="A27">
        <v>18</v>
      </c>
      <c r="B27">
        <v>150</v>
      </c>
      <c r="C27">
        <v>5</v>
      </c>
      <c r="D27">
        <v>5</v>
      </c>
    </row>
    <row r="28" spans="1:4">
      <c r="A28">
        <v>18</v>
      </c>
      <c r="B28">
        <v>350</v>
      </c>
      <c r="C28">
        <v>9</v>
      </c>
      <c r="D28">
        <v>9</v>
      </c>
    </row>
    <row r="29" spans="1:4">
      <c r="A29">
        <v>18</v>
      </c>
      <c r="B29">
        <v>320</v>
      </c>
      <c r="C29">
        <v>8</v>
      </c>
      <c r="D29">
        <v>8</v>
      </c>
    </row>
    <row r="30" spans="1:4">
      <c r="A30">
        <v>52</v>
      </c>
      <c r="B30">
        <v>260</v>
      </c>
      <c r="C30">
        <v>1</v>
      </c>
      <c r="D30">
        <v>26</v>
      </c>
    </row>
    <row r="31" spans="1:4">
      <c r="A31">
        <v>22</v>
      </c>
      <c r="B31">
        <v>400</v>
      </c>
      <c r="C31">
        <v>12</v>
      </c>
      <c r="D31">
        <v>22</v>
      </c>
    </row>
    <row r="32" spans="1:4">
      <c r="A32">
        <v>52</v>
      </c>
      <c r="B32">
        <v>210</v>
      </c>
      <c r="C32">
        <v>1</v>
      </c>
      <c r="D32">
        <v>21.2</v>
      </c>
    </row>
    <row r="33" spans="1:4">
      <c r="A33">
        <v>19</v>
      </c>
      <c r="B33">
        <v>200</v>
      </c>
      <c r="C33">
        <v>4</v>
      </c>
      <c r="D33">
        <v>4.5</v>
      </c>
    </row>
    <row r="34" spans="1:4">
      <c r="A34">
        <v>19</v>
      </c>
      <c r="B34">
        <v>200</v>
      </c>
      <c r="C34">
        <v>4</v>
      </c>
      <c r="D34">
        <v>4.5</v>
      </c>
    </row>
    <row r="35" spans="1:4">
      <c r="A35">
        <v>19</v>
      </c>
      <c r="B35">
        <v>200</v>
      </c>
      <c r="C35">
        <v>4</v>
      </c>
      <c r="D35">
        <v>4.5</v>
      </c>
    </row>
    <row r="36" spans="1:4">
      <c r="A36">
        <v>18</v>
      </c>
      <c r="B36">
        <v>280</v>
      </c>
      <c r="C36">
        <v>7</v>
      </c>
      <c r="D36">
        <v>8</v>
      </c>
    </row>
    <row r="37" spans="1:4">
      <c r="A37">
        <v>18</v>
      </c>
      <c r="B37">
        <v>300</v>
      </c>
      <c r="C37">
        <v>7</v>
      </c>
      <c r="D37">
        <v>8</v>
      </c>
    </row>
    <row r="38" spans="1:4">
      <c r="A38">
        <v>18</v>
      </c>
      <c r="B38">
        <v>300</v>
      </c>
      <c r="C38">
        <v>7</v>
      </c>
      <c r="D38">
        <v>8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tabColor rgb="FF92D050"/>
  </sheetPr>
  <dimension ref="A1:D49"/>
  <sheetViews>
    <sheetView workbookViewId="0"/>
  </sheetViews>
  <sheetFormatPr defaultRowHeight="16.5"/>
  <sheetData>
    <row r="1" spans="1:4">
      <c r="A1" t="s">
        <v>605</v>
      </c>
      <c r="B1" t="s">
        <v>1596</v>
      </c>
      <c r="C1" t="s">
        <v>1598</v>
      </c>
      <c r="D1" t="s">
        <v>1599</v>
      </c>
    </row>
    <row r="2" spans="1:4">
      <c r="A2">
        <v>18</v>
      </c>
      <c r="B2">
        <v>285</v>
      </c>
      <c r="C2">
        <v>7</v>
      </c>
      <c r="D2">
        <v>8</v>
      </c>
    </row>
    <row r="3" spans="1:4">
      <c r="A3">
        <v>18</v>
      </c>
      <c r="B3">
        <v>220</v>
      </c>
      <c r="C3">
        <v>5</v>
      </c>
      <c r="D3">
        <v>6</v>
      </c>
    </row>
    <row r="4" spans="1:4">
      <c r="A4">
        <v>18</v>
      </c>
      <c r="B4">
        <v>230</v>
      </c>
      <c r="C4">
        <v>6</v>
      </c>
      <c r="D4">
        <v>6</v>
      </c>
    </row>
    <row r="5" spans="1:4">
      <c r="A5">
        <v>18</v>
      </c>
      <c r="B5">
        <v>250</v>
      </c>
      <c r="C5">
        <v>6</v>
      </c>
      <c r="D5">
        <v>7</v>
      </c>
    </row>
    <row r="6" spans="1:4">
      <c r="A6">
        <v>18</v>
      </c>
      <c r="B6">
        <v>200</v>
      </c>
      <c r="C6">
        <v>5</v>
      </c>
      <c r="D6">
        <v>5</v>
      </c>
    </row>
    <row r="7" spans="1:4">
      <c r="A7">
        <v>18</v>
      </c>
      <c r="B7">
        <v>230</v>
      </c>
      <c r="C7">
        <v>6</v>
      </c>
      <c r="D7">
        <v>6</v>
      </c>
    </row>
    <row r="8" spans="1:4">
      <c r="A8">
        <v>18</v>
      </c>
      <c r="B8">
        <v>215</v>
      </c>
      <c r="C8">
        <v>5</v>
      </c>
      <c r="D8">
        <v>6</v>
      </c>
    </row>
    <row r="9" spans="1:4">
      <c r="A9">
        <v>18</v>
      </c>
      <c r="B9">
        <v>350</v>
      </c>
      <c r="C9">
        <v>9</v>
      </c>
      <c r="D9">
        <v>9</v>
      </c>
    </row>
    <row r="10" spans="1:4">
      <c r="A10">
        <v>18</v>
      </c>
      <c r="B10">
        <v>270</v>
      </c>
      <c r="C10">
        <v>7</v>
      </c>
      <c r="D10">
        <v>7</v>
      </c>
    </row>
    <row r="11" spans="1:4">
      <c r="A11">
        <v>18</v>
      </c>
      <c r="B11">
        <v>270</v>
      </c>
      <c r="C11">
        <v>7</v>
      </c>
      <c r="D11">
        <v>7</v>
      </c>
    </row>
    <row r="12" spans="1:4">
      <c r="A12">
        <v>18</v>
      </c>
      <c r="B12">
        <v>280</v>
      </c>
      <c r="C12">
        <v>7</v>
      </c>
      <c r="D12">
        <v>7</v>
      </c>
    </row>
    <row r="13" spans="1:4">
      <c r="A13">
        <v>18</v>
      </c>
      <c r="B13">
        <v>260</v>
      </c>
      <c r="C13">
        <v>6</v>
      </c>
      <c r="D13">
        <v>7</v>
      </c>
    </row>
    <row r="14" spans="1:4">
      <c r="A14">
        <v>18</v>
      </c>
      <c r="B14">
        <v>260</v>
      </c>
      <c r="C14">
        <v>6</v>
      </c>
      <c r="D14">
        <v>7</v>
      </c>
    </row>
    <row r="15" spans="1:4">
      <c r="A15">
        <v>18</v>
      </c>
      <c r="B15">
        <v>190</v>
      </c>
      <c r="C15">
        <v>5</v>
      </c>
      <c r="D15">
        <v>5</v>
      </c>
    </row>
    <row r="16" spans="1:4">
      <c r="A16">
        <v>18</v>
      </c>
      <c r="B16">
        <v>310</v>
      </c>
      <c r="C16">
        <v>8</v>
      </c>
      <c r="D16">
        <v>8</v>
      </c>
    </row>
    <row r="17" spans="1:4">
      <c r="A17">
        <v>18</v>
      </c>
      <c r="B17">
        <v>300</v>
      </c>
      <c r="C17">
        <v>7</v>
      </c>
      <c r="D17">
        <v>8.5</v>
      </c>
    </row>
    <row r="18" spans="1:4">
      <c r="A18">
        <v>18</v>
      </c>
      <c r="B18">
        <v>250</v>
      </c>
      <c r="C18">
        <v>6</v>
      </c>
      <c r="D18">
        <v>7</v>
      </c>
    </row>
    <row r="19" spans="1:4">
      <c r="A19">
        <v>18</v>
      </c>
      <c r="B19">
        <v>400</v>
      </c>
      <c r="C19">
        <v>10</v>
      </c>
      <c r="D19">
        <v>10</v>
      </c>
    </row>
    <row r="20" spans="1:4">
      <c r="A20">
        <v>18</v>
      </c>
      <c r="B20">
        <v>350</v>
      </c>
      <c r="C20">
        <v>9</v>
      </c>
      <c r="D20">
        <v>9</v>
      </c>
    </row>
    <row r="21" spans="1:4">
      <c r="A21">
        <v>89</v>
      </c>
      <c r="B21">
        <v>350</v>
      </c>
      <c r="C21">
        <v>9.5</v>
      </c>
      <c r="D21">
        <v>9.5</v>
      </c>
    </row>
    <row r="22" spans="1:4">
      <c r="A22">
        <v>89</v>
      </c>
      <c r="B22">
        <v>350</v>
      </c>
      <c r="C22">
        <v>9.5</v>
      </c>
      <c r="D22">
        <v>9.5</v>
      </c>
    </row>
    <row r="23" spans="1:4">
      <c r="A23">
        <v>89</v>
      </c>
      <c r="B23">
        <v>250</v>
      </c>
      <c r="C23">
        <v>6.5</v>
      </c>
      <c r="D23">
        <v>6.5</v>
      </c>
    </row>
    <row r="24" spans="1:4">
      <c r="A24">
        <v>89</v>
      </c>
      <c r="B24">
        <v>250</v>
      </c>
      <c r="C24">
        <v>6.5</v>
      </c>
      <c r="D24">
        <v>6.5</v>
      </c>
    </row>
    <row r="25" spans="1:4">
      <c r="A25">
        <v>89</v>
      </c>
      <c r="B25">
        <v>250</v>
      </c>
      <c r="C25">
        <v>6.5</v>
      </c>
      <c r="D25">
        <v>6.5</v>
      </c>
    </row>
    <row r="26" spans="1:4">
      <c r="A26">
        <v>89</v>
      </c>
      <c r="B26">
        <v>250</v>
      </c>
      <c r="C26">
        <v>6.5</v>
      </c>
      <c r="D26">
        <v>6.5</v>
      </c>
    </row>
    <row r="27" spans="1:4">
      <c r="A27">
        <v>89</v>
      </c>
      <c r="B27">
        <v>250</v>
      </c>
      <c r="C27">
        <v>6.5</v>
      </c>
      <c r="D27">
        <v>6.5</v>
      </c>
    </row>
    <row r="28" spans="1:4">
      <c r="A28">
        <v>89</v>
      </c>
      <c r="B28">
        <v>250</v>
      </c>
      <c r="C28">
        <v>6.5</v>
      </c>
      <c r="D28">
        <v>6.5</v>
      </c>
    </row>
    <row r="29" spans="1:4">
      <c r="A29">
        <v>89</v>
      </c>
      <c r="B29">
        <v>250</v>
      </c>
      <c r="C29">
        <v>6.5</v>
      </c>
      <c r="D29">
        <v>6.5</v>
      </c>
    </row>
    <row r="30" spans="1:4">
      <c r="A30">
        <v>89</v>
      </c>
      <c r="B30">
        <v>250</v>
      </c>
      <c r="C30">
        <v>6.5</v>
      </c>
      <c r="D30">
        <v>6.5</v>
      </c>
    </row>
    <row r="31" spans="1:4">
      <c r="A31">
        <v>89</v>
      </c>
      <c r="B31">
        <v>250</v>
      </c>
      <c r="C31">
        <v>6.5</v>
      </c>
      <c r="D31">
        <v>6.5</v>
      </c>
    </row>
    <row r="32" spans="1:4">
      <c r="A32">
        <v>89</v>
      </c>
      <c r="B32">
        <v>350</v>
      </c>
      <c r="C32">
        <v>9.5</v>
      </c>
      <c r="D32">
        <v>9.5</v>
      </c>
    </row>
    <row r="33" spans="1:4">
      <c r="A33">
        <v>89</v>
      </c>
      <c r="B33">
        <v>280</v>
      </c>
      <c r="C33">
        <v>7.5</v>
      </c>
      <c r="D33">
        <v>6.5</v>
      </c>
    </row>
    <row r="34" spans="1:4">
      <c r="A34">
        <v>22</v>
      </c>
      <c r="B34">
        <v>350</v>
      </c>
      <c r="C34">
        <v>12</v>
      </c>
      <c r="D34">
        <v>14</v>
      </c>
    </row>
    <row r="35" spans="1:4">
      <c r="A35">
        <v>22</v>
      </c>
      <c r="B35">
        <v>350</v>
      </c>
      <c r="C35">
        <v>12</v>
      </c>
      <c r="D35">
        <v>14</v>
      </c>
    </row>
    <row r="36" spans="1:4">
      <c r="A36">
        <v>22</v>
      </c>
      <c r="B36">
        <v>480</v>
      </c>
      <c r="C36">
        <v>12</v>
      </c>
      <c r="D36">
        <v>14</v>
      </c>
    </row>
    <row r="37" spans="1:4">
      <c r="A37">
        <v>22</v>
      </c>
      <c r="B37">
        <v>400</v>
      </c>
      <c r="C37">
        <v>12</v>
      </c>
      <c r="D37">
        <v>14.5</v>
      </c>
    </row>
    <row r="38" spans="1:4">
      <c r="A38">
        <v>90</v>
      </c>
      <c r="B38">
        <v>400</v>
      </c>
      <c r="C38">
        <v>5.5</v>
      </c>
      <c r="D38">
        <v>14.5</v>
      </c>
    </row>
    <row r="39" spans="1:4">
      <c r="A39">
        <v>48</v>
      </c>
      <c r="B39">
        <v>150</v>
      </c>
      <c r="C39">
        <v>1.4</v>
      </c>
      <c r="D39">
        <v>21</v>
      </c>
    </row>
    <row r="40" spans="1:4">
      <c r="A40">
        <v>48</v>
      </c>
      <c r="B40">
        <v>180</v>
      </c>
      <c r="C40">
        <v>1.4</v>
      </c>
      <c r="D40">
        <v>25.2</v>
      </c>
    </row>
    <row r="41" spans="1:4">
      <c r="A41">
        <v>52</v>
      </c>
      <c r="B41">
        <v>290</v>
      </c>
      <c r="C41">
        <v>1</v>
      </c>
      <c r="D41">
        <v>29</v>
      </c>
    </row>
    <row r="42" spans="1:4">
      <c r="A42">
        <v>52</v>
      </c>
      <c r="B42">
        <v>275</v>
      </c>
      <c r="C42">
        <v>1</v>
      </c>
      <c r="D42">
        <v>27.5</v>
      </c>
    </row>
    <row r="43" spans="1:4">
      <c r="A43">
        <v>52</v>
      </c>
      <c r="B43">
        <v>320</v>
      </c>
      <c r="C43">
        <v>1</v>
      </c>
      <c r="D43">
        <v>32</v>
      </c>
    </row>
    <row r="44" spans="1:4">
      <c r="A44">
        <v>52</v>
      </c>
      <c r="B44">
        <v>195</v>
      </c>
      <c r="C44">
        <v>1</v>
      </c>
      <c r="D44">
        <v>20</v>
      </c>
    </row>
    <row r="45" spans="1:4">
      <c r="A45">
        <v>52</v>
      </c>
      <c r="B45">
        <v>320</v>
      </c>
      <c r="C45">
        <v>1</v>
      </c>
      <c r="D45">
        <v>32</v>
      </c>
    </row>
    <row r="46" spans="1:4">
      <c r="A46">
        <v>52</v>
      </c>
      <c r="B46">
        <v>320</v>
      </c>
      <c r="C46">
        <v>1</v>
      </c>
      <c r="D46">
        <v>32</v>
      </c>
    </row>
    <row r="47" spans="1:4">
      <c r="A47">
        <v>52</v>
      </c>
      <c r="B47">
        <v>320</v>
      </c>
      <c r="C47">
        <v>1</v>
      </c>
      <c r="D47">
        <v>32</v>
      </c>
    </row>
    <row r="48" spans="1:4">
      <c r="A48">
        <v>52</v>
      </c>
      <c r="B48">
        <v>200</v>
      </c>
      <c r="C48">
        <v>1</v>
      </c>
      <c r="D48">
        <v>20</v>
      </c>
    </row>
    <row r="49" spans="1:4">
      <c r="A49">
        <v>52</v>
      </c>
      <c r="B49">
        <v>200</v>
      </c>
      <c r="C49">
        <v>1</v>
      </c>
      <c r="D49">
        <v>20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>
    <tabColor rgb="FF92D050"/>
  </sheetPr>
  <dimension ref="A1:D145"/>
  <sheetViews>
    <sheetView workbookViewId="0"/>
  </sheetViews>
  <sheetFormatPr defaultRowHeight="16.5"/>
  <sheetData>
    <row r="1" spans="1:4">
      <c r="A1" t="s">
        <v>605</v>
      </c>
      <c r="B1" t="s">
        <v>1596</v>
      </c>
      <c r="C1" t="s">
        <v>1600</v>
      </c>
      <c r="D1" t="s">
        <v>1601</v>
      </c>
    </row>
    <row r="2" spans="1:4">
      <c r="A2">
        <v>40</v>
      </c>
      <c r="B2">
        <v>250</v>
      </c>
      <c r="C2">
        <v>1</v>
      </c>
      <c r="D2">
        <v>25</v>
      </c>
    </row>
    <row r="3" spans="1:4">
      <c r="A3">
        <v>40</v>
      </c>
      <c r="B3">
        <v>220</v>
      </c>
      <c r="C3">
        <v>1</v>
      </c>
      <c r="D3">
        <v>22</v>
      </c>
    </row>
    <row r="4" spans="1:4">
      <c r="A4">
        <v>18</v>
      </c>
      <c r="B4">
        <v>190</v>
      </c>
      <c r="C4">
        <v>5</v>
      </c>
      <c r="D4">
        <v>5</v>
      </c>
    </row>
    <row r="5" spans="1:4">
      <c r="A5">
        <v>18</v>
      </c>
      <c r="B5">
        <v>220</v>
      </c>
      <c r="C5">
        <v>5</v>
      </c>
      <c r="D5">
        <v>6</v>
      </c>
    </row>
    <row r="6" spans="1:4">
      <c r="A6">
        <v>18</v>
      </c>
      <c r="B6">
        <v>220</v>
      </c>
      <c r="C6">
        <v>5</v>
      </c>
      <c r="D6">
        <v>6</v>
      </c>
    </row>
    <row r="7" spans="1:4">
      <c r="A7">
        <v>18</v>
      </c>
      <c r="B7">
        <v>150</v>
      </c>
      <c r="C7">
        <v>5</v>
      </c>
      <c r="D7">
        <v>5</v>
      </c>
    </row>
    <row r="8" spans="1:4">
      <c r="A8">
        <v>18</v>
      </c>
      <c r="B8">
        <v>190</v>
      </c>
      <c r="C8">
        <v>5</v>
      </c>
      <c r="D8">
        <v>5</v>
      </c>
    </row>
    <row r="9" spans="1:4">
      <c r="A9">
        <v>18</v>
      </c>
      <c r="B9">
        <v>190</v>
      </c>
      <c r="C9">
        <v>5</v>
      </c>
      <c r="D9">
        <v>5</v>
      </c>
    </row>
    <row r="10" spans="1:4">
      <c r="A10">
        <v>18</v>
      </c>
      <c r="B10">
        <v>200</v>
      </c>
      <c r="C10">
        <v>5</v>
      </c>
      <c r="D10">
        <v>5</v>
      </c>
    </row>
    <row r="11" spans="1:4">
      <c r="A11">
        <v>18</v>
      </c>
      <c r="B11">
        <v>180</v>
      </c>
      <c r="C11">
        <v>5</v>
      </c>
      <c r="D11">
        <v>5</v>
      </c>
    </row>
    <row r="12" spans="1:4">
      <c r="A12">
        <v>18</v>
      </c>
      <c r="B12">
        <v>180</v>
      </c>
      <c r="C12">
        <v>5</v>
      </c>
      <c r="D12">
        <v>5</v>
      </c>
    </row>
    <row r="13" spans="1:4">
      <c r="A13">
        <v>18</v>
      </c>
      <c r="B13">
        <v>330</v>
      </c>
      <c r="C13">
        <v>8</v>
      </c>
      <c r="D13">
        <v>9</v>
      </c>
    </row>
    <row r="14" spans="1:4">
      <c r="A14">
        <v>18</v>
      </c>
      <c r="B14">
        <v>185</v>
      </c>
      <c r="C14">
        <v>5</v>
      </c>
      <c r="D14">
        <v>5</v>
      </c>
    </row>
    <row r="15" spans="1:4">
      <c r="A15">
        <v>18</v>
      </c>
      <c r="B15">
        <v>220</v>
      </c>
      <c r="C15">
        <v>5</v>
      </c>
      <c r="D15">
        <v>6</v>
      </c>
    </row>
    <row r="16" spans="1:4">
      <c r="A16">
        <v>18</v>
      </c>
      <c r="B16">
        <v>250</v>
      </c>
      <c r="C16">
        <v>6</v>
      </c>
      <c r="D16">
        <v>7.5</v>
      </c>
    </row>
    <row r="17" spans="1:4">
      <c r="A17">
        <v>18</v>
      </c>
      <c r="B17">
        <v>250</v>
      </c>
      <c r="C17">
        <v>6</v>
      </c>
      <c r="D17">
        <v>7</v>
      </c>
    </row>
    <row r="18" spans="1:4">
      <c r="A18">
        <v>18</v>
      </c>
      <c r="B18">
        <v>170</v>
      </c>
      <c r="C18">
        <v>5</v>
      </c>
      <c r="D18">
        <v>5</v>
      </c>
    </row>
    <row r="19" spans="1:4">
      <c r="A19">
        <v>18</v>
      </c>
      <c r="B19">
        <v>330</v>
      </c>
      <c r="C19">
        <v>8</v>
      </c>
      <c r="D19">
        <v>9</v>
      </c>
    </row>
    <row r="20" spans="1:4">
      <c r="A20">
        <v>18</v>
      </c>
      <c r="B20">
        <v>350</v>
      </c>
      <c r="C20">
        <v>9</v>
      </c>
      <c r="D20">
        <v>9</v>
      </c>
    </row>
    <row r="21" spans="1:4">
      <c r="A21">
        <v>18</v>
      </c>
      <c r="B21">
        <v>350</v>
      </c>
      <c r="C21">
        <v>9</v>
      </c>
      <c r="D21">
        <v>9</v>
      </c>
    </row>
    <row r="22" spans="1:4">
      <c r="A22">
        <v>18</v>
      </c>
      <c r="B22">
        <v>190</v>
      </c>
      <c r="C22">
        <v>5</v>
      </c>
      <c r="D22">
        <v>5</v>
      </c>
    </row>
    <row r="23" spans="1:4">
      <c r="A23">
        <v>18</v>
      </c>
      <c r="B23">
        <v>200</v>
      </c>
      <c r="C23">
        <v>5</v>
      </c>
      <c r="D23">
        <v>5</v>
      </c>
    </row>
    <row r="24" spans="1:4">
      <c r="A24">
        <v>18</v>
      </c>
      <c r="B24">
        <v>350</v>
      </c>
      <c r="C24">
        <v>9</v>
      </c>
      <c r="D24">
        <v>9</v>
      </c>
    </row>
    <row r="25" spans="1:4">
      <c r="A25">
        <v>18</v>
      </c>
      <c r="B25">
        <v>210</v>
      </c>
      <c r="C25">
        <v>5</v>
      </c>
      <c r="D25">
        <v>6</v>
      </c>
    </row>
    <row r="26" spans="1:4">
      <c r="A26">
        <v>18</v>
      </c>
      <c r="B26">
        <v>210</v>
      </c>
      <c r="C26">
        <v>5</v>
      </c>
      <c r="D26">
        <v>6</v>
      </c>
    </row>
    <row r="27" spans="1:4">
      <c r="A27">
        <v>18</v>
      </c>
      <c r="B27">
        <v>190</v>
      </c>
      <c r="C27">
        <v>5</v>
      </c>
      <c r="D27">
        <v>5</v>
      </c>
    </row>
    <row r="28" spans="1:4">
      <c r="A28">
        <v>18</v>
      </c>
      <c r="B28">
        <v>190</v>
      </c>
      <c r="C28">
        <v>5</v>
      </c>
      <c r="D28">
        <v>5</v>
      </c>
    </row>
    <row r="29" spans="1:4">
      <c r="A29">
        <v>18</v>
      </c>
      <c r="B29">
        <v>250</v>
      </c>
      <c r="C29">
        <v>6</v>
      </c>
      <c r="D29">
        <v>7</v>
      </c>
    </row>
    <row r="30" spans="1:4">
      <c r="A30">
        <v>18</v>
      </c>
      <c r="B30">
        <v>150</v>
      </c>
      <c r="C30">
        <v>5</v>
      </c>
      <c r="D30">
        <v>5</v>
      </c>
    </row>
    <row r="31" spans="1:4">
      <c r="A31">
        <v>18</v>
      </c>
      <c r="B31">
        <v>170</v>
      </c>
      <c r="C31">
        <v>5</v>
      </c>
      <c r="D31">
        <v>5</v>
      </c>
    </row>
    <row r="32" spans="1:4">
      <c r="A32">
        <v>18</v>
      </c>
      <c r="B32">
        <v>210</v>
      </c>
      <c r="C32">
        <v>5</v>
      </c>
      <c r="D32">
        <v>6</v>
      </c>
    </row>
    <row r="33" spans="1:4">
      <c r="A33">
        <v>18</v>
      </c>
      <c r="B33">
        <v>400</v>
      </c>
      <c r="C33">
        <v>10</v>
      </c>
      <c r="D33">
        <v>10</v>
      </c>
    </row>
    <row r="34" spans="1:4">
      <c r="A34">
        <v>18</v>
      </c>
      <c r="B34">
        <v>270</v>
      </c>
      <c r="C34">
        <v>7</v>
      </c>
      <c r="D34">
        <v>7</v>
      </c>
    </row>
    <row r="35" spans="1:4">
      <c r="A35">
        <v>18</v>
      </c>
      <c r="B35">
        <v>270</v>
      </c>
      <c r="C35">
        <v>7</v>
      </c>
      <c r="D35">
        <v>7</v>
      </c>
    </row>
    <row r="36" spans="1:4">
      <c r="A36">
        <v>18</v>
      </c>
      <c r="B36">
        <v>270</v>
      </c>
      <c r="C36">
        <v>7</v>
      </c>
      <c r="D36">
        <v>8</v>
      </c>
    </row>
    <row r="37" spans="1:4">
      <c r="A37">
        <v>18</v>
      </c>
      <c r="B37">
        <v>270</v>
      </c>
      <c r="C37">
        <v>7</v>
      </c>
      <c r="D37">
        <v>8</v>
      </c>
    </row>
    <row r="38" spans="1:4">
      <c r="A38">
        <v>18</v>
      </c>
      <c r="B38">
        <v>400</v>
      </c>
      <c r="C38">
        <v>10</v>
      </c>
      <c r="D38">
        <v>10</v>
      </c>
    </row>
    <row r="39" spans="1:4">
      <c r="A39">
        <v>18</v>
      </c>
      <c r="B39">
        <v>220</v>
      </c>
      <c r="C39">
        <v>5</v>
      </c>
      <c r="D39">
        <v>6.5</v>
      </c>
    </row>
    <row r="40" spans="1:4">
      <c r="A40">
        <v>18</v>
      </c>
      <c r="B40">
        <v>100</v>
      </c>
      <c r="C40">
        <v>5</v>
      </c>
      <c r="D40">
        <v>5</v>
      </c>
    </row>
    <row r="41" spans="1:4">
      <c r="A41">
        <v>18</v>
      </c>
      <c r="B41">
        <v>350</v>
      </c>
      <c r="C41">
        <v>9</v>
      </c>
      <c r="D41">
        <v>9.5</v>
      </c>
    </row>
    <row r="42" spans="1:4">
      <c r="A42">
        <v>18</v>
      </c>
      <c r="B42">
        <v>160</v>
      </c>
      <c r="C42">
        <v>5</v>
      </c>
      <c r="D42">
        <v>5</v>
      </c>
    </row>
    <row r="43" spans="1:4">
      <c r="A43">
        <v>18</v>
      </c>
      <c r="B43">
        <v>230</v>
      </c>
      <c r="C43">
        <v>6</v>
      </c>
      <c r="D43">
        <v>7</v>
      </c>
    </row>
    <row r="44" spans="1:4">
      <c r="A44">
        <v>18</v>
      </c>
      <c r="B44">
        <v>250</v>
      </c>
      <c r="C44">
        <v>6</v>
      </c>
      <c r="D44">
        <v>7</v>
      </c>
    </row>
    <row r="45" spans="1:4">
      <c r="A45">
        <v>18</v>
      </c>
      <c r="B45">
        <v>200</v>
      </c>
      <c r="C45">
        <v>5</v>
      </c>
      <c r="D45">
        <v>5</v>
      </c>
    </row>
    <row r="46" spans="1:4">
      <c r="A46">
        <v>18</v>
      </c>
      <c r="B46">
        <v>270</v>
      </c>
      <c r="C46">
        <v>7</v>
      </c>
      <c r="D46">
        <v>8</v>
      </c>
    </row>
    <row r="47" spans="1:4">
      <c r="A47">
        <v>18</v>
      </c>
      <c r="B47">
        <v>200</v>
      </c>
      <c r="C47">
        <v>5</v>
      </c>
      <c r="D47">
        <v>5</v>
      </c>
    </row>
    <row r="48" spans="1:4">
      <c r="A48">
        <v>18</v>
      </c>
      <c r="B48">
        <v>250</v>
      </c>
      <c r="C48">
        <v>6</v>
      </c>
      <c r="D48">
        <v>7</v>
      </c>
    </row>
    <row r="49" spans="1:4">
      <c r="A49">
        <v>18</v>
      </c>
      <c r="B49">
        <v>350</v>
      </c>
      <c r="C49">
        <v>9</v>
      </c>
      <c r="D49">
        <v>9.5</v>
      </c>
    </row>
    <row r="50" spans="1:4">
      <c r="A50">
        <v>18</v>
      </c>
      <c r="B50">
        <v>200</v>
      </c>
      <c r="C50">
        <v>5</v>
      </c>
      <c r="D50">
        <v>5</v>
      </c>
    </row>
    <row r="51" spans="1:4">
      <c r="A51">
        <v>18</v>
      </c>
      <c r="B51">
        <v>170</v>
      </c>
      <c r="C51">
        <v>5</v>
      </c>
      <c r="D51">
        <v>5</v>
      </c>
    </row>
    <row r="52" spans="1:4">
      <c r="A52">
        <v>18</v>
      </c>
      <c r="B52">
        <v>200</v>
      </c>
      <c r="C52">
        <v>5</v>
      </c>
      <c r="D52">
        <v>5</v>
      </c>
    </row>
    <row r="53" spans="1:4">
      <c r="A53">
        <v>18</v>
      </c>
      <c r="B53">
        <v>160</v>
      </c>
      <c r="C53">
        <v>5</v>
      </c>
      <c r="D53">
        <v>5</v>
      </c>
    </row>
    <row r="54" spans="1:4">
      <c r="A54">
        <v>18</v>
      </c>
      <c r="B54">
        <v>160</v>
      </c>
      <c r="C54">
        <v>5</v>
      </c>
      <c r="D54">
        <v>5</v>
      </c>
    </row>
    <row r="55" spans="1:4">
      <c r="A55">
        <v>18</v>
      </c>
      <c r="B55">
        <v>230</v>
      </c>
      <c r="C55">
        <v>6</v>
      </c>
      <c r="D55">
        <v>6</v>
      </c>
    </row>
    <row r="56" spans="1:4">
      <c r="A56">
        <v>19</v>
      </c>
      <c r="B56">
        <v>180</v>
      </c>
      <c r="C56">
        <v>4</v>
      </c>
      <c r="D56">
        <v>4</v>
      </c>
    </row>
    <row r="57" spans="1:4">
      <c r="A57">
        <v>19</v>
      </c>
      <c r="B57">
        <v>100</v>
      </c>
      <c r="C57">
        <v>4</v>
      </c>
      <c r="D57">
        <v>4</v>
      </c>
    </row>
    <row r="58" spans="1:4">
      <c r="A58">
        <v>19</v>
      </c>
      <c r="B58">
        <v>100</v>
      </c>
      <c r="C58">
        <v>4</v>
      </c>
      <c r="D58">
        <v>4</v>
      </c>
    </row>
    <row r="59" spans="1:4">
      <c r="A59">
        <v>91</v>
      </c>
      <c r="B59">
        <v>150</v>
      </c>
      <c r="C59">
        <v>4.5</v>
      </c>
      <c r="D59">
        <v>4.5</v>
      </c>
    </row>
    <row r="60" spans="1:4">
      <c r="A60">
        <v>91</v>
      </c>
      <c r="B60">
        <v>150</v>
      </c>
      <c r="C60">
        <v>4.5</v>
      </c>
      <c r="D60">
        <v>4.5</v>
      </c>
    </row>
    <row r="61" spans="1:4">
      <c r="A61">
        <v>91</v>
      </c>
      <c r="B61">
        <v>150</v>
      </c>
      <c r="C61">
        <v>4.5</v>
      </c>
      <c r="D61">
        <v>4.5</v>
      </c>
    </row>
    <row r="62" spans="1:4">
      <c r="A62">
        <v>91</v>
      </c>
      <c r="B62">
        <v>160</v>
      </c>
      <c r="C62">
        <v>4.5</v>
      </c>
      <c r="D62">
        <v>4.5</v>
      </c>
    </row>
    <row r="63" spans="1:4">
      <c r="A63">
        <v>91</v>
      </c>
      <c r="B63">
        <v>160</v>
      </c>
      <c r="C63">
        <v>4.5</v>
      </c>
      <c r="D63">
        <v>4.5</v>
      </c>
    </row>
    <row r="64" spans="1:4">
      <c r="A64">
        <v>91</v>
      </c>
      <c r="B64">
        <v>160</v>
      </c>
      <c r="C64">
        <v>4.5</v>
      </c>
      <c r="D64">
        <v>4.5</v>
      </c>
    </row>
    <row r="65" spans="1:4">
      <c r="A65">
        <v>91</v>
      </c>
      <c r="B65">
        <v>100</v>
      </c>
      <c r="C65">
        <v>4.5</v>
      </c>
      <c r="D65">
        <v>4.5</v>
      </c>
    </row>
    <row r="66" spans="1:4">
      <c r="A66">
        <v>89</v>
      </c>
      <c r="B66">
        <v>180</v>
      </c>
      <c r="C66">
        <v>5.5</v>
      </c>
      <c r="D66">
        <v>5.5</v>
      </c>
    </row>
    <row r="67" spans="1:4">
      <c r="A67">
        <v>89</v>
      </c>
      <c r="B67">
        <v>230</v>
      </c>
      <c r="C67">
        <v>6.5</v>
      </c>
      <c r="D67">
        <v>5.5</v>
      </c>
    </row>
    <row r="68" spans="1:4">
      <c r="A68">
        <v>89</v>
      </c>
      <c r="B68">
        <v>230</v>
      </c>
      <c r="C68">
        <v>6.5</v>
      </c>
      <c r="D68">
        <v>5.5</v>
      </c>
    </row>
    <row r="69" spans="1:4">
      <c r="A69">
        <v>89</v>
      </c>
      <c r="B69">
        <v>180</v>
      </c>
      <c r="C69">
        <v>5.5</v>
      </c>
      <c r="D69">
        <v>5.5</v>
      </c>
    </row>
    <row r="70" spans="1:4">
      <c r="A70">
        <v>89</v>
      </c>
      <c r="B70">
        <v>180</v>
      </c>
      <c r="C70">
        <v>5.5</v>
      </c>
      <c r="D70">
        <v>5.5</v>
      </c>
    </row>
    <row r="71" spans="1:4">
      <c r="A71">
        <v>89</v>
      </c>
      <c r="B71">
        <v>200</v>
      </c>
      <c r="C71">
        <v>5.5</v>
      </c>
      <c r="D71">
        <v>5.5</v>
      </c>
    </row>
    <row r="72" spans="1:4">
      <c r="A72">
        <v>89</v>
      </c>
      <c r="B72">
        <v>200</v>
      </c>
      <c r="C72">
        <v>5.5</v>
      </c>
      <c r="D72">
        <v>5.5</v>
      </c>
    </row>
    <row r="73" spans="1:4">
      <c r="A73">
        <v>89</v>
      </c>
      <c r="B73">
        <v>200</v>
      </c>
      <c r="C73">
        <v>5.5</v>
      </c>
      <c r="D73">
        <v>5.5</v>
      </c>
    </row>
    <row r="74" spans="1:4">
      <c r="A74">
        <v>89</v>
      </c>
      <c r="B74">
        <v>200</v>
      </c>
      <c r="C74">
        <v>5.5</v>
      </c>
      <c r="D74">
        <v>5.5</v>
      </c>
    </row>
    <row r="75" spans="1:4">
      <c r="A75">
        <v>89</v>
      </c>
      <c r="B75">
        <v>200</v>
      </c>
      <c r="C75">
        <v>5.5</v>
      </c>
      <c r="D75">
        <v>5.5</v>
      </c>
    </row>
    <row r="76" spans="1:4">
      <c r="A76">
        <v>89</v>
      </c>
      <c r="B76">
        <v>230</v>
      </c>
      <c r="C76">
        <v>6.5</v>
      </c>
      <c r="D76">
        <v>5.5</v>
      </c>
    </row>
    <row r="77" spans="1:4">
      <c r="A77">
        <v>89</v>
      </c>
      <c r="B77">
        <v>230</v>
      </c>
      <c r="C77">
        <v>6.5</v>
      </c>
      <c r="D77">
        <v>5.5</v>
      </c>
    </row>
    <row r="78" spans="1:4">
      <c r="A78">
        <v>89</v>
      </c>
      <c r="B78">
        <v>230</v>
      </c>
      <c r="C78">
        <v>6.5</v>
      </c>
      <c r="D78">
        <v>5.5</v>
      </c>
    </row>
    <row r="79" spans="1:4">
      <c r="A79">
        <v>89</v>
      </c>
      <c r="B79">
        <v>150</v>
      </c>
      <c r="C79">
        <v>5.5</v>
      </c>
      <c r="D79">
        <v>5.5</v>
      </c>
    </row>
    <row r="80" spans="1:4">
      <c r="A80">
        <v>89</v>
      </c>
      <c r="B80">
        <v>400</v>
      </c>
      <c r="C80">
        <v>10.5</v>
      </c>
      <c r="D80">
        <v>10.5</v>
      </c>
    </row>
    <row r="81" spans="1:4">
      <c r="A81">
        <v>89</v>
      </c>
      <c r="B81">
        <v>350</v>
      </c>
      <c r="C81">
        <v>9.5</v>
      </c>
      <c r="D81">
        <v>9.5</v>
      </c>
    </row>
    <row r="82" spans="1:4">
      <c r="A82">
        <v>89</v>
      </c>
      <c r="B82">
        <v>200</v>
      </c>
      <c r="C82">
        <v>5.5</v>
      </c>
      <c r="D82">
        <v>5.5</v>
      </c>
    </row>
    <row r="83" spans="1:4">
      <c r="A83">
        <v>89</v>
      </c>
      <c r="B83">
        <v>250</v>
      </c>
      <c r="C83">
        <v>6.5</v>
      </c>
      <c r="D83">
        <v>6.5</v>
      </c>
    </row>
    <row r="84" spans="1:4">
      <c r="A84">
        <v>22</v>
      </c>
      <c r="B84">
        <v>450</v>
      </c>
      <c r="C84">
        <v>12</v>
      </c>
      <c r="D84">
        <v>24</v>
      </c>
    </row>
    <row r="85" spans="1:4">
      <c r="A85">
        <v>22</v>
      </c>
      <c r="B85">
        <v>450</v>
      </c>
      <c r="C85">
        <v>12</v>
      </c>
      <c r="D85">
        <v>18.5</v>
      </c>
    </row>
    <row r="86" spans="1:4">
      <c r="A86">
        <v>22</v>
      </c>
      <c r="B86">
        <v>450</v>
      </c>
      <c r="C86">
        <v>12</v>
      </c>
      <c r="D86">
        <v>12</v>
      </c>
    </row>
    <row r="87" spans="1:4">
      <c r="A87">
        <v>22</v>
      </c>
      <c r="B87">
        <v>350</v>
      </c>
      <c r="C87">
        <v>12</v>
      </c>
      <c r="D87">
        <v>14.5</v>
      </c>
    </row>
    <row r="88" spans="1:4">
      <c r="A88">
        <v>22</v>
      </c>
      <c r="B88">
        <v>270</v>
      </c>
      <c r="C88">
        <v>12</v>
      </c>
      <c r="D88">
        <v>12</v>
      </c>
    </row>
    <row r="89" spans="1:4">
      <c r="A89">
        <v>22</v>
      </c>
      <c r="B89">
        <v>270</v>
      </c>
      <c r="C89">
        <v>12</v>
      </c>
      <c r="D89">
        <v>46</v>
      </c>
    </row>
    <row r="90" spans="1:4">
      <c r="A90">
        <v>22</v>
      </c>
      <c r="B90">
        <v>380</v>
      </c>
      <c r="C90">
        <v>12</v>
      </c>
      <c r="D90">
        <v>14.5</v>
      </c>
    </row>
    <row r="91" spans="1:4">
      <c r="A91">
        <v>22</v>
      </c>
      <c r="B91">
        <v>320</v>
      </c>
      <c r="C91">
        <v>12</v>
      </c>
      <c r="D91">
        <v>12</v>
      </c>
    </row>
    <row r="92" spans="1:4">
      <c r="A92">
        <v>22</v>
      </c>
      <c r="B92">
        <v>360</v>
      </c>
      <c r="C92">
        <v>12</v>
      </c>
      <c r="D92">
        <v>14.5</v>
      </c>
    </row>
    <row r="93" spans="1:4">
      <c r="A93">
        <v>22</v>
      </c>
      <c r="B93">
        <v>320</v>
      </c>
      <c r="C93">
        <v>12</v>
      </c>
      <c r="D93">
        <v>12.5</v>
      </c>
    </row>
    <row r="94" spans="1:4">
      <c r="A94">
        <v>22</v>
      </c>
      <c r="B94">
        <v>380</v>
      </c>
      <c r="C94">
        <v>12</v>
      </c>
      <c r="D94">
        <v>14.5</v>
      </c>
    </row>
    <row r="95" spans="1:4">
      <c r="A95">
        <v>90</v>
      </c>
      <c r="B95">
        <v>400</v>
      </c>
      <c r="C95">
        <v>5.5</v>
      </c>
      <c r="D95">
        <v>14.5</v>
      </c>
    </row>
    <row r="96" spans="1:4">
      <c r="A96">
        <v>90</v>
      </c>
      <c r="B96">
        <v>400</v>
      </c>
      <c r="C96">
        <v>5.5</v>
      </c>
      <c r="D96">
        <v>14.5</v>
      </c>
    </row>
    <row r="97" spans="1:4">
      <c r="A97">
        <v>90</v>
      </c>
      <c r="B97">
        <v>400</v>
      </c>
      <c r="C97">
        <v>5.5</v>
      </c>
      <c r="D97">
        <v>14.5</v>
      </c>
    </row>
    <row r="98" spans="1:4">
      <c r="A98">
        <v>90</v>
      </c>
      <c r="B98">
        <v>400</v>
      </c>
      <c r="C98">
        <v>5.5</v>
      </c>
      <c r="D98">
        <v>14.5</v>
      </c>
    </row>
    <row r="99" spans="1:4">
      <c r="A99">
        <v>46</v>
      </c>
      <c r="B99">
        <v>120</v>
      </c>
      <c r="C99">
        <v>1</v>
      </c>
      <c r="D99">
        <v>12</v>
      </c>
    </row>
    <row r="100" spans="1:4">
      <c r="A100">
        <v>46</v>
      </c>
      <c r="B100">
        <v>120</v>
      </c>
      <c r="C100">
        <v>1</v>
      </c>
      <c r="D100">
        <v>12</v>
      </c>
    </row>
    <row r="101" spans="1:4">
      <c r="A101">
        <v>46</v>
      </c>
      <c r="B101">
        <v>120</v>
      </c>
      <c r="C101">
        <v>1</v>
      </c>
      <c r="D101">
        <v>12</v>
      </c>
    </row>
    <row r="102" spans="1:4">
      <c r="A102">
        <v>46</v>
      </c>
      <c r="B102">
        <v>120</v>
      </c>
      <c r="C102">
        <v>1</v>
      </c>
      <c r="D102">
        <v>12</v>
      </c>
    </row>
    <row r="103" spans="1:4">
      <c r="A103">
        <v>46</v>
      </c>
      <c r="B103">
        <v>140</v>
      </c>
      <c r="C103">
        <v>1</v>
      </c>
      <c r="D103">
        <v>14</v>
      </c>
    </row>
    <row r="104" spans="1:4">
      <c r="A104">
        <v>46</v>
      </c>
      <c r="B104">
        <v>140</v>
      </c>
      <c r="C104">
        <v>1</v>
      </c>
      <c r="D104">
        <v>14</v>
      </c>
    </row>
    <row r="105" spans="1:4">
      <c r="A105">
        <v>46</v>
      </c>
      <c r="B105">
        <v>140</v>
      </c>
      <c r="C105">
        <v>1</v>
      </c>
      <c r="D105">
        <v>14</v>
      </c>
    </row>
    <row r="106" spans="1:4">
      <c r="A106">
        <v>48</v>
      </c>
      <c r="B106">
        <v>160</v>
      </c>
      <c r="C106">
        <v>1.4</v>
      </c>
      <c r="D106">
        <v>22.6</v>
      </c>
    </row>
    <row r="107" spans="1:4">
      <c r="A107">
        <v>48</v>
      </c>
      <c r="B107">
        <v>160</v>
      </c>
      <c r="C107">
        <v>1.4</v>
      </c>
      <c r="D107">
        <v>22.4</v>
      </c>
    </row>
    <row r="108" spans="1:4">
      <c r="A108">
        <v>48</v>
      </c>
      <c r="B108">
        <v>210</v>
      </c>
      <c r="C108">
        <v>1.4</v>
      </c>
      <c r="D108">
        <v>29.6</v>
      </c>
    </row>
    <row r="109" spans="1:4">
      <c r="A109">
        <v>48</v>
      </c>
      <c r="B109">
        <v>110</v>
      </c>
      <c r="C109">
        <v>1.4</v>
      </c>
      <c r="D109">
        <v>15.6</v>
      </c>
    </row>
    <row r="110" spans="1:4">
      <c r="A110">
        <v>48</v>
      </c>
      <c r="B110">
        <v>110</v>
      </c>
      <c r="C110">
        <v>1.4</v>
      </c>
      <c r="D110">
        <v>15.6</v>
      </c>
    </row>
    <row r="111" spans="1:4">
      <c r="A111">
        <v>48</v>
      </c>
      <c r="B111">
        <v>100</v>
      </c>
      <c r="C111">
        <v>1.4</v>
      </c>
      <c r="D111">
        <v>14</v>
      </c>
    </row>
    <row r="112" spans="1:4">
      <c r="A112">
        <v>48</v>
      </c>
      <c r="B112">
        <v>180</v>
      </c>
      <c r="C112">
        <v>1.4</v>
      </c>
      <c r="D112">
        <v>25.2</v>
      </c>
    </row>
    <row r="113" spans="1:4">
      <c r="A113">
        <v>48</v>
      </c>
      <c r="B113">
        <v>200</v>
      </c>
      <c r="C113">
        <v>1.4</v>
      </c>
      <c r="D113">
        <v>28</v>
      </c>
    </row>
    <row r="114" spans="1:4">
      <c r="A114">
        <v>52</v>
      </c>
      <c r="B114">
        <v>360</v>
      </c>
      <c r="C114">
        <v>1</v>
      </c>
      <c r="D114">
        <v>36</v>
      </c>
    </row>
    <row r="115" spans="1:4">
      <c r="A115">
        <v>52</v>
      </c>
      <c r="B115">
        <v>220</v>
      </c>
      <c r="C115">
        <v>1</v>
      </c>
      <c r="D115">
        <v>22.2</v>
      </c>
    </row>
    <row r="116" spans="1:4">
      <c r="A116">
        <v>52</v>
      </c>
      <c r="B116">
        <v>210</v>
      </c>
      <c r="C116">
        <v>1</v>
      </c>
      <c r="D116">
        <v>21</v>
      </c>
    </row>
    <row r="117" spans="1:4">
      <c r="A117">
        <v>52</v>
      </c>
      <c r="B117">
        <v>340</v>
      </c>
      <c r="C117">
        <v>1</v>
      </c>
      <c r="D117">
        <v>34</v>
      </c>
    </row>
    <row r="118" spans="1:4">
      <c r="A118">
        <v>52</v>
      </c>
      <c r="B118">
        <v>280</v>
      </c>
      <c r="C118">
        <v>1</v>
      </c>
      <c r="D118">
        <v>28</v>
      </c>
    </row>
    <row r="119" spans="1:4">
      <c r="A119">
        <v>52</v>
      </c>
      <c r="B119">
        <v>85</v>
      </c>
      <c r="C119">
        <v>1</v>
      </c>
      <c r="D119">
        <v>10</v>
      </c>
    </row>
    <row r="120" spans="1:4">
      <c r="A120">
        <v>52</v>
      </c>
      <c r="B120">
        <v>85</v>
      </c>
      <c r="C120">
        <v>1</v>
      </c>
      <c r="D120">
        <v>10</v>
      </c>
    </row>
    <row r="121" spans="1:4">
      <c r="A121">
        <v>52</v>
      </c>
      <c r="B121">
        <v>83</v>
      </c>
      <c r="C121">
        <v>1</v>
      </c>
      <c r="D121">
        <v>10</v>
      </c>
    </row>
    <row r="122" spans="1:4">
      <c r="A122">
        <v>52</v>
      </c>
      <c r="B122">
        <v>320</v>
      </c>
      <c r="C122">
        <v>1</v>
      </c>
      <c r="D122">
        <v>32</v>
      </c>
    </row>
    <row r="123" spans="1:4">
      <c r="A123">
        <v>52</v>
      </c>
      <c r="B123">
        <v>320</v>
      </c>
      <c r="C123">
        <v>1</v>
      </c>
      <c r="D123">
        <v>32</v>
      </c>
    </row>
    <row r="124" spans="1:4">
      <c r="A124">
        <v>52</v>
      </c>
      <c r="B124">
        <v>270</v>
      </c>
      <c r="C124">
        <v>1</v>
      </c>
      <c r="D124">
        <v>27</v>
      </c>
    </row>
    <row r="125" spans="1:4">
      <c r="A125">
        <v>52</v>
      </c>
      <c r="B125">
        <v>300</v>
      </c>
      <c r="C125">
        <v>1</v>
      </c>
      <c r="D125">
        <v>30</v>
      </c>
    </row>
    <row r="126" spans="1:4">
      <c r="A126">
        <v>52</v>
      </c>
      <c r="B126">
        <v>210</v>
      </c>
      <c r="C126">
        <v>1</v>
      </c>
      <c r="D126">
        <v>21</v>
      </c>
    </row>
    <row r="127" spans="1:4">
      <c r="A127">
        <v>52</v>
      </c>
      <c r="B127">
        <v>210</v>
      </c>
      <c r="C127">
        <v>1</v>
      </c>
      <c r="D127">
        <v>21</v>
      </c>
    </row>
    <row r="128" spans="1:4">
      <c r="A128">
        <v>52</v>
      </c>
      <c r="B128">
        <v>265</v>
      </c>
      <c r="C128">
        <v>1</v>
      </c>
      <c r="D128">
        <v>26.5</v>
      </c>
    </row>
    <row r="129" spans="1:4">
      <c r="A129">
        <v>52</v>
      </c>
      <c r="B129">
        <v>265</v>
      </c>
      <c r="C129">
        <v>1</v>
      </c>
      <c r="D129">
        <v>26.5</v>
      </c>
    </row>
    <row r="130" spans="1:4">
      <c r="A130">
        <v>52</v>
      </c>
      <c r="B130">
        <v>320</v>
      </c>
      <c r="C130">
        <v>1</v>
      </c>
      <c r="D130">
        <v>32.200000000000003</v>
      </c>
    </row>
    <row r="131" spans="1:4">
      <c r="A131">
        <v>52</v>
      </c>
      <c r="B131">
        <v>130</v>
      </c>
      <c r="C131">
        <v>1</v>
      </c>
      <c r="D131">
        <v>13</v>
      </c>
    </row>
    <row r="132" spans="1:4">
      <c r="A132">
        <v>52</v>
      </c>
      <c r="B132">
        <v>130</v>
      </c>
      <c r="C132">
        <v>1</v>
      </c>
      <c r="D132">
        <v>21</v>
      </c>
    </row>
    <row r="133" spans="1:4">
      <c r="A133">
        <v>52</v>
      </c>
      <c r="B133">
        <v>130</v>
      </c>
      <c r="C133">
        <v>1</v>
      </c>
      <c r="D133">
        <v>13</v>
      </c>
    </row>
    <row r="134" spans="1:4">
      <c r="A134">
        <v>52</v>
      </c>
      <c r="B134">
        <v>300</v>
      </c>
      <c r="C134">
        <v>1</v>
      </c>
      <c r="D134">
        <v>30</v>
      </c>
    </row>
    <row r="135" spans="1:4">
      <c r="A135">
        <v>52</v>
      </c>
      <c r="B135">
        <v>83</v>
      </c>
      <c r="C135">
        <v>1</v>
      </c>
      <c r="D135">
        <v>10</v>
      </c>
    </row>
    <row r="136" spans="1:4">
      <c r="A136">
        <v>52</v>
      </c>
      <c r="B136">
        <v>85</v>
      </c>
      <c r="C136">
        <v>1</v>
      </c>
      <c r="D136">
        <v>10</v>
      </c>
    </row>
    <row r="137" spans="1:4">
      <c r="A137">
        <v>52</v>
      </c>
      <c r="B137">
        <v>230</v>
      </c>
      <c r="C137">
        <v>1</v>
      </c>
      <c r="D137">
        <v>23</v>
      </c>
    </row>
    <row r="138" spans="1:4">
      <c r="A138">
        <v>52</v>
      </c>
      <c r="B138">
        <v>130</v>
      </c>
      <c r="C138">
        <v>1</v>
      </c>
      <c r="D138">
        <v>13</v>
      </c>
    </row>
    <row r="139" spans="1:4">
      <c r="A139">
        <v>52</v>
      </c>
      <c r="B139">
        <v>130</v>
      </c>
      <c r="C139">
        <v>1</v>
      </c>
      <c r="D139">
        <v>13</v>
      </c>
    </row>
    <row r="140" spans="1:4">
      <c r="A140">
        <v>26</v>
      </c>
      <c r="B140">
        <v>390</v>
      </c>
      <c r="C140">
        <v>0.7</v>
      </c>
      <c r="D140">
        <v>31.2</v>
      </c>
    </row>
    <row r="141" spans="1:4">
      <c r="A141">
        <v>26</v>
      </c>
      <c r="B141">
        <v>320</v>
      </c>
      <c r="C141">
        <v>0.7</v>
      </c>
      <c r="D141">
        <v>25.6</v>
      </c>
    </row>
    <row r="142" spans="1:4">
      <c r="A142">
        <v>26</v>
      </c>
      <c r="B142">
        <v>300</v>
      </c>
      <c r="C142">
        <v>0.7</v>
      </c>
      <c r="D142">
        <v>24</v>
      </c>
    </row>
    <row r="143" spans="1:4">
      <c r="A143">
        <v>26</v>
      </c>
      <c r="B143">
        <v>390</v>
      </c>
      <c r="C143">
        <v>0.7</v>
      </c>
      <c r="D143">
        <v>31.2</v>
      </c>
    </row>
    <row r="144" spans="1:4">
      <c r="A144">
        <v>26</v>
      </c>
      <c r="B144">
        <v>215</v>
      </c>
      <c r="C144">
        <v>0.7</v>
      </c>
      <c r="D144">
        <v>17.2</v>
      </c>
    </row>
    <row r="145" spans="1:4">
      <c r="A145">
        <v>26</v>
      </c>
      <c r="B145">
        <v>215</v>
      </c>
      <c r="C145">
        <v>0.7</v>
      </c>
      <c r="D145">
        <v>17.2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>
    <tabColor rgb="FF00B050"/>
    <outlinePr summaryBelow="0"/>
  </sheetPr>
  <dimension ref="A1:Z38"/>
  <sheetViews>
    <sheetView showGridLines="0" workbookViewId="0"/>
  </sheetViews>
  <sheetFormatPr defaultColWidth="9" defaultRowHeight="16.5"/>
  <cols>
    <col min="1" max="2" width="12.375" style="4" customWidth="1"/>
    <col min="3" max="3" width="9.25" style="4" customWidth="1"/>
    <col min="4" max="4" width="5.75" style="4" customWidth="1"/>
    <col min="5" max="5" width="21.375" style="4" customWidth="1"/>
    <col min="6" max="6" width="4.75" style="4" customWidth="1"/>
    <col min="7" max="7" width="7.125" style="4" customWidth="1"/>
    <col min="8" max="8" width="15.625" style="4" customWidth="1"/>
    <col min="9" max="9" width="12.25" style="4" customWidth="1"/>
    <col min="10" max="10" width="37.125" style="4" customWidth="1"/>
    <col min="11" max="13" width="6.125" style="4" customWidth="1"/>
    <col min="14" max="19" width="10.75" style="4" customWidth="1"/>
    <col min="20" max="22" width="9.25" style="4" customWidth="1"/>
    <col min="23" max="23" width="22.875" style="4" customWidth="1"/>
    <col min="24" max="26" width="9.25" style="4" customWidth="1"/>
    <col min="27" max="16384" width="9" style="4"/>
  </cols>
  <sheetData>
    <row r="1" spans="1:26" ht="12.75" customHeight="1">
      <c r="A1" s="12" t="s">
        <v>9</v>
      </c>
      <c r="B1" s="14" t="s">
        <v>1149</v>
      </c>
      <c r="C1" s="12" t="s">
        <v>12</v>
      </c>
      <c r="D1" s="8" t="s">
        <v>1148</v>
      </c>
      <c r="E1" s="8" t="s">
        <v>0</v>
      </c>
      <c r="F1" s="8" t="s">
        <v>1147</v>
      </c>
      <c r="G1" s="8" t="s">
        <v>606</v>
      </c>
      <c r="H1" s="8" t="s">
        <v>1146</v>
      </c>
      <c r="I1" s="8" t="s">
        <v>1145</v>
      </c>
      <c r="J1" s="8" t="s">
        <v>1144</v>
      </c>
      <c r="K1" s="8" t="s">
        <v>600</v>
      </c>
      <c r="L1" s="17" t="s">
        <v>601</v>
      </c>
      <c r="M1" s="17" t="s">
        <v>585</v>
      </c>
      <c r="N1" s="8" t="s">
        <v>1143</v>
      </c>
      <c r="O1" s="8" t="s">
        <v>1142</v>
      </c>
      <c r="P1" s="8" t="s">
        <v>1141</v>
      </c>
      <c r="Q1" s="8" t="s">
        <v>1140</v>
      </c>
      <c r="R1" s="8" t="s">
        <v>1</v>
      </c>
      <c r="S1" s="8" t="s">
        <v>1139</v>
      </c>
      <c r="T1" s="8" t="s">
        <v>1138</v>
      </c>
      <c r="U1" s="8" t="s">
        <v>1137</v>
      </c>
      <c r="V1" s="8" t="s">
        <v>1136</v>
      </c>
      <c r="W1" s="8" t="s">
        <v>1135</v>
      </c>
      <c r="X1" s="8" t="s">
        <v>1134</v>
      </c>
      <c r="Y1" s="8" t="s">
        <v>1133</v>
      </c>
      <c r="Z1" s="8" t="s">
        <v>1132</v>
      </c>
    </row>
    <row r="2" spans="1:26" ht="15.75" customHeight="1">
      <c r="A2" s="5" t="s">
        <v>590</v>
      </c>
      <c r="B2" s="16">
        <v>19</v>
      </c>
      <c r="C2" s="6">
        <v>4.5</v>
      </c>
      <c r="D2" s="5" t="s">
        <v>1033</v>
      </c>
      <c r="E2" s="5" t="s">
        <v>1131</v>
      </c>
      <c r="F2" s="5" t="s">
        <v>1031</v>
      </c>
      <c r="G2" s="5" t="s">
        <v>579</v>
      </c>
      <c r="H2" s="5" t="s">
        <v>1030</v>
      </c>
      <c r="I2" s="5" t="s">
        <v>16</v>
      </c>
      <c r="J2" s="5" t="s">
        <v>1050</v>
      </c>
      <c r="K2" s="6">
        <v>98</v>
      </c>
      <c r="L2" s="6">
        <v>200</v>
      </c>
      <c r="M2" s="6">
        <v>200</v>
      </c>
      <c r="N2" s="6">
        <v>820</v>
      </c>
      <c r="O2" s="6">
        <v>24000</v>
      </c>
      <c r="P2" s="5" t="s">
        <v>1049</v>
      </c>
      <c r="Q2" s="5" t="s">
        <v>1048</v>
      </c>
      <c r="R2" s="13" t="s">
        <v>1127</v>
      </c>
      <c r="S2" s="13" t="s">
        <v>1095</v>
      </c>
      <c r="T2" s="6">
        <v>67200</v>
      </c>
      <c r="U2" s="6">
        <v>302400</v>
      </c>
      <c r="V2" s="6">
        <v>0</v>
      </c>
      <c r="W2" s="5"/>
      <c r="X2" s="6">
        <v>302400</v>
      </c>
      <c r="Y2" s="6">
        <v>30240</v>
      </c>
      <c r="Z2" s="6">
        <v>332640</v>
      </c>
    </row>
    <row r="3" spans="1:26" ht="15.75" customHeight="1">
      <c r="A3" s="5" t="s">
        <v>590</v>
      </c>
      <c r="B3" s="16">
        <v>19</v>
      </c>
      <c r="C3" s="6">
        <v>4.5</v>
      </c>
      <c r="D3" s="5" t="s">
        <v>1033</v>
      </c>
      <c r="E3" s="5" t="s">
        <v>1131</v>
      </c>
      <c r="F3" s="5" t="s">
        <v>1031</v>
      </c>
      <c r="G3" s="5" t="s">
        <v>579</v>
      </c>
      <c r="H3" s="5" t="s">
        <v>1030</v>
      </c>
      <c r="I3" s="5" t="s">
        <v>16</v>
      </c>
      <c r="J3" s="5" t="s">
        <v>1050</v>
      </c>
      <c r="K3" s="6">
        <v>98</v>
      </c>
      <c r="L3" s="6">
        <v>200</v>
      </c>
      <c r="M3" s="6">
        <v>200</v>
      </c>
      <c r="N3" s="6">
        <v>820</v>
      </c>
      <c r="O3" s="6">
        <v>24000</v>
      </c>
      <c r="P3" s="5" t="s">
        <v>1049</v>
      </c>
      <c r="Q3" s="5" t="s">
        <v>1048</v>
      </c>
      <c r="R3" s="13" t="s">
        <v>1127</v>
      </c>
      <c r="S3" s="13" t="s">
        <v>1092</v>
      </c>
      <c r="T3" s="6">
        <v>47350</v>
      </c>
      <c r="U3" s="6">
        <v>213075</v>
      </c>
      <c r="V3" s="6">
        <v>0</v>
      </c>
      <c r="W3" s="5"/>
      <c r="X3" s="6">
        <v>213075</v>
      </c>
      <c r="Y3" s="6">
        <v>21308</v>
      </c>
      <c r="Z3" s="6">
        <v>234383</v>
      </c>
    </row>
    <row r="4" spans="1:26" ht="15.75" customHeight="1">
      <c r="A4" s="5" t="s">
        <v>591</v>
      </c>
      <c r="B4" s="16">
        <v>18</v>
      </c>
      <c r="C4" s="6">
        <v>8</v>
      </c>
      <c r="D4" s="5" t="s">
        <v>1033</v>
      </c>
      <c r="E4" s="5" t="s">
        <v>1130</v>
      </c>
      <c r="F4" s="5" t="s">
        <v>1031</v>
      </c>
      <c r="G4" s="5" t="s">
        <v>579</v>
      </c>
      <c r="H4" s="5" t="s">
        <v>1129</v>
      </c>
      <c r="I4" s="5" t="s">
        <v>16</v>
      </c>
      <c r="J4" s="5" t="s">
        <v>1128</v>
      </c>
      <c r="K4" s="6">
        <v>70</v>
      </c>
      <c r="L4" s="6">
        <v>310</v>
      </c>
      <c r="M4" s="6">
        <v>400</v>
      </c>
      <c r="N4" s="6">
        <v>820</v>
      </c>
      <c r="O4" s="6">
        <v>6000</v>
      </c>
      <c r="P4" s="5" t="s">
        <v>1037</v>
      </c>
      <c r="Q4" s="5" t="s">
        <v>1036</v>
      </c>
      <c r="R4" s="13" t="s">
        <v>1127</v>
      </c>
      <c r="S4" s="13" t="s">
        <v>1041</v>
      </c>
      <c r="T4" s="6">
        <v>18390</v>
      </c>
      <c r="U4" s="6">
        <v>147120</v>
      </c>
      <c r="V4" s="6">
        <v>0</v>
      </c>
      <c r="W4" s="5"/>
      <c r="X4" s="6">
        <v>147120</v>
      </c>
      <c r="Y4" s="6">
        <v>14712</v>
      </c>
      <c r="Z4" s="6">
        <v>161832</v>
      </c>
    </row>
    <row r="5" spans="1:26" ht="15.75" customHeight="1">
      <c r="A5" s="5" t="s">
        <v>591</v>
      </c>
      <c r="B5" s="16">
        <v>18</v>
      </c>
      <c r="C5" s="6">
        <v>10</v>
      </c>
      <c r="D5" s="5" t="s">
        <v>1033</v>
      </c>
      <c r="E5" s="5" t="s">
        <v>1126</v>
      </c>
      <c r="F5" s="5" t="s">
        <v>1031</v>
      </c>
      <c r="G5" s="5" t="s">
        <v>579</v>
      </c>
      <c r="H5" s="5" t="s">
        <v>1125</v>
      </c>
      <c r="I5" s="5" t="s">
        <v>16</v>
      </c>
      <c r="J5" s="5" t="s">
        <v>1064</v>
      </c>
      <c r="K5" s="6">
        <v>93</v>
      </c>
      <c r="L5" s="6">
        <v>400</v>
      </c>
      <c r="M5" s="6">
        <v>500</v>
      </c>
      <c r="N5" s="6">
        <v>1020</v>
      </c>
      <c r="O5" s="6">
        <v>6000</v>
      </c>
      <c r="P5" s="5"/>
      <c r="Q5" s="5"/>
      <c r="R5" s="13" t="s">
        <v>1124</v>
      </c>
      <c r="S5" s="13" t="s">
        <v>1047</v>
      </c>
      <c r="T5" s="6">
        <v>14000</v>
      </c>
      <c r="U5" s="6">
        <v>140000</v>
      </c>
      <c r="V5" s="6">
        <v>0</v>
      </c>
      <c r="W5" s="5"/>
      <c r="X5" s="6">
        <v>140000</v>
      </c>
      <c r="Y5" s="6">
        <v>14000</v>
      </c>
      <c r="Z5" s="6">
        <v>154000</v>
      </c>
    </row>
    <row r="6" spans="1:26" ht="15.75" customHeight="1">
      <c r="A6" s="5" t="s">
        <v>586</v>
      </c>
      <c r="B6" s="16">
        <v>52</v>
      </c>
      <c r="C6" s="6">
        <v>21</v>
      </c>
      <c r="D6" s="5" t="s">
        <v>1033</v>
      </c>
      <c r="E6" s="5" t="s">
        <v>1123</v>
      </c>
      <c r="F6" s="5" t="s">
        <v>1031</v>
      </c>
      <c r="G6" s="5" t="s">
        <v>579</v>
      </c>
      <c r="H6" s="5" t="s">
        <v>1122</v>
      </c>
      <c r="I6" s="5" t="s">
        <v>16</v>
      </c>
      <c r="J6" s="5" t="s">
        <v>1121</v>
      </c>
      <c r="K6" s="6">
        <v>81</v>
      </c>
      <c r="L6" s="6">
        <v>210</v>
      </c>
      <c r="M6" s="6">
        <v>280</v>
      </c>
      <c r="N6" s="6">
        <v>600</v>
      </c>
      <c r="O6" s="6">
        <v>6000</v>
      </c>
      <c r="P6" s="5" t="s">
        <v>1049</v>
      </c>
      <c r="Q6" s="5" t="s">
        <v>1067</v>
      </c>
      <c r="R6" s="13" t="s">
        <v>1120</v>
      </c>
      <c r="S6" s="13" t="s">
        <v>1041</v>
      </c>
      <c r="T6" s="6">
        <v>27500</v>
      </c>
      <c r="U6" s="6">
        <v>577500</v>
      </c>
      <c r="V6" s="6">
        <v>0</v>
      </c>
      <c r="W6" s="5"/>
      <c r="X6" s="6">
        <v>577500</v>
      </c>
      <c r="Y6" s="6">
        <v>57750</v>
      </c>
      <c r="Z6" s="6">
        <v>635250</v>
      </c>
    </row>
    <row r="7" spans="1:26" ht="15.75" customHeight="1">
      <c r="A7" s="5" t="s">
        <v>591</v>
      </c>
      <c r="B7" s="16">
        <v>18</v>
      </c>
      <c r="C7" s="6">
        <v>10</v>
      </c>
      <c r="D7" s="5" t="s">
        <v>1033</v>
      </c>
      <c r="E7" s="5" t="s">
        <v>1119</v>
      </c>
      <c r="F7" s="5" t="s">
        <v>1031</v>
      </c>
      <c r="G7" s="5" t="s">
        <v>579</v>
      </c>
      <c r="H7" s="5" t="s">
        <v>1030</v>
      </c>
      <c r="I7" s="5" t="s">
        <v>16</v>
      </c>
      <c r="J7" s="5" t="s">
        <v>1118</v>
      </c>
      <c r="K7" s="6">
        <v>53</v>
      </c>
      <c r="L7" s="6">
        <v>300</v>
      </c>
      <c r="M7" s="6">
        <v>550</v>
      </c>
      <c r="N7" s="6">
        <v>1120</v>
      </c>
      <c r="O7" s="6">
        <v>18000</v>
      </c>
      <c r="P7" s="5"/>
      <c r="Q7" s="5"/>
      <c r="R7" s="13" t="s">
        <v>1117</v>
      </c>
      <c r="S7" s="13" t="s">
        <v>1057</v>
      </c>
      <c r="T7" s="6">
        <v>22800</v>
      </c>
      <c r="U7" s="6">
        <v>228000</v>
      </c>
      <c r="V7" s="6">
        <v>0</v>
      </c>
      <c r="W7" s="5"/>
      <c r="X7" s="6">
        <v>228000</v>
      </c>
      <c r="Y7" s="6">
        <v>22800</v>
      </c>
      <c r="Z7" s="6">
        <v>250800</v>
      </c>
    </row>
    <row r="8" spans="1:26" ht="15.75" customHeight="1">
      <c r="A8" s="5" t="s">
        <v>591</v>
      </c>
      <c r="B8" s="16">
        <v>18</v>
      </c>
      <c r="C8" s="6">
        <v>10</v>
      </c>
      <c r="D8" s="5" t="s">
        <v>1033</v>
      </c>
      <c r="E8" s="5" t="s">
        <v>1119</v>
      </c>
      <c r="F8" s="5" t="s">
        <v>1031</v>
      </c>
      <c r="G8" s="5" t="s">
        <v>579</v>
      </c>
      <c r="H8" s="5" t="s">
        <v>1030</v>
      </c>
      <c r="I8" s="5" t="s">
        <v>16</v>
      </c>
      <c r="J8" s="5" t="s">
        <v>1118</v>
      </c>
      <c r="K8" s="6">
        <v>53</v>
      </c>
      <c r="L8" s="6">
        <v>300</v>
      </c>
      <c r="M8" s="6">
        <v>550</v>
      </c>
      <c r="N8" s="6">
        <v>1120</v>
      </c>
      <c r="O8" s="6">
        <v>18000</v>
      </c>
      <c r="P8" s="5"/>
      <c r="Q8" s="5"/>
      <c r="R8" s="13" t="s">
        <v>1117</v>
      </c>
      <c r="S8" s="13" t="s">
        <v>1047</v>
      </c>
      <c r="T8" s="6">
        <v>36100</v>
      </c>
      <c r="U8" s="6">
        <v>361000</v>
      </c>
      <c r="V8" s="6">
        <v>0</v>
      </c>
      <c r="W8" s="5"/>
      <c r="X8" s="6">
        <v>361000</v>
      </c>
      <c r="Y8" s="6">
        <v>36100</v>
      </c>
      <c r="Z8" s="6">
        <v>397100</v>
      </c>
    </row>
    <row r="9" spans="1:26" ht="15.75" customHeight="1">
      <c r="A9" s="5" t="s">
        <v>591</v>
      </c>
      <c r="B9" s="16">
        <v>18</v>
      </c>
      <c r="C9" s="6">
        <v>8</v>
      </c>
      <c r="D9" s="5" t="s">
        <v>1033</v>
      </c>
      <c r="E9" s="5" t="s">
        <v>1116</v>
      </c>
      <c r="F9" s="5" t="s">
        <v>1031</v>
      </c>
      <c r="G9" s="5" t="s">
        <v>579</v>
      </c>
      <c r="H9" s="5" t="s">
        <v>1115</v>
      </c>
      <c r="I9" s="5" t="s">
        <v>16</v>
      </c>
      <c r="J9" s="5" t="s">
        <v>1114</v>
      </c>
      <c r="K9" s="6">
        <v>85</v>
      </c>
      <c r="L9" s="6">
        <v>300</v>
      </c>
      <c r="M9" s="6">
        <v>370</v>
      </c>
      <c r="N9" s="6">
        <v>760</v>
      </c>
      <c r="O9" s="6">
        <v>6000</v>
      </c>
      <c r="P9" s="5" t="s">
        <v>1037</v>
      </c>
      <c r="Q9" s="5" t="s">
        <v>1048</v>
      </c>
      <c r="R9" s="13" t="s">
        <v>1111</v>
      </c>
      <c r="S9" s="13" t="s">
        <v>1095</v>
      </c>
      <c r="T9" s="6">
        <v>19180</v>
      </c>
      <c r="U9" s="6">
        <v>153440</v>
      </c>
      <c r="V9" s="6">
        <v>0</v>
      </c>
      <c r="W9" s="5"/>
      <c r="X9" s="6">
        <v>153440</v>
      </c>
      <c r="Y9" s="6">
        <v>15344</v>
      </c>
      <c r="Z9" s="6">
        <v>168784</v>
      </c>
    </row>
    <row r="10" spans="1:26" ht="15.75" customHeight="1">
      <c r="A10" s="5" t="s">
        <v>591</v>
      </c>
      <c r="B10" s="16">
        <v>18</v>
      </c>
      <c r="C10" s="6">
        <v>12</v>
      </c>
      <c r="D10" s="5" t="s">
        <v>1033</v>
      </c>
      <c r="E10" s="5" t="s">
        <v>1113</v>
      </c>
      <c r="F10" s="5" t="s">
        <v>1031</v>
      </c>
      <c r="G10" s="5" t="s">
        <v>579</v>
      </c>
      <c r="H10" s="5" t="s">
        <v>1112</v>
      </c>
      <c r="I10" s="5" t="s">
        <v>16</v>
      </c>
      <c r="J10" s="5" t="s">
        <v>1102</v>
      </c>
      <c r="K10" s="6">
        <v>70</v>
      </c>
      <c r="L10" s="6">
        <v>470</v>
      </c>
      <c r="M10" s="6">
        <v>500</v>
      </c>
      <c r="N10" s="6">
        <v>1020</v>
      </c>
      <c r="O10" s="6">
        <v>6000</v>
      </c>
      <c r="P10" s="5"/>
      <c r="Q10" s="5"/>
      <c r="R10" s="13" t="s">
        <v>1111</v>
      </c>
      <c r="S10" s="13" t="s">
        <v>1041</v>
      </c>
      <c r="T10" s="6">
        <v>12400</v>
      </c>
      <c r="U10" s="6">
        <v>148800</v>
      </c>
      <c r="V10" s="6">
        <v>0</v>
      </c>
      <c r="W10" s="5"/>
      <c r="X10" s="6">
        <v>148800</v>
      </c>
      <c r="Y10" s="6">
        <v>14880</v>
      </c>
      <c r="Z10" s="6">
        <v>163680</v>
      </c>
    </row>
    <row r="11" spans="1:26" ht="15.75" customHeight="1">
      <c r="A11" s="5" t="s">
        <v>591</v>
      </c>
      <c r="B11" s="16">
        <v>18</v>
      </c>
      <c r="C11" s="6">
        <v>6.5</v>
      </c>
      <c r="D11" s="5" t="s">
        <v>1033</v>
      </c>
      <c r="E11" s="5" t="s">
        <v>1110</v>
      </c>
      <c r="F11" s="5" t="s">
        <v>1031</v>
      </c>
      <c r="G11" s="5" t="s">
        <v>579</v>
      </c>
      <c r="H11" s="5" t="s">
        <v>1109</v>
      </c>
      <c r="I11" s="5" t="s">
        <v>16</v>
      </c>
      <c r="J11" s="5" t="s">
        <v>1108</v>
      </c>
      <c r="K11" s="6">
        <v>100</v>
      </c>
      <c r="L11" s="6">
        <v>220</v>
      </c>
      <c r="M11" s="6">
        <v>300</v>
      </c>
      <c r="N11" s="6">
        <v>620</v>
      </c>
      <c r="O11" s="6">
        <v>6000</v>
      </c>
      <c r="P11" s="5" t="s">
        <v>1049</v>
      </c>
      <c r="Q11" s="5" t="s">
        <v>1053</v>
      </c>
      <c r="R11" s="13" t="s">
        <v>1096</v>
      </c>
      <c r="S11" s="13" t="s">
        <v>1028</v>
      </c>
      <c r="T11" s="6">
        <v>26600</v>
      </c>
      <c r="U11" s="6">
        <v>172900</v>
      </c>
      <c r="V11" s="6">
        <v>0</v>
      </c>
      <c r="W11" s="5"/>
      <c r="X11" s="6">
        <v>172900</v>
      </c>
      <c r="Y11" s="6">
        <v>17290</v>
      </c>
      <c r="Z11" s="6">
        <v>190190</v>
      </c>
    </row>
    <row r="12" spans="1:26" ht="15.75" customHeight="1">
      <c r="A12" s="5" t="s">
        <v>591</v>
      </c>
      <c r="B12" s="16">
        <v>18</v>
      </c>
      <c r="C12" s="6">
        <v>9</v>
      </c>
      <c r="D12" s="5" t="s">
        <v>1033</v>
      </c>
      <c r="E12" s="5" t="s">
        <v>1107</v>
      </c>
      <c r="F12" s="5" t="s">
        <v>1031</v>
      </c>
      <c r="G12" s="5" t="s">
        <v>579</v>
      </c>
      <c r="H12" s="5" t="s">
        <v>1106</v>
      </c>
      <c r="I12" s="5" t="s">
        <v>16</v>
      </c>
      <c r="J12" s="5" t="s">
        <v>1105</v>
      </c>
      <c r="K12" s="6">
        <v>120</v>
      </c>
      <c r="L12" s="6">
        <v>350</v>
      </c>
      <c r="M12" s="6">
        <v>500</v>
      </c>
      <c r="N12" s="6">
        <v>1020</v>
      </c>
      <c r="O12" s="6">
        <v>6000</v>
      </c>
      <c r="P12" s="5"/>
      <c r="Q12" s="5" t="s">
        <v>1048</v>
      </c>
      <c r="R12" s="13" t="s">
        <v>1096</v>
      </c>
      <c r="S12" s="13" t="s">
        <v>1035</v>
      </c>
      <c r="T12" s="6">
        <v>16500</v>
      </c>
      <c r="U12" s="6">
        <v>148500</v>
      </c>
      <c r="V12" s="6">
        <v>0</v>
      </c>
      <c r="W12" s="5"/>
      <c r="X12" s="6">
        <v>148500</v>
      </c>
      <c r="Y12" s="6">
        <v>14850</v>
      </c>
      <c r="Z12" s="6">
        <v>163350</v>
      </c>
    </row>
    <row r="13" spans="1:26" ht="15.75" customHeight="1">
      <c r="A13" s="5" t="s">
        <v>583</v>
      </c>
      <c r="B13" s="16">
        <v>89</v>
      </c>
      <c r="C13" s="6">
        <v>10.5</v>
      </c>
      <c r="D13" s="5" t="s">
        <v>1033</v>
      </c>
      <c r="E13" s="5" t="s">
        <v>1104</v>
      </c>
      <c r="F13" s="5" t="s">
        <v>1031</v>
      </c>
      <c r="G13" s="5" t="s">
        <v>579</v>
      </c>
      <c r="H13" s="5" t="s">
        <v>1103</v>
      </c>
      <c r="I13" s="5" t="s">
        <v>16</v>
      </c>
      <c r="J13" s="5" t="s">
        <v>1102</v>
      </c>
      <c r="K13" s="6">
        <v>70</v>
      </c>
      <c r="L13" s="6">
        <v>400</v>
      </c>
      <c r="M13" s="6">
        <v>500</v>
      </c>
      <c r="N13" s="6">
        <v>1020</v>
      </c>
      <c r="O13" s="6">
        <v>6000</v>
      </c>
      <c r="P13" s="5"/>
      <c r="Q13" s="5"/>
      <c r="R13" s="13" t="s">
        <v>1096</v>
      </c>
      <c r="S13" s="13" t="s">
        <v>1041</v>
      </c>
      <c r="T13" s="6">
        <v>14490</v>
      </c>
      <c r="U13" s="6">
        <v>152145</v>
      </c>
      <c r="V13" s="6">
        <v>0</v>
      </c>
      <c r="W13" s="5"/>
      <c r="X13" s="6">
        <v>152145</v>
      </c>
      <c r="Y13" s="6">
        <v>15215</v>
      </c>
      <c r="Z13" s="6">
        <v>167360</v>
      </c>
    </row>
    <row r="14" spans="1:26" ht="15.75" customHeight="1">
      <c r="A14" s="5" t="s">
        <v>588</v>
      </c>
      <c r="B14" s="16">
        <v>22</v>
      </c>
      <c r="C14" s="6">
        <v>18.5</v>
      </c>
      <c r="D14" s="5" t="s">
        <v>1033</v>
      </c>
      <c r="E14" s="5" t="s">
        <v>1101</v>
      </c>
      <c r="F14" s="5" t="s">
        <v>1031</v>
      </c>
      <c r="G14" s="5" t="s">
        <v>579</v>
      </c>
      <c r="H14" s="5" t="s">
        <v>1098</v>
      </c>
      <c r="I14" s="5" t="s">
        <v>16</v>
      </c>
      <c r="J14" s="5" t="s">
        <v>1100</v>
      </c>
      <c r="K14" s="6">
        <v>61</v>
      </c>
      <c r="L14" s="6">
        <v>280</v>
      </c>
      <c r="M14" s="6">
        <v>700</v>
      </c>
      <c r="N14" s="6">
        <v>580</v>
      </c>
      <c r="O14" s="6">
        <v>6000</v>
      </c>
      <c r="P14" s="5" t="s">
        <v>1037</v>
      </c>
      <c r="Q14" s="5" t="s">
        <v>1067</v>
      </c>
      <c r="R14" s="13" t="s">
        <v>1096</v>
      </c>
      <c r="S14" s="13" t="s">
        <v>1092</v>
      </c>
      <c r="T14" s="6">
        <v>8060</v>
      </c>
      <c r="U14" s="6">
        <v>149110</v>
      </c>
      <c r="V14" s="6">
        <v>0</v>
      </c>
      <c r="W14" s="5"/>
      <c r="X14" s="6">
        <v>149110</v>
      </c>
      <c r="Y14" s="6">
        <v>14911</v>
      </c>
      <c r="Z14" s="6">
        <v>164021</v>
      </c>
    </row>
    <row r="15" spans="1:26" ht="15.75" customHeight="1">
      <c r="A15" s="5" t="s">
        <v>588</v>
      </c>
      <c r="B15" s="16">
        <v>22</v>
      </c>
      <c r="C15" s="6">
        <v>18.5</v>
      </c>
      <c r="D15" s="5" t="s">
        <v>1033</v>
      </c>
      <c r="E15" s="5" t="s">
        <v>1099</v>
      </c>
      <c r="F15" s="5" t="s">
        <v>1031</v>
      </c>
      <c r="G15" s="5" t="s">
        <v>579</v>
      </c>
      <c r="H15" s="5" t="s">
        <v>1098</v>
      </c>
      <c r="I15" s="5" t="s">
        <v>16</v>
      </c>
      <c r="J15" s="5" t="s">
        <v>1097</v>
      </c>
      <c r="K15" s="6">
        <v>61</v>
      </c>
      <c r="L15" s="6">
        <v>250</v>
      </c>
      <c r="M15" s="6">
        <v>700</v>
      </c>
      <c r="N15" s="6">
        <v>520</v>
      </c>
      <c r="O15" s="6">
        <v>6000</v>
      </c>
      <c r="P15" s="5" t="s">
        <v>1037</v>
      </c>
      <c r="Q15" s="5" t="s">
        <v>1067</v>
      </c>
      <c r="R15" s="13" t="s">
        <v>1096</v>
      </c>
      <c r="S15" s="13" t="s">
        <v>1095</v>
      </c>
      <c r="T15" s="6">
        <v>7800</v>
      </c>
      <c r="U15" s="6">
        <v>144300</v>
      </c>
      <c r="V15" s="6">
        <v>0</v>
      </c>
      <c r="W15" s="5"/>
      <c r="X15" s="6">
        <v>144300</v>
      </c>
      <c r="Y15" s="6">
        <v>14430</v>
      </c>
      <c r="Z15" s="6">
        <v>158730</v>
      </c>
    </row>
    <row r="16" spans="1:26" ht="15.75" customHeight="1">
      <c r="A16" s="5" t="s">
        <v>591</v>
      </c>
      <c r="B16" s="16">
        <v>18</v>
      </c>
      <c r="C16" s="6">
        <v>8</v>
      </c>
      <c r="D16" s="5" t="s">
        <v>1033</v>
      </c>
      <c r="E16" s="5" t="s">
        <v>1094</v>
      </c>
      <c r="F16" s="5" t="s">
        <v>1031</v>
      </c>
      <c r="G16" s="5" t="s">
        <v>579</v>
      </c>
      <c r="H16" s="5" t="s">
        <v>1030</v>
      </c>
      <c r="I16" s="5" t="s">
        <v>16</v>
      </c>
      <c r="J16" s="5" t="s">
        <v>1038</v>
      </c>
      <c r="K16" s="6">
        <v>104</v>
      </c>
      <c r="L16" s="6">
        <v>300</v>
      </c>
      <c r="M16" s="6">
        <v>420</v>
      </c>
      <c r="N16" s="6">
        <v>860</v>
      </c>
      <c r="O16" s="6">
        <v>12000</v>
      </c>
      <c r="P16" s="5" t="s">
        <v>1037</v>
      </c>
      <c r="Q16" s="5" t="s">
        <v>1036</v>
      </c>
      <c r="R16" s="13" t="s">
        <v>1079</v>
      </c>
      <c r="S16" s="13" t="s">
        <v>1035</v>
      </c>
      <c r="T16" s="6">
        <v>21000</v>
      </c>
      <c r="U16" s="6">
        <v>168000</v>
      </c>
      <c r="V16" s="6">
        <v>0</v>
      </c>
      <c r="W16" s="5"/>
      <c r="X16" s="6">
        <v>168000</v>
      </c>
      <c r="Y16" s="6">
        <v>16800</v>
      </c>
      <c r="Z16" s="6">
        <v>184800</v>
      </c>
    </row>
    <row r="17" spans="1:26" ht="15.75" customHeight="1">
      <c r="A17" s="5" t="s">
        <v>591</v>
      </c>
      <c r="B17" s="16">
        <v>18</v>
      </c>
      <c r="C17" s="6">
        <v>8</v>
      </c>
      <c r="D17" s="5" t="s">
        <v>1033</v>
      </c>
      <c r="E17" s="5" t="s">
        <v>1094</v>
      </c>
      <c r="F17" s="5" t="s">
        <v>1031</v>
      </c>
      <c r="G17" s="5" t="s">
        <v>579</v>
      </c>
      <c r="H17" s="5" t="s">
        <v>1030</v>
      </c>
      <c r="I17" s="5" t="s">
        <v>16</v>
      </c>
      <c r="J17" s="5" t="s">
        <v>1038</v>
      </c>
      <c r="K17" s="6">
        <v>104</v>
      </c>
      <c r="L17" s="6">
        <v>300</v>
      </c>
      <c r="M17" s="6">
        <v>420</v>
      </c>
      <c r="N17" s="6">
        <v>860</v>
      </c>
      <c r="O17" s="6">
        <v>12000</v>
      </c>
      <c r="P17" s="5" t="s">
        <v>1037</v>
      </c>
      <c r="Q17" s="5" t="s">
        <v>1036</v>
      </c>
      <c r="R17" s="13" t="s">
        <v>1079</v>
      </c>
      <c r="S17" s="13" t="s">
        <v>1028</v>
      </c>
      <c r="T17" s="6">
        <v>15000</v>
      </c>
      <c r="U17" s="6">
        <v>120000</v>
      </c>
      <c r="V17" s="6">
        <v>0</v>
      </c>
      <c r="W17" s="5"/>
      <c r="X17" s="6">
        <v>120000</v>
      </c>
      <c r="Y17" s="6">
        <v>12000</v>
      </c>
      <c r="Z17" s="6">
        <v>132000</v>
      </c>
    </row>
    <row r="18" spans="1:26" ht="15.75" customHeight="1">
      <c r="A18" s="5" t="s">
        <v>591</v>
      </c>
      <c r="B18" s="16">
        <v>18</v>
      </c>
      <c r="C18" s="6">
        <v>8</v>
      </c>
      <c r="D18" s="5" t="s">
        <v>1033</v>
      </c>
      <c r="E18" s="5" t="s">
        <v>1093</v>
      </c>
      <c r="F18" s="5" t="s">
        <v>1031</v>
      </c>
      <c r="G18" s="5" t="s">
        <v>579</v>
      </c>
      <c r="H18" s="5" t="s">
        <v>1030</v>
      </c>
      <c r="I18" s="5" t="s">
        <v>16</v>
      </c>
      <c r="J18" s="5" t="s">
        <v>1029</v>
      </c>
      <c r="K18" s="6">
        <v>104</v>
      </c>
      <c r="L18" s="6">
        <v>300</v>
      </c>
      <c r="M18" s="6">
        <v>420</v>
      </c>
      <c r="N18" s="6">
        <v>860</v>
      </c>
      <c r="O18" s="6">
        <v>12000</v>
      </c>
      <c r="P18" s="5"/>
      <c r="Q18" s="5"/>
      <c r="R18" s="13" t="s">
        <v>1079</v>
      </c>
      <c r="S18" s="13" t="s">
        <v>1092</v>
      </c>
      <c r="T18" s="6">
        <v>30000</v>
      </c>
      <c r="U18" s="6">
        <v>240000</v>
      </c>
      <c r="V18" s="6">
        <v>0</v>
      </c>
      <c r="W18" s="5"/>
      <c r="X18" s="6">
        <v>240000</v>
      </c>
      <c r="Y18" s="6">
        <v>24000</v>
      </c>
      <c r="Z18" s="6">
        <v>264000</v>
      </c>
    </row>
    <row r="19" spans="1:26" ht="15.75" customHeight="1">
      <c r="A19" s="5" t="s">
        <v>591</v>
      </c>
      <c r="B19" s="16">
        <v>18</v>
      </c>
      <c r="C19" s="6">
        <v>8</v>
      </c>
      <c r="D19" s="5" t="s">
        <v>1033</v>
      </c>
      <c r="E19" s="5" t="s">
        <v>1093</v>
      </c>
      <c r="F19" s="5" t="s">
        <v>1031</v>
      </c>
      <c r="G19" s="5" t="s">
        <v>579</v>
      </c>
      <c r="H19" s="5" t="s">
        <v>1030</v>
      </c>
      <c r="I19" s="5" t="s">
        <v>16</v>
      </c>
      <c r="J19" s="5" t="s">
        <v>1029</v>
      </c>
      <c r="K19" s="6">
        <v>104</v>
      </c>
      <c r="L19" s="6">
        <v>300</v>
      </c>
      <c r="M19" s="6">
        <v>420</v>
      </c>
      <c r="N19" s="6">
        <v>860</v>
      </c>
      <c r="O19" s="6">
        <v>12000</v>
      </c>
      <c r="P19" s="5"/>
      <c r="Q19" s="5"/>
      <c r="R19" s="13" t="s">
        <v>1079</v>
      </c>
      <c r="S19" s="13" t="s">
        <v>1092</v>
      </c>
      <c r="T19" s="6">
        <v>7980</v>
      </c>
      <c r="U19" s="6">
        <v>63840</v>
      </c>
      <c r="V19" s="6">
        <v>0</v>
      </c>
      <c r="W19" s="5"/>
      <c r="X19" s="6">
        <v>63840</v>
      </c>
      <c r="Y19" s="6">
        <v>6384</v>
      </c>
      <c r="Z19" s="6">
        <v>70224</v>
      </c>
    </row>
    <row r="20" spans="1:26" ht="15.75" customHeight="1">
      <c r="A20" s="5" t="s">
        <v>591</v>
      </c>
      <c r="B20" s="16">
        <v>18</v>
      </c>
      <c r="C20" s="6">
        <v>8</v>
      </c>
      <c r="D20" s="5" t="s">
        <v>1033</v>
      </c>
      <c r="E20" s="5" t="s">
        <v>1091</v>
      </c>
      <c r="F20" s="5" t="s">
        <v>1031</v>
      </c>
      <c r="G20" s="5" t="s">
        <v>579</v>
      </c>
      <c r="H20" s="5" t="s">
        <v>1090</v>
      </c>
      <c r="I20" s="5" t="s">
        <v>16</v>
      </c>
      <c r="J20" s="5" t="s">
        <v>1089</v>
      </c>
      <c r="K20" s="6">
        <v>93</v>
      </c>
      <c r="L20" s="6">
        <v>320</v>
      </c>
      <c r="M20" s="6">
        <v>520</v>
      </c>
      <c r="N20" s="6">
        <v>1060</v>
      </c>
      <c r="O20" s="6">
        <v>6000</v>
      </c>
      <c r="P20" s="5" t="s">
        <v>1037</v>
      </c>
      <c r="Q20" s="5" t="s">
        <v>1088</v>
      </c>
      <c r="R20" s="13" t="s">
        <v>1079</v>
      </c>
      <c r="S20" s="13" t="s">
        <v>1052</v>
      </c>
      <c r="T20" s="6">
        <v>18290</v>
      </c>
      <c r="U20" s="6">
        <v>146320</v>
      </c>
      <c r="V20" s="6">
        <v>0</v>
      </c>
      <c r="W20" s="5"/>
      <c r="X20" s="6">
        <v>146320</v>
      </c>
      <c r="Y20" s="6">
        <v>14632</v>
      </c>
      <c r="Z20" s="6">
        <v>160952</v>
      </c>
    </row>
    <row r="21" spans="1:26" ht="15.75" customHeight="1">
      <c r="A21" s="5" t="s">
        <v>586</v>
      </c>
      <c r="B21" s="16">
        <v>52</v>
      </c>
      <c r="C21" s="6">
        <v>25.5</v>
      </c>
      <c r="D21" s="5" t="s">
        <v>1033</v>
      </c>
      <c r="E21" s="5" t="s">
        <v>1087</v>
      </c>
      <c r="F21" s="5" t="s">
        <v>1031</v>
      </c>
      <c r="G21" s="5" t="s">
        <v>579</v>
      </c>
      <c r="H21" s="5" t="s">
        <v>1030</v>
      </c>
      <c r="I21" s="5" t="s">
        <v>16</v>
      </c>
      <c r="J21" s="5" t="s">
        <v>1086</v>
      </c>
      <c r="K21" s="6">
        <v>116</v>
      </c>
      <c r="L21" s="6">
        <v>250</v>
      </c>
      <c r="M21" s="6">
        <v>300</v>
      </c>
      <c r="N21" s="6">
        <v>620</v>
      </c>
      <c r="O21" s="6">
        <v>6000</v>
      </c>
      <c r="P21" s="5" t="s">
        <v>1049</v>
      </c>
      <c r="Q21" s="5" t="s">
        <v>1085</v>
      </c>
      <c r="R21" s="13" t="s">
        <v>1079</v>
      </c>
      <c r="S21" s="13" t="s">
        <v>1035</v>
      </c>
      <c r="T21" s="6">
        <v>14200</v>
      </c>
      <c r="U21" s="6">
        <v>362100</v>
      </c>
      <c r="V21" s="6">
        <v>0</v>
      </c>
      <c r="W21" s="5"/>
      <c r="X21" s="6">
        <v>362100</v>
      </c>
      <c r="Y21" s="6">
        <v>36210</v>
      </c>
      <c r="Z21" s="6">
        <v>398310</v>
      </c>
    </row>
    <row r="22" spans="1:26" ht="15.75" customHeight="1">
      <c r="A22" s="5" t="s">
        <v>586</v>
      </c>
      <c r="B22" s="16">
        <v>52</v>
      </c>
      <c r="C22" s="6">
        <v>25.5</v>
      </c>
      <c r="D22" s="5" t="s">
        <v>1033</v>
      </c>
      <c r="E22" s="5" t="s">
        <v>1087</v>
      </c>
      <c r="F22" s="5" t="s">
        <v>1031</v>
      </c>
      <c r="G22" s="5" t="s">
        <v>579</v>
      </c>
      <c r="H22" s="5" t="s">
        <v>1030</v>
      </c>
      <c r="I22" s="5" t="s">
        <v>16</v>
      </c>
      <c r="J22" s="5" t="s">
        <v>1086</v>
      </c>
      <c r="K22" s="6">
        <v>116</v>
      </c>
      <c r="L22" s="6">
        <v>250</v>
      </c>
      <c r="M22" s="6">
        <v>300</v>
      </c>
      <c r="N22" s="6">
        <v>620</v>
      </c>
      <c r="O22" s="6">
        <v>6000</v>
      </c>
      <c r="P22" s="5" t="s">
        <v>1049</v>
      </c>
      <c r="Q22" s="5" t="s">
        <v>1085</v>
      </c>
      <c r="R22" s="13" t="s">
        <v>1079</v>
      </c>
      <c r="S22" s="13" t="s">
        <v>1035</v>
      </c>
      <c r="T22" s="6">
        <v>7200</v>
      </c>
      <c r="U22" s="6">
        <v>183600</v>
      </c>
      <c r="V22" s="6">
        <v>0</v>
      </c>
      <c r="W22" s="5"/>
      <c r="X22" s="6">
        <v>183600</v>
      </c>
      <c r="Y22" s="6">
        <v>18360</v>
      </c>
      <c r="Z22" s="6">
        <v>201960</v>
      </c>
    </row>
    <row r="23" spans="1:26" ht="15.75" customHeight="1">
      <c r="A23" s="5" t="s">
        <v>591</v>
      </c>
      <c r="B23" s="16">
        <v>18</v>
      </c>
      <c r="C23" s="6">
        <v>8</v>
      </c>
      <c r="D23" s="5" t="s">
        <v>1033</v>
      </c>
      <c r="E23" s="5" t="s">
        <v>1084</v>
      </c>
      <c r="F23" s="5" t="s">
        <v>1031</v>
      </c>
      <c r="G23" s="5" t="s">
        <v>579</v>
      </c>
      <c r="H23" s="5" t="s">
        <v>1059</v>
      </c>
      <c r="I23" s="5" t="s">
        <v>16</v>
      </c>
      <c r="J23" s="5" t="s">
        <v>1083</v>
      </c>
      <c r="K23" s="6">
        <v>101</v>
      </c>
      <c r="L23" s="6">
        <v>300</v>
      </c>
      <c r="M23" s="6">
        <v>405</v>
      </c>
      <c r="N23" s="6">
        <v>830</v>
      </c>
      <c r="O23" s="6">
        <v>12000</v>
      </c>
      <c r="P23" s="5"/>
      <c r="Q23" s="5"/>
      <c r="R23" s="13" t="s">
        <v>1079</v>
      </c>
      <c r="S23" s="13" t="s">
        <v>1071</v>
      </c>
      <c r="T23" s="6">
        <v>37400</v>
      </c>
      <c r="U23" s="6">
        <v>299200</v>
      </c>
      <c r="V23" s="6">
        <v>0</v>
      </c>
      <c r="W23" s="5"/>
      <c r="X23" s="6">
        <v>299200</v>
      </c>
      <c r="Y23" s="6">
        <v>29920</v>
      </c>
      <c r="Z23" s="6">
        <v>329120</v>
      </c>
    </row>
    <row r="24" spans="1:26" ht="15.75" customHeight="1">
      <c r="A24" s="5" t="s">
        <v>591</v>
      </c>
      <c r="B24" s="16">
        <v>18</v>
      </c>
      <c r="C24" s="6">
        <v>8</v>
      </c>
      <c r="D24" s="5" t="s">
        <v>1033</v>
      </c>
      <c r="E24" s="5" t="s">
        <v>1084</v>
      </c>
      <c r="F24" s="5" t="s">
        <v>1031</v>
      </c>
      <c r="G24" s="5" t="s">
        <v>579</v>
      </c>
      <c r="H24" s="5" t="s">
        <v>1059</v>
      </c>
      <c r="I24" s="5" t="s">
        <v>16</v>
      </c>
      <c r="J24" s="5" t="s">
        <v>1083</v>
      </c>
      <c r="K24" s="6">
        <v>101</v>
      </c>
      <c r="L24" s="6">
        <v>300</v>
      </c>
      <c r="M24" s="6">
        <v>405</v>
      </c>
      <c r="N24" s="6">
        <v>830</v>
      </c>
      <c r="O24" s="6">
        <v>12000</v>
      </c>
      <c r="P24" s="5"/>
      <c r="Q24" s="5"/>
      <c r="R24" s="13" t="s">
        <v>1079</v>
      </c>
      <c r="S24" s="13" t="s">
        <v>1071</v>
      </c>
      <c r="T24" s="6">
        <v>1880</v>
      </c>
      <c r="U24" s="6">
        <v>15040</v>
      </c>
      <c r="V24" s="6">
        <v>0</v>
      </c>
      <c r="W24" s="5"/>
      <c r="X24" s="6">
        <v>15040</v>
      </c>
      <c r="Y24" s="6">
        <v>1504</v>
      </c>
      <c r="Z24" s="6">
        <v>16544</v>
      </c>
    </row>
    <row r="25" spans="1:26" ht="15.75" customHeight="1">
      <c r="A25" s="5" t="s">
        <v>588</v>
      </c>
      <c r="B25" s="16">
        <v>22</v>
      </c>
      <c r="C25" s="6">
        <v>32</v>
      </c>
      <c r="D25" s="5" t="s">
        <v>1033</v>
      </c>
      <c r="E25" s="5" t="s">
        <v>1082</v>
      </c>
      <c r="F25" s="5" t="s">
        <v>1031</v>
      </c>
      <c r="G25" s="5" t="s">
        <v>579</v>
      </c>
      <c r="H25" s="5" t="s">
        <v>1081</v>
      </c>
      <c r="I25" s="5" t="s">
        <v>16</v>
      </c>
      <c r="J25" s="5" t="s">
        <v>1080</v>
      </c>
      <c r="K25" s="6">
        <v>140</v>
      </c>
      <c r="L25" s="6">
        <v>520</v>
      </c>
      <c r="M25" s="6">
        <v>770</v>
      </c>
      <c r="N25" s="6">
        <v>1060</v>
      </c>
      <c r="O25" s="6">
        <v>6000</v>
      </c>
      <c r="P25" s="5"/>
      <c r="Q25" s="5"/>
      <c r="R25" s="13" t="s">
        <v>1079</v>
      </c>
      <c r="S25" s="13" t="s">
        <v>1035</v>
      </c>
      <c r="T25" s="6">
        <v>7500</v>
      </c>
      <c r="U25" s="6">
        <v>240000</v>
      </c>
      <c r="V25" s="6">
        <v>0</v>
      </c>
      <c r="W25" s="5"/>
      <c r="X25" s="6">
        <v>240000</v>
      </c>
      <c r="Y25" s="6">
        <v>24000</v>
      </c>
      <c r="Z25" s="6">
        <v>264000</v>
      </c>
    </row>
    <row r="26" spans="1:26" ht="15.75" customHeight="1">
      <c r="A26" s="5" t="s">
        <v>586</v>
      </c>
      <c r="B26" s="16">
        <v>52</v>
      </c>
      <c r="C26" s="6">
        <v>27</v>
      </c>
      <c r="D26" s="5" t="s">
        <v>1033</v>
      </c>
      <c r="E26" s="5" t="s">
        <v>1078</v>
      </c>
      <c r="F26" s="5" t="s">
        <v>1031</v>
      </c>
      <c r="G26" s="5" t="s">
        <v>579</v>
      </c>
      <c r="H26" s="5" t="s">
        <v>1077</v>
      </c>
      <c r="I26" s="5" t="s">
        <v>16</v>
      </c>
      <c r="J26" s="5" t="s">
        <v>1076</v>
      </c>
      <c r="K26" s="6">
        <v>81</v>
      </c>
      <c r="L26" s="6">
        <v>260</v>
      </c>
      <c r="M26" s="6">
        <v>370</v>
      </c>
      <c r="N26" s="6">
        <v>780</v>
      </c>
      <c r="O26" s="6">
        <v>8000</v>
      </c>
      <c r="P26" s="5" t="s">
        <v>1075</v>
      </c>
      <c r="Q26" s="5" t="s">
        <v>1067</v>
      </c>
      <c r="R26" s="13" t="s">
        <v>1063</v>
      </c>
      <c r="S26" s="13" t="s">
        <v>1071</v>
      </c>
      <c r="T26" s="6">
        <v>29300</v>
      </c>
      <c r="U26" s="6">
        <v>791100</v>
      </c>
      <c r="V26" s="6">
        <v>0</v>
      </c>
      <c r="W26" s="5"/>
      <c r="X26" s="6">
        <v>791100</v>
      </c>
      <c r="Y26" s="6">
        <v>79110</v>
      </c>
      <c r="Z26" s="6">
        <v>870210</v>
      </c>
    </row>
    <row r="27" spans="1:26" ht="15.75" customHeight="1">
      <c r="A27" s="5" t="s">
        <v>591</v>
      </c>
      <c r="B27" s="16">
        <v>18</v>
      </c>
      <c r="C27" s="6">
        <v>5</v>
      </c>
      <c r="D27" s="5" t="s">
        <v>1033</v>
      </c>
      <c r="E27" s="5" t="s">
        <v>1074</v>
      </c>
      <c r="F27" s="5" t="s">
        <v>1031</v>
      </c>
      <c r="G27" s="5" t="s">
        <v>579</v>
      </c>
      <c r="H27" s="5" t="s">
        <v>1073</v>
      </c>
      <c r="I27" s="5" t="s">
        <v>16</v>
      </c>
      <c r="J27" s="5" t="s">
        <v>1072</v>
      </c>
      <c r="K27" s="6">
        <v>76</v>
      </c>
      <c r="L27" s="6">
        <v>150</v>
      </c>
      <c r="M27" s="6">
        <v>160</v>
      </c>
      <c r="N27" s="6">
        <v>420</v>
      </c>
      <c r="O27" s="6">
        <v>6000</v>
      </c>
      <c r="P27" s="5"/>
      <c r="Q27" s="5"/>
      <c r="R27" s="13" t="s">
        <v>1063</v>
      </c>
      <c r="S27" s="13" t="s">
        <v>1071</v>
      </c>
      <c r="T27" s="6">
        <v>38900</v>
      </c>
      <c r="U27" s="6">
        <v>194500</v>
      </c>
      <c r="V27" s="6">
        <v>0</v>
      </c>
      <c r="W27" s="5"/>
      <c r="X27" s="6">
        <v>194500</v>
      </c>
      <c r="Y27" s="6">
        <v>19450</v>
      </c>
      <c r="Z27" s="6">
        <v>213950</v>
      </c>
    </row>
    <row r="28" spans="1:26" ht="15.75" customHeight="1">
      <c r="A28" s="5" t="s">
        <v>591</v>
      </c>
      <c r="B28" s="16">
        <v>18</v>
      </c>
      <c r="C28" s="6">
        <v>9</v>
      </c>
      <c r="D28" s="5" t="s">
        <v>1033</v>
      </c>
      <c r="E28" s="5" t="s">
        <v>1070</v>
      </c>
      <c r="F28" s="5" t="s">
        <v>1031</v>
      </c>
      <c r="G28" s="5" t="s">
        <v>579</v>
      </c>
      <c r="H28" s="5" t="s">
        <v>1069</v>
      </c>
      <c r="I28" s="5" t="s">
        <v>16</v>
      </c>
      <c r="J28" s="5" t="s">
        <v>1068</v>
      </c>
      <c r="K28" s="6">
        <v>70</v>
      </c>
      <c r="L28" s="6">
        <v>350</v>
      </c>
      <c r="M28" s="6">
        <v>430</v>
      </c>
      <c r="N28" s="6">
        <v>880</v>
      </c>
      <c r="O28" s="6">
        <v>6000</v>
      </c>
      <c r="P28" s="5" t="s">
        <v>1037</v>
      </c>
      <c r="Q28" s="5" t="s">
        <v>1067</v>
      </c>
      <c r="R28" s="13" t="s">
        <v>1063</v>
      </c>
      <c r="S28" s="13" t="s">
        <v>1035</v>
      </c>
      <c r="T28" s="6">
        <v>15800</v>
      </c>
      <c r="U28" s="6">
        <v>142200</v>
      </c>
      <c r="V28" s="6">
        <v>0</v>
      </c>
      <c r="W28" s="5"/>
      <c r="X28" s="6">
        <v>142200</v>
      </c>
      <c r="Y28" s="6">
        <v>14220</v>
      </c>
      <c r="Z28" s="6">
        <v>156420</v>
      </c>
    </row>
    <row r="29" spans="1:26" ht="15.75" customHeight="1">
      <c r="A29" s="5" t="s">
        <v>591</v>
      </c>
      <c r="B29" s="16">
        <v>18</v>
      </c>
      <c r="C29" s="6">
        <v>8</v>
      </c>
      <c r="D29" s="5" t="s">
        <v>1033</v>
      </c>
      <c r="E29" s="5" t="s">
        <v>1066</v>
      </c>
      <c r="F29" s="5" t="s">
        <v>1031</v>
      </c>
      <c r="G29" s="5" t="s">
        <v>579</v>
      </c>
      <c r="H29" s="5" t="s">
        <v>1065</v>
      </c>
      <c r="I29" s="5" t="s">
        <v>16</v>
      </c>
      <c r="J29" s="5" t="s">
        <v>1064</v>
      </c>
      <c r="K29" s="6">
        <v>93</v>
      </c>
      <c r="L29" s="6">
        <v>320</v>
      </c>
      <c r="M29" s="6">
        <v>400</v>
      </c>
      <c r="N29" s="6">
        <v>820</v>
      </c>
      <c r="O29" s="6">
        <v>6000</v>
      </c>
      <c r="P29" s="5"/>
      <c r="Q29" s="5" t="s">
        <v>1048</v>
      </c>
      <c r="R29" s="13" t="s">
        <v>1063</v>
      </c>
      <c r="S29" s="13" t="s">
        <v>1052</v>
      </c>
      <c r="T29" s="6">
        <v>17740</v>
      </c>
      <c r="U29" s="6">
        <v>141920</v>
      </c>
      <c r="V29" s="6">
        <v>0</v>
      </c>
      <c r="W29" s="5"/>
      <c r="X29" s="6">
        <v>141920</v>
      </c>
      <c r="Y29" s="6">
        <v>14192</v>
      </c>
      <c r="Z29" s="6">
        <v>156112</v>
      </c>
    </row>
    <row r="30" spans="1:26" ht="15.75" customHeight="1">
      <c r="A30" s="5" t="s">
        <v>586</v>
      </c>
      <c r="B30" s="16">
        <v>52</v>
      </c>
      <c r="C30" s="6">
        <v>26</v>
      </c>
      <c r="D30" s="5" t="s">
        <v>1033</v>
      </c>
      <c r="E30" s="5" t="s">
        <v>1062</v>
      </c>
      <c r="F30" s="5" t="s">
        <v>1031</v>
      </c>
      <c r="G30" s="5" t="s">
        <v>579</v>
      </c>
      <c r="H30" s="5" t="s">
        <v>1044</v>
      </c>
      <c r="I30" s="5" t="s">
        <v>16</v>
      </c>
      <c r="J30" s="5" t="s">
        <v>1061</v>
      </c>
      <c r="K30" s="6">
        <v>106</v>
      </c>
      <c r="L30" s="6">
        <v>260</v>
      </c>
      <c r="M30" s="6">
        <v>350</v>
      </c>
      <c r="N30" s="6">
        <v>720</v>
      </c>
      <c r="O30" s="6">
        <v>6000</v>
      </c>
      <c r="P30" s="5" t="s">
        <v>1049</v>
      </c>
      <c r="Q30" s="5" t="s">
        <v>1042</v>
      </c>
      <c r="R30" s="13" t="s">
        <v>1057</v>
      </c>
      <c r="S30" s="13" t="s">
        <v>1028</v>
      </c>
      <c r="T30" s="6">
        <v>21450</v>
      </c>
      <c r="U30" s="6">
        <v>557700</v>
      </c>
      <c r="V30" s="6">
        <v>0</v>
      </c>
      <c r="W30" s="5"/>
      <c r="X30" s="6">
        <v>557700</v>
      </c>
      <c r="Y30" s="6">
        <v>55770</v>
      </c>
      <c r="Z30" s="6">
        <v>613470</v>
      </c>
    </row>
    <row r="31" spans="1:26" ht="15.75" customHeight="1">
      <c r="A31" s="5" t="s">
        <v>588</v>
      </c>
      <c r="B31" s="16">
        <v>22</v>
      </c>
      <c r="C31" s="6">
        <v>22</v>
      </c>
      <c r="D31" s="5" t="s">
        <v>1033</v>
      </c>
      <c r="E31" s="5" t="s">
        <v>1060</v>
      </c>
      <c r="F31" s="5" t="s">
        <v>1031</v>
      </c>
      <c r="G31" s="5" t="s">
        <v>579</v>
      </c>
      <c r="H31" s="5" t="s">
        <v>1059</v>
      </c>
      <c r="I31" s="5" t="s">
        <v>16</v>
      </c>
      <c r="J31" s="5" t="s">
        <v>1058</v>
      </c>
      <c r="K31" s="6">
        <v>141</v>
      </c>
      <c r="L31" s="6">
        <v>400</v>
      </c>
      <c r="M31" s="6">
        <v>550</v>
      </c>
      <c r="N31" s="6">
        <v>820</v>
      </c>
      <c r="O31" s="6">
        <v>6000</v>
      </c>
      <c r="P31" s="5" t="s">
        <v>1037</v>
      </c>
      <c r="Q31" s="5" t="s">
        <v>1048</v>
      </c>
      <c r="R31" s="13" t="s">
        <v>1057</v>
      </c>
      <c r="S31" s="13" t="s">
        <v>1040</v>
      </c>
      <c r="T31" s="6">
        <v>10450</v>
      </c>
      <c r="U31" s="6">
        <v>229900</v>
      </c>
      <c r="V31" s="6">
        <v>0</v>
      </c>
      <c r="W31" s="5"/>
      <c r="X31" s="6">
        <v>229900</v>
      </c>
      <c r="Y31" s="6">
        <v>22990</v>
      </c>
      <c r="Z31" s="6">
        <v>252890</v>
      </c>
    </row>
    <row r="32" spans="1:26" ht="15.75" customHeight="1">
      <c r="A32" s="5" t="s">
        <v>586</v>
      </c>
      <c r="B32" s="16">
        <v>52</v>
      </c>
      <c r="C32" s="6">
        <v>21.2</v>
      </c>
      <c r="D32" s="5" t="s">
        <v>1033</v>
      </c>
      <c r="E32" s="5" t="s">
        <v>1056</v>
      </c>
      <c r="F32" s="5" t="s">
        <v>1031</v>
      </c>
      <c r="G32" s="5" t="s">
        <v>579</v>
      </c>
      <c r="H32" s="5" t="s">
        <v>1055</v>
      </c>
      <c r="I32" s="5" t="s">
        <v>16</v>
      </c>
      <c r="J32" s="5" t="s">
        <v>1054</v>
      </c>
      <c r="K32" s="6">
        <v>83</v>
      </c>
      <c r="L32" s="6">
        <v>210</v>
      </c>
      <c r="M32" s="6">
        <v>300</v>
      </c>
      <c r="N32" s="6">
        <v>620</v>
      </c>
      <c r="O32" s="6">
        <v>6000</v>
      </c>
      <c r="P32" s="5" t="s">
        <v>1049</v>
      </c>
      <c r="Q32" s="5" t="s">
        <v>1053</v>
      </c>
      <c r="R32" s="13" t="s">
        <v>1047</v>
      </c>
      <c r="S32" s="13" t="s">
        <v>1027</v>
      </c>
      <c r="T32" s="6">
        <v>27100</v>
      </c>
      <c r="U32" s="6">
        <v>574520</v>
      </c>
      <c r="V32" s="6">
        <v>0</v>
      </c>
      <c r="W32" s="5"/>
      <c r="X32" s="6">
        <v>574520</v>
      </c>
      <c r="Y32" s="6">
        <v>57452</v>
      </c>
      <c r="Z32" s="6">
        <v>631972</v>
      </c>
    </row>
    <row r="33" spans="1:26" ht="15.75" customHeight="1">
      <c r="A33" s="5" t="s">
        <v>590</v>
      </c>
      <c r="B33" s="16">
        <v>19</v>
      </c>
      <c r="C33" s="6">
        <v>4.5</v>
      </c>
      <c r="D33" s="5" t="s">
        <v>1033</v>
      </c>
      <c r="E33" s="5" t="s">
        <v>1051</v>
      </c>
      <c r="F33" s="5" t="s">
        <v>1031</v>
      </c>
      <c r="G33" s="5" t="s">
        <v>579</v>
      </c>
      <c r="H33" s="5" t="s">
        <v>1030</v>
      </c>
      <c r="I33" s="5" t="s">
        <v>16</v>
      </c>
      <c r="J33" s="5" t="s">
        <v>1050</v>
      </c>
      <c r="K33" s="6">
        <v>98</v>
      </c>
      <c r="L33" s="6">
        <v>200</v>
      </c>
      <c r="M33" s="6">
        <v>200</v>
      </c>
      <c r="N33" s="6">
        <v>820</v>
      </c>
      <c r="O33" s="6">
        <v>24000</v>
      </c>
      <c r="P33" s="5" t="s">
        <v>1049</v>
      </c>
      <c r="Q33" s="5" t="s">
        <v>1048</v>
      </c>
      <c r="R33" s="13" t="s">
        <v>1047</v>
      </c>
      <c r="S33" s="13" t="s">
        <v>1052</v>
      </c>
      <c r="T33" s="6">
        <v>67200</v>
      </c>
      <c r="U33" s="6">
        <v>302400</v>
      </c>
      <c r="V33" s="6">
        <v>0</v>
      </c>
      <c r="W33" s="5"/>
      <c r="X33" s="6">
        <v>302400</v>
      </c>
      <c r="Y33" s="6">
        <v>30240</v>
      </c>
      <c r="Z33" s="6">
        <v>332640</v>
      </c>
    </row>
    <row r="34" spans="1:26" ht="15.75" customHeight="1">
      <c r="A34" s="5" t="s">
        <v>590</v>
      </c>
      <c r="B34" s="16">
        <v>19</v>
      </c>
      <c r="C34" s="6">
        <v>4.5</v>
      </c>
      <c r="D34" s="5" t="s">
        <v>1033</v>
      </c>
      <c r="E34" s="5" t="s">
        <v>1051</v>
      </c>
      <c r="F34" s="5" t="s">
        <v>1031</v>
      </c>
      <c r="G34" s="5" t="s">
        <v>579</v>
      </c>
      <c r="H34" s="5" t="s">
        <v>1030</v>
      </c>
      <c r="I34" s="5" t="s">
        <v>16</v>
      </c>
      <c r="J34" s="5" t="s">
        <v>1050</v>
      </c>
      <c r="K34" s="6">
        <v>98</v>
      </c>
      <c r="L34" s="6">
        <v>200</v>
      </c>
      <c r="M34" s="6">
        <v>200</v>
      </c>
      <c r="N34" s="6">
        <v>820</v>
      </c>
      <c r="O34" s="6">
        <v>24000</v>
      </c>
      <c r="P34" s="5" t="s">
        <v>1049</v>
      </c>
      <c r="Q34" s="5" t="s">
        <v>1048</v>
      </c>
      <c r="R34" s="13" t="s">
        <v>1047</v>
      </c>
      <c r="S34" s="13" t="s">
        <v>1040</v>
      </c>
      <c r="T34" s="6">
        <v>25200</v>
      </c>
      <c r="U34" s="6">
        <v>113400</v>
      </c>
      <c r="V34" s="6">
        <v>0</v>
      </c>
      <c r="W34" s="5"/>
      <c r="X34" s="6">
        <v>113400</v>
      </c>
      <c r="Y34" s="6">
        <v>11340</v>
      </c>
      <c r="Z34" s="6">
        <v>124740</v>
      </c>
    </row>
    <row r="35" spans="1:26" ht="15.75" customHeight="1">
      <c r="A35" s="5" t="s">
        <v>590</v>
      </c>
      <c r="B35" s="16">
        <v>19</v>
      </c>
      <c r="C35" s="6">
        <v>4.5</v>
      </c>
      <c r="D35" s="5" t="s">
        <v>1033</v>
      </c>
      <c r="E35" s="5" t="s">
        <v>1051</v>
      </c>
      <c r="F35" s="5" t="s">
        <v>1031</v>
      </c>
      <c r="G35" s="5" t="s">
        <v>579</v>
      </c>
      <c r="H35" s="5" t="s">
        <v>1030</v>
      </c>
      <c r="I35" s="5" t="s">
        <v>16</v>
      </c>
      <c r="J35" s="5" t="s">
        <v>1050</v>
      </c>
      <c r="K35" s="6">
        <v>98</v>
      </c>
      <c r="L35" s="6">
        <v>200</v>
      </c>
      <c r="M35" s="6">
        <v>200</v>
      </c>
      <c r="N35" s="6">
        <v>820</v>
      </c>
      <c r="O35" s="6">
        <v>24000</v>
      </c>
      <c r="P35" s="5" t="s">
        <v>1049</v>
      </c>
      <c r="Q35" s="5" t="s">
        <v>1048</v>
      </c>
      <c r="R35" s="13" t="s">
        <v>1047</v>
      </c>
      <c r="S35" s="13" t="s">
        <v>1046</v>
      </c>
      <c r="T35" s="6">
        <v>134400</v>
      </c>
      <c r="U35" s="6">
        <v>604800</v>
      </c>
      <c r="V35" s="6">
        <v>0</v>
      </c>
      <c r="W35" s="5"/>
      <c r="X35" s="6">
        <v>604800</v>
      </c>
      <c r="Y35" s="6">
        <v>60480</v>
      </c>
      <c r="Z35" s="6">
        <v>665280</v>
      </c>
    </row>
    <row r="36" spans="1:26" ht="15.75" customHeight="1">
      <c r="A36" s="5" t="s">
        <v>591</v>
      </c>
      <c r="B36" s="16">
        <v>18</v>
      </c>
      <c r="C36" s="6">
        <v>8</v>
      </c>
      <c r="D36" s="5" t="s">
        <v>1033</v>
      </c>
      <c r="E36" s="5" t="s">
        <v>1045</v>
      </c>
      <c r="F36" s="5" t="s">
        <v>1031</v>
      </c>
      <c r="G36" s="5" t="s">
        <v>579</v>
      </c>
      <c r="H36" s="5" t="s">
        <v>1044</v>
      </c>
      <c r="I36" s="5" t="s">
        <v>16</v>
      </c>
      <c r="J36" s="5" t="s">
        <v>1043</v>
      </c>
      <c r="K36" s="6">
        <v>111</v>
      </c>
      <c r="L36" s="6">
        <v>280</v>
      </c>
      <c r="M36" s="6">
        <v>510</v>
      </c>
      <c r="N36" s="6">
        <v>1040</v>
      </c>
      <c r="O36" s="6">
        <v>6000</v>
      </c>
      <c r="P36" s="5" t="s">
        <v>1037</v>
      </c>
      <c r="Q36" s="5" t="s">
        <v>1042</v>
      </c>
      <c r="R36" s="13" t="s">
        <v>1041</v>
      </c>
      <c r="S36" s="13" t="s">
        <v>1040</v>
      </c>
      <c r="T36" s="6">
        <v>19950</v>
      </c>
      <c r="U36" s="6">
        <v>159600</v>
      </c>
      <c r="V36" s="6">
        <v>0</v>
      </c>
      <c r="W36" s="5"/>
      <c r="X36" s="6">
        <v>159600</v>
      </c>
      <c r="Y36" s="6">
        <v>15960</v>
      </c>
      <c r="Z36" s="6">
        <v>175560</v>
      </c>
    </row>
    <row r="37" spans="1:26" ht="15.75" customHeight="1">
      <c r="A37" s="5" t="s">
        <v>591</v>
      </c>
      <c r="B37" s="16">
        <v>18</v>
      </c>
      <c r="C37" s="6">
        <v>8</v>
      </c>
      <c r="D37" s="5" t="s">
        <v>1033</v>
      </c>
      <c r="E37" s="5" t="s">
        <v>1039</v>
      </c>
      <c r="F37" s="5" t="s">
        <v>1031</v>
      </c>
      <c r="G37" s="5" t="s">
        <v>579</v>
      </c>
      <c r="H37" s="5" t="s">
        <v>1030</v>
      </c>
      <c r="I37" s="5" t="s">
        <v>16</v>
      </c>
      <c r="J37" s="5" t="s">
        <v>1038</v>
      </c>
      <c r="K37" s="6">
        <v>104</v>
      </c>
      <c r="L37" s="6">
        <v>300</v>
      </c>
      <c r="M37" s="6">
        <v>420</v>
      </c>
      <c r="N37" s="6">
        <v>860</v>
      </c>
      <c r="O37" s="6">
        <v>12000</v>
      </c>
      <c r="P37" s="5" t="s">
        <v>1037</v>
      </c>
      <c r="Q37" s="5" t="s">
        <v>1036</v>
      </c>
      <c r="R37" s="13" t="s">
        <v>1035</v>
      </c>
      <c r="S37" s="13" t="s">
        <v>1034</v>
      </c>
      <c r="T37" s="6">
        <v>37100</v>
      </c>
      <c r="U37" s="6">
        <v>296800</v>
      </c>
      <c r="V37" s="6">
        <v>0</v>
      </c>
      <c r="W37" s="5"/>
      <c r="X37" s="6">
        <v>296800</v>
      </c>
      <c r="Y37" s="6">
        <v>29680</v>
      </c>
      <c r="Z37" s="6">
        <v>326480</v>
      </c>
    </row>
    <row r="38" spans="1:26" ht="15.75" customHeight="1">
      <c r="A38" s="5" t="s">
        <v>591</v>
      </c>
      <c r="B38" s="16">
        <v>18</v>
      </c>
      <c r="C38" s="6">
        <v>8</v>
      </c>
      <c r="D38" s="5" t="s">
        <v>1033</v>
      </c>
      <c r="E38" s="5" t="s">
        <v>1032</v>
      </c>
      <c r="F38" s="5" t="s">
        <v>1031</v>
      </c>
      <c r="G38" s="5" t="s">
        <v>579</v>
      </c>
      <c r="H38" s="5" t="s">
        <v>1030</v>
      </c>
      <c r="I38" s="5" t="s">
        <v>16</v>
      </c>
      <c r="J38" s="5" t="s">
        <v>1029</v>
      </c>
      <c r="K38" s="6">
        <v>104</v>
      </c>
      <c r="L38" s="6">
        <v>300</v>
      </c>
      <c r="M38" s="6">
        <v>420</v>
      </c>
      <c r="N38" s="6">
        <v>860</v>
      </c>
      <c r="O38" s="6">
        <v>12000</v>
      </c>
      <c r="P38" s="5"/>
      <c r="Q38" s="5"/>
      <c r="R38" s="13" t="s">
        <v>1028</v>
      </c>
      <c r="S38" s="13" t="s">
        <v>1027</v>
      </c>
      <c r="T38" s="6">
        <v>38000</v>
      </c>
      <c r="U38" s="6">
        <v>304000</v>
      </c>
      <c r="V38" s="6">
        <v>0</v>
      </c>
      <c r="W38" s="5"/>
      <c r="X38" s="6">
        <v>304000</v>
      </c>
      <c r="Y38" s="6">
        <v>30400</v>
      </c>
      <c r="Z38" s="6">
        <v>334400</v>
      </c>
    </row>
  </sheetData>
  <autoFilter ref="A1:Z38" xr:uid="{00000000-0009-0000-0000-00000F000000}"/>
  <phoneticPr fontId="2" type="noConversion"/>
  <pageMargins left="1" right="1" top="1" bottom="1" header="0.3" footer="0.3"/>
  <pageSetup paperSize="0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00B050"/>
    <outlinePr summaryBelow="0"/>
  </sheetPr>
  <dimension ref="A1:Z49"/>
  <sheetViews>
    <sheetView showGridLines="0" workbookViewId="0"/>
  </sheetViews>
  <sheetFormatPr defaultColWidth="9" defaultRowHeight="16.5"/>
  <cols>
    <col min="1" max="2" width="12.375" style="4" customWidth="1"/>
    <col min="3" max="3" width="9.25" style="4" customWidth="1"/>
    <col min="4" max="4" width="5.75" style="4" customWidth="1"/>
    <col min="5" max="5" width="21.375" style="4" customWidth="1"/>
    <col min="6" max="6" width="4.75" style="4" customWidth="1"/>
    <col min="7" max="7" width="7.125" style="4" customWidth="1"/>
    <col min="8" max="8" width="15.625" style="4" customWidth="1"/>
    <col min="9" max="9" width="12.25" style="4" customWidth="1"/>
    <col min="10" max="10" width="37.125" style="4" customWidth="1"/>
    <col min="11" max="13" width="6.125" style="4" customWidth="1"/>
    <col min="14" max="19" width="10.75" style="4" customWidth="1"/>
    <col min="20" max="22" width="9.25" style="4" customWidth="1"/>
    <col min="23" max="23" width="22.875" style="4" customWidth="1"/>
    <col min="24" max="26" width="9.25" style="4" customWidth="1"/>
    <col min="27" max="16384" width="9" style="4"/>
  </cols>
  <sheetData>
    <row r="1" spans="1:26" ht="12.75" customHeight="1">
      <c r="A1" s="19" t="s">
        <v>572</v>
      </c>
      <c r="B1" s="18" t="s">
        <v>1149</v>
      </c>
      <c r="C1" s="17" t="s">
        <v>12</v>
      </c>
      <c r="D1" s="8" t="s">
        <v>1148</v>
      </c>
      <c r="E1" s="8" t="s">
        <v>0</v>
      </c>
      <c r="F1" s="8" t="s">
        <v>1147</v>
      </c>
      <c r="G1" s="8" t="s">
        <v>606</v>
      </c>
      <c r="H1" s="8" t="s">
        <v>1146</v>
      </c>
      <c r="I1" s="8" t="s">
        <v>1145</v>
      </c>
      <c r="J1" s="8" t="s">
        <v>1144</v>
      </c>
      <c r="K1" s="8" t="s">
        <v>600</v>
      </c>
      <c r="L1" s="8" t="s">
        <v>601</v>
      </c>
      <c r="M1" s="8" t="s">
        <v>585</v>
      </c>
      <c r="N1" s="8" t="s">
        <v>1143</v>
      </c>
      <c r="O1" s="8" t="s">
        <v>1142</v>
      </c>
      <c r="P1" s="8" t="s">
        <v>1141</v>
      </c>
      <c r="Q1" s="8" t="s">
        <v>1140</v>
      </c>
      <c r="R1" s="8" t="s">
        <v>1</v>
      </c>
      <c r="S1" s="8" t="s">
        <v>1139</v>
      </c>
      <c r="T1" s="8" t="s">
        <v>1138</v>
      </c>
      <c r="U1" s="8" t="s">
        <v>1137</v>
      </c>
      <c r="V1" s="8" t="s">
        <v>1136</v>
      </c>
      <c r="W1" s="8" t="s">
        <v>1135</v>
      </c>
      <c r="X1" s="8" t="s">
        <v>1134</v>
      </c>
      <c r="Y1" s="8" t="s">
        <v>1133</v>
      </c>
      <c r="Z1" s="8" t="s">
        <v>1132</v>
      </c>
    </row>
    <row r="2" spans="1:26" ht="15.75" customHeight="1">
      <c r="A2" s="5" t="s">
        <v>591</v>
      </c>
      <c r="B2" s="15">
        <v>18</v>
      </c>
      <c r="C2" s="6">
        <v>8</v>
      </c>
      <c r="D2" s="5" t="s">
        <v>1033</v>
      </c>
      <c r="E2" s="5" t="s">
        <v>1314</v>
      </c>
      <c r="F2" s="5" t="s">
        <v>1031</v>
      </c>
      <c r="G2" s="5" t="s">
        <v>579</v>
      </c>
      <c r="H2" s="5" t="s">
        <v>1313</v>
      </c>
      <c r="I2" s="5" t="s">
        <v>43</v>
      </c>
      <c r="J2" s="5" t="s">
        <v>1312</v>
      </c>
      <c r="K2" s="6">
        <v>149</v>
      </c>
      <c r="L2" s="6">
        <v>285</v>
      </c>
      <c r="M2" s="6">
        <v>420</v>
      </c>
      <c r="N2" s="6">
        <v>860</v>
      </c>
      <c r="O2" s="6">
        <v>6000</v>
      </c>
      <c r="P2" s="5" t="s">
        <v>1037</v>
      </c>
      <c r="Q2" s="5" t="s">
        <v>1048</v>
      </c>
      <c r="R2" s="13" t="s">
        <v>1311</v>
      </c>
      <c r="S2" s="13" t="s">
        <v>1041</v>
      </c>
      <c r="T2" s="6">
        <v>20000</v>
      </c>
      <c r="U2" s="6">
        <v>160000</v>
      </c>
      <c r="V2" s="6">
        <v>0</v>
      </c>
      <c r="W2" s="5"/>
      <c r="X2" s="6">
        <v>160000</v>
      </c>
      <c r="Y2" s="6">
        <v>16000</v>
      </c>
      <c r="Z2" s="6">
        <v>176000</v>
      </c>
    </row>
    <row r="3" spans="1:26" ht="15.75" customHeight="1">
      <c r="A3" s="5" t="s">
        <v>591</v>
      </c>
      <c r="B3" s="15">
        <v>18</v>
      </c>
      <c r="C3" s="6">
        <v>6</v>
      </c>
      <c r="D3" s="5" t="s">
        <v>1033</v>
      </c>
      <c r="E3" s="5" t="s">
        <v>1310</v>
      </c>
      <c r="F3" s="5" t="s">
        <v>1031</v>
      </c>
      <c r="G3" s="5" t="s">
        <v>579</v>
      </c>
      <c r="H3" s="5" t="s">
        <v>1309</v>
      </c>
      <c r="I3" s="5" t="s">
        <v>43</v>
      </c>
      <c r="J3" s="5" t="s">
        <v>1308</v>
      </c>
      <c r="K3" s="6">
        <v>110</v>
      </c>
      <c r="L3" s="6">
        <v>220</v>
      </c>
      <c r="M3" s="6">
        <v>300</v>
      </c>
      <c r="N3" s="6">
        <v>630</v>
      </c>
      <c r="O3" s="6">
        <v>6000</v>
      </c>
      <c r="P3" s="5" t="s">
        <v>1049</v>
      </c>
      <c r="Q3" s="5" t="s">
        <v>1307</v>
      </c>
      <c r="R3" s="13" t="s">
        <v>1306</v>
      </c>
      <c r="S3" s="13" t="s">
        <v>1057</v>
      </c>
      <c r="T3" s="6">
        <v>25100</v>
      </c>
      <c r="U3" s="6">
        <v>150600</v>
      </c>
      <c r="V3" s="6">
        <v>0</v>
      </c>
      <c r="W3" s="5"/>
      <c r="X3" s="6">
        <v>150600</v>
      </c>
      <c r="Y3" s="6">
        <v>15060</v>
      </c>
      <c r="Z3" s="6">
        <v>165660</v>
      </c>
    </row>
    <row r="4" spans="1:26" ht="15.75" customHeight="1">
      <c r="A4" s="5" t="s">
        <v>591</v>
      </c>
      <c r="B4" s="15">
        <v>18</v>
      </c>
      <c r="C4" s="6">
        <v>6</v>
      </c>
      <c r="D4" s="5" t="s">
        <v>1033</v>
      </c>
      <c r="E4" s="5" t="s">
        <v>1305</v>
      </c>
      <c r="F4" s="5" t="s">
        <v>1031</v>
      </c>
      <c r="G4" s="5" t="s">
        <v>579</v>
      </c>
      <c r="H4" s="5" t="s">
        <v>1304</v>
      </c>
      <c r="I4" s="5" t="s">
        <v>43</v>
      </c>
      <c r="J4" s="5" t="s">
        <v>1303</v>
      </c>
      <c r="K4" s="6">
        <v>71</v>
      </c>
      <c r="L4" s="6">
        <v>230</v>
      </c>
      <c r="M4" s="6">
        <v>300</v>
      </c>
      <c r="N4" s="6">
        <v>620</v>
      </c>
      <c r="O4" s="6">
        <v>6000</v>
      </c>
      <c r="P4" s="5" t="s">
        <v>1037</v>
      </c>
      <c r="Q4" s="5" t="s">
        <v>1067</v>
      </c>
      <c r="R4" s="13" t="s">
        <v>1120</v>
      </c>
      <c r="S4" s="13" t="s">
        <v>1035</v>
      </c>
      <c r="T4" s="6">
        <v>25400</v>
      </c>
      <c r="U4" s="6">
        <v>152400</v>
      </c>
      <c r="V4" s="6">
        <v>0</v>
      </c>
      <c r="W4" s="5"/>
      <c r="X4" s="6">
        <v>152400</v>
      </c>
      <c r="Y4" s="6">
        <v>15240</v>
      </c>
      <c r="Z4" s="6">
        <v>167640</v>
      </c>
    </row>
    <row r="5" spans="1:26" ht="15.75" customHeight="1">
      <c r="A5" s="5" t="s">
        <v>591</v>
      </c>
      <c r="B5" s="15">
        <v>18</v>
      </c>
      <c r="C5" s="6">
        <v>7</v>
      </c>
      <c r="D5" s="5" t="s">
        <v>1033</v>
      </c>
      <c r="E5" s="5" t="s">
        <v>1302</v>
      </c>
      <c r="F5" s="5" t="s">
        <v>1031</v>
      </c>
      <c r="G5" s="5" t="s">
        <v>579</v>
      </c>
      <c r="H5" s="5" t="s">
        <v>1301</v>
      </c>
      <c r="I5" s="5" t="s">
        <v>43</v>
      </c>
      <c r="J5" s="5" t="s">
        <v>1300</v>
      </c>
      <c r="K5" s="6">
        <v>70</v>
      </c>
      <c r="L5" s="6">
        <v>250</v>
      </c>
      <c r="M5" s="6">
        <v>350</v>
      </c>
      <c r="N5" s="6">
        <v>720</v>
      </c>
      <c r="O5" s="6">
        <v>6000</v>
      </c>
      <c r="P5" s="5" t="s">
        <v>1037</v>
      </c>
      <c r="Q5" s="5" t="s">
        <v>1048</v>
      </c>
      <c r="R5" s="13" t="s">
        <v>1117</v>
      </c>
      <c r="S5" s="13" t="s">
        <v>1035</v>
      </c>
      <c r="T5" s="6">
        <v>23100</v>
      </c>
      <c r="U5" s="6">
        <v>161700</v>
      </c>
      <c r="V5" s="6">
        <v>0</v>
      </c>
      <c r="W5" s="5"/>
      <c r="X5" s="6">
        <v>161700</v>
      </c>
      <c r="Y5" s="6">
        <v>16170</v>
      </c>
      <c r="Z5" s="6">
        <v>177870</v>
      </c>
    </row>
    <row r="6" spans="1:26" ht="15.75" customHeight="1">
      <c r="A6" s="5" t="s">
        <v>591</v>
      </c>
      <c r="B6" s="15">
        <v>18</v>
      </c>
      <c r="C6" s="6">
        <v>5</v>
      </c>
      <c r="D6" s="5" t="s">
        <v>1033</v>
      </c>
      <c r="E6" s="5" t="s">
        <v>1299</v>
      </c>
      <c r="F6" s="5" t="s">
        <v>1031</v>
      </c>
      <c r="G6" s="5" t="s">
        <v>579</v>
      </c>
      <c r="H6" s="5" t="s">
        <v>1044</v>
      </c>
      <c r="I6" s="5" t="s">
        <v>43</v>
      </c>
      <c r="J6" s="5" t="s">
        <v>1298</v>
      </c>
      <c r="K6" s="6">
        <v>111</v>
      </c>
      <c r="L6" s="6">
        <v>200</v>
      </c>
      <c r="M6" s="6">
        <v>280</v>
      </c>
      <c r="N6" s="6">
        <v>580</v>
      </c>
      <c r="O6" s="6">
        <v>6000</v>
      </c>
      <c r="P6" s="5" t="s">
        <v>1049</v>
      </c>
      <c r="Q6" s="5" t="s">
        <v>1042</v>
      </c>
      <c r="R6" s="13" t="s">
        <v>1096</v>
      </c>
      <c r="S6" s="13" t="s">
        <v>1095</v>
      </c>
      <c r="T6" s="6">
        <v>29200</v>
      </c>
      <c r="U6" s="6">
        <v>146000</v>
      </c>
      <c r="V6" s="6">
        <v>0</v>
      </c>
      <c r="W6" s="5"/>
      <c r="X6" s="6">
        <v>146000</v>
      </c>
      <c r="Y6" s="6">
        <v>14600</v>
      </c>
      <c r="Z6" s="6">
        <v>160600</v>
      </c>
    </row>
    <row r="7" spans="1:26" ht="15.75" customHeight="1">
      <c r="A7" s="5" t="s">
        <v>591</v>
      </c>
      <c r="B7" s="15">
        <v>18</v>
      </c>
      <c r="C7" s="6">
        <v>6</v>
      </c>
      <c r="D7" s="5" t="s">
        <v>1033</v>
      </c>
      <c r="E7" s="5" t="s">
        <v>1297</v>
      </c>
      <c r="F7" s="5" t="s">
        <v>1031</v>
      </c>
      <c r="G7" s="5" t="s">
        <v>579</v>
      </c>
      <c r="H7" s="5" t="s">
        <v>1296</v>
      </c>
      <c r="I7" s="5" t="s">
        <v>43</v>
      </c>
      <c r="J7" s="5" t="s">
        <v>1295</v>
      </c>
      <c r="K7" s="6">
        <v>70</v>
      </c>
      <c r="L7" s="6">
        <v>230</v>
      </c>
      <c r="M7" s="6">
        <v>340</v>
      </c>
      <c r="N7" s="6">
        <v>700</v>
      </c>
      <c r="O7" s="6">
        <v>6000</v>
      </c>
      <c r="P7" s="5" t="s">
        <v>1037</v>
      </c>
      <c r="Q7" s="5" t="s">
        <v>1036</v>
      </c>
      <c r="R7" s="13" t="s">
        <v>1096</v>
      </c>
      <c r="S7" s="13" t="s">
        <v>1035</v>
      </c>
      <c r="T7" s="6">
        <v>24800</v>
      </c>
      <c r="U7" s="6">
        <v>148800</v>
      </c>
      <c r="V7" s="6">
        <v>0</v>
      </c>
      <c r="W7" s="5"/>
      <c r="X7" s="6">
        <v>148800</v>
      </c>
      <c r="Y7" s="6">
        <v>14880</v>
      </c>
      <c r="Z7" s="6">
        <v>163680</v>
      </c>
    </row>
    <row r="8" spans="1:26" ht="15.75" customHeight="1">
      <c r="A8" s="5" t="s">
        <v>591</v>
      </c>
      <c r="B8" s="15">
        <v>18</v>
      </c>
      <c r="C8" s="6">
        <v>6</v>
      </c>
      <c r="D8" s="5" t="s">
        <v>1033</v>
      </c>
      <c r="E8" s="5" t="s">
        <v>1294</v>
      </c>
      <c r="F8" s="5" t="s">
        <v>1031</v>
      </c>
      <c r="G8" s="5" t="s">
        <v>579</v>
      </c>
      <c r="H8" s="5" t="s">
        <v>1293</v>
      </c>
      <c r="I8" s="5" t="s">
        <v>43</v>
      </c>
      <c r="J8" s="5" t="s">
        <v>1292</v>
      </c>
      <c r="K8" s="6">
        <v>80</v>
      </c>
      <c r="L8" s="6">
        <v>215</v>
      </c>
      <c r="M8" s="6">
        <v>205</v>
      </c>
      <c r="N8" s="6">
        <v>640</v>
      </c>
      <c r="O8" s="6">
        <v>3000</v>
      </c>
      <c r="P8" s="5" t="s">
        <v>1037</v>
      </c>
      <c r="Q8" s="5" t="s">
        <v>1282</v>
      </c>
      <c r="R8" s="13" t="s">
        <v>1096</v>
      </c>
      <c r="S8" s="13" t="s">
        <v>1035</v>
      </c>
      <c r="T8" s="6">
        <v>11500</v>
      </c>
      <c r="U8" s="6">
        <v>69000</v>
      </c>
      <c r="V8" s="6">
        <v>0</v>
      </c>
      <c r="W8" s="5"/>
      <c r="X8" s="6">
        <v>69000</v>
      </c>
      <c r="Y8" s="6">
        <v>6900</v>
      </c>
      <c r="Z8" s="6">
        <v>75900</v>
      </c>
    </row>
    <row r="9" spans="1:26" ht="15.75" customHeight="1">
      <c r="A9" s="5" t="s">
        <v>591</v>
      </c>
      <c r="B9" s="15">
        <v>18</v>
      </c>
      <c r="C9" s="6">
        <v>9</v>
      </c>
      <c r="D9" s="5" t="s">
        <v>1033</v>
      </c>
      <c r="E9" s="5" t="s">
        <v>1291</v>
      </c>
      <c r="F9" s="5" t="s">
        <v>1031</v>
      </c>
      <c r="G9" s="5" t="s">
        <v>579</v>
      </c>
      <c r="H9" s="5" t="s">
        <v>1059</v>
      </c>
      <c r="I9" s="5" t="s">
        <v>43</v>
      </c>
      <c r="J9" s="5" t="s">
        <v>1102</v>
      </c>
      <c r="K9" s="6">
        <v>71</v>
      </c>
      <c r="L9" s="6">
        <v>350</v>
      </c>
      <c r="M9" s="6">
        <v>450</v>
      </c>
      <c r="N9" s="6">
        <v>920</v>
      </c>
      <c r="O9" s="6">
        <v>6000</v>
      </c>
      <c r="P9" s="5"/>
      <c r="Q9" s="5"/>
      <c r="R9" s="13" t="s">
        <v>1079</v>
      </c>
      <c r="S9" s="13" t="s">
        <v>1092</v>
      </c>
      <c r="T9" s="6">
        <v>16600</v>
      </c>
      <c r="U9" s="6">
        <v>149400</v>
      </c>
      <c r="V9" s="6">
        <v>0</v>
      </c>
      <c r="W9" s="5"/>
      <c r="X9" s="6">
        <v>149400</v>
      </c>
      <c r="Y9" s="6">
        <v>14940</v>
      </c>
      <c r="Z9" s="6">
        <v>164340</v>
      </c>
    </row>
    <row r="10" spans="1:26" ht="15.75" customHeight="1">
      <c r="A10" s="5" t="s">
        <v>591</v>
      </c>
      <c r="B10" s="15">
        <v>18</v>
      </c>
      <c r="C10" s="6">
        <v>7</v>
      </c>
      <c r="D10" s="5" t="s">
        <v>1033</v>
      </c>
      <c r="E10" s="5" t="s">
        <v>1290</v>
      </c>
      <c r="F10" s="5" t="s">
        <v>1031</v>
      </c>
      <c r="G10" s="5" t="s">
        <v>579</v>
      </c>
      <c r="H10" s="5" t="s">
        <v>1090</v>
      </c>
      <c r="I10" s="5" t="s">
        <v>43</v>
      </c>
      <c r="J10" s="5" t="s">
        <v>1289</v>
      </c>
      <c r="K10" s="6">
        <v>106</v>
      </c>
      <c r="L10" s="6">
        <v>270</v>
      </c>
      <c r="M10" s="6">
        <v>350</v>
      </c>
      <c r="N10" s="6">
        <v>720</v>
      </c>
      <c r="O10" s="6">
        <v>12000</v>
      </c>
      <c r="P10" s="5" t="s">
        <v>1037</v>
      </c>
      <c r="Q10" s="5" t="s">
        <v>1282</v>
      </c>
      <c r="R10" s="13" t="s">
        <v>1079</v>
      </c>
      <c r="S10" s="13" t="s">
        <v>1071</v>
      </c>
      <c r="T10" s="6">
        <v>21450</v>
      </c>
      <c r="U10" s="6">
        <v>150150</v>
      </c>
      <c r="V10" s="6">
        <v>0</v>
      </c>
      <c r="W10" s="5"/>
      <c r="X10" s="6">
        <v>150150</v>
      </c>
      <c r="Y10" s="6">
        <v>15015</v>
      </c>
      <c r="Z10" s="6">
        <v>165165</v>
      </c>
    </row>
    <row r="11" spans="1:26" ht="15.75" customHeight="1">
      <c r="A11" s="5" t="s">
        <v>591</v>
      </c>
      <c r="B11" s="15">
        <v>18</v>
      </c>
      <c r="C11" s="6">
        <v>7</v>
      </c>
      <c r="D11" s="5" t="s">
        <v>1033</v>
      </c>
      <c r="E11" s="5" t="s">
        <v>1290</v>
      </c>
      <c r="F11" s="5" t="s">
        <v>1031</v>
      </c>
      <c r="G11" s="5" t="s">
        <v>579</v>
      </c>
      <c r="H11" s="5" t="s">
        <v>1090</v>
      </c>
      <c r="I11" s="5" t="s">
        <v>43</v>
      </c>
      <c r="J11" s="5" t="s">
        <v>1289</v>
      </c>
      <c r="K11" s="6">
        <v>106</v>
      </c>
      <c r="L11" s="6">
        <v>270</v>
      </c>
      <c r="M11" s="6">
        <v>350</v>
      </c>
      <c r="N11" s="6">
        <v>720</v>
      </c>
      <c r="O11" s="6">
        <v>12000</v>
      </c>
      <c r="P11" s="5" t="s">
        <v>1037</v>
      </c>
      <c r="Q11" s="5" t="s">
        <v>1282</v>
      </c>
      <c r="R11" s="13" t="s">
        <v>1079</v>
      </c>
      <c r="S11" s="13" t="s">
        <v>1221</v>
      </c>
      <c r="T11" s="6">
        <v>21200</v>
      </c>
      <c r="U11" s="6">
        <v>148400</v>
      </c>
      <c r="V11" s="6">
        <v>0</v>
      </c>
      <c r="W11" s="5"/>
      <c r="X11" s="6">
        <v>148400</v>
      </c>
      <c r="Y11" s="6">
        <v>14840</v>
      </c>
      <c r="Z11" s="6">
        <v>163240</v>
      </c>
    </row>
    <row r="12" spans="1:26" ht="15.75" customHeight="1">
      <c r="A12" s="5" t="s">
        <v>591</v>
      </c>
      <c r="B12" s="15">
        <v>18</v>
      </c>
      <c r="C12" s="6">
        <v>7</v>
      </c>
      <c r="D12" s="5" t="s">
        <v>1033</v>
      </c>
      <c r="E12" s="5" t="s">
        <v>1288</v>
      </c>
      <c r="F12" s="5" t="s">
        <v>1031</v>
      </c>
      <c r="G12" s="5" t="s">
        <v>579</v>
      </c>
      <c r="H12" s="5" t="s">
        <v>1287</v>
      </c>
      <c r="I12" s="5" t="s">
        <v>43</v>
      </c>
      <c r="J12" s="5" t="s">
        <v>1286</v>
      </c>
      <c r="K12" s="6">
        <v>100</v>
      </c>
      <c r="L12" s="6">
        <v>280</v>
      </c>
      <c r="M12" s="6">
        <v>380</v>
      </c>
      <c r="N12" s="6">
        <v>780</v>
      </c>
      <c r="O12" s="6">
        <v>6000</v>
      </c>
      <c r="P12" s="5"/>
      <c r="Q12" s="5"/>
      <c r="R12" s="13" t="s">
        <v>1079</v>
      </c>
      <c r="S12" s="13" t="s">
        <v>1092</v>
      </c>
      <c r="T12" s="6">
        <v>21100</v>
      </c>
      <c r="U12" s="6">
        <v>147700</v>
      </c>
      <c r="V12" s="6">
        <v>0</v>
      </c>
      <c r="W12" s="5"/>
      <c r="X12" s="6">
        <v>147700</v>
      </c>
      <c r="Y12" s="6">
        <v>14770</v>
      </c>
      <c r="Z12" s="6">
        <v>162470</v>
      </c>
    </row>
    <row r="13" spans="1:26" ht="15.75" customHeight="1">
      <c r="A13" s="5" t="s">
        <v>591</v>
      </c>
      <c r="B13" s="15">
        <v>18</v>
      </c>
      <c r="C13" s="6">
        <v>7</v>
      </c>
      <c r="D13" s="5" t="s">
        <v>1033</v>
      </c>
      <c r="E13" s="5" t="s">
        <v>1285</v>
      </c>
      <c r="F13" s="5" t="s">
        <v>1031</v>
      </c>
      <c r="G13" s="5" t="s">
        <v>579</v>
      </c>
      <c r="H13" s="5" t="s">
        <v>1284</v>
      </c>
      <c r="I13" s="5" t="s">
        <v>43</v>
      </c>
      <c r="J13" s="5" t="s">
        <v>1283</v>
      </c>
      <c r="K13" s="6">
        <v>106</v>
      </c>
      <c r="L13" s="6">
        <v>260</v>
      </c>
      <c r="M13" s="6">
        <v>320</v>
      </c>
      <c r="N13" s="6">
        <v>680</v>
      </c>
      <c r="O13" s="6">
        <v>12000</v>
      </c>
      <c r="P13" s="5" t="s">
        <v>1049</v>
      </c>
      <c r="Q13" s="5" t="s">
        <v>1282</v>
      </c>
      <c r="R13" s="13" t="s">
        <v>1258</v>
      </c>
      <c r="S13" s="13" t="s">
        <v>1071</v>
      </c>
      <c r="T13" s="6">
        <v>26400</v>
      </c>
      <c r="U13" s="6">
        <v>184800</v>
      </c>
      <c r="V13" s="6">
        <v>0</v>
      </c>
      <c r="W13" s="5"/>
      <c r="X13" s="6">
        <v>184800</v>
      </c>
      <c r="Y13" s="6">
        <v>18480</v>
      </c>
      <c r="Z13" s="6">
        <v>203280</v>
      </c>
    </row>
    <row r="14" spans="1:26" ht="15.75" customHeight="1">
      <c r="A14" s="5" t="s">
        <v>591</v>
      </c>
      <c r="B14" s="15">
        <v>18</v>
      </c>
      <c r="C14" s="6">
        <v>7</v>
      </c>
      <c r="D14" s="5" t="s">
        <v>1033</v>
      </c>
      <c r="E14" s="5" t="s">
        <v>1285</v>
      </c>
      <c r="F14" s="5" t="s">
        <v>1031</v>
      </c>
      <c r="G14" s="5" t="s">
        <v>579</v>
      </c>
      <c r="H14" s="5" t="s">
        <v>1284</v>
      </c>
      <c r="I14" s="5" t="s">
        <v>43</v>
      </c>
      <c r="J14" s="5" t="s">
        <v>1283</v>
      </c>
      <c r="K14" s="6">
        <v>106</v>
      </c>
      <c r="L14" s="6">
        <v>260</v>
      </c>
      <c r="M14" s="6">
        <v>320</v>
      </c>
      <c r="N14" s="6">
        <v>680</v>
      </c>
      <c r="O14" s="6">
        <v>12000</v>
      </c>
      <c r="P14" s="5" t="s">
        <v>1049</v>
      </c>
      <c r="Q14" s="5" t="s">
        <v>1282</v>
      </c>
      <c r="R14" s="13" t="s">
        <v>1258</v>
      </c>
      <c r="S14" s="13" t="s">
        <v>1028</v>
      </c>
      <c r="T14" s="6">
        <v>19200</v>
      </c>
      <c r="U14" s="6">
        <v>134400</v>
      </c>
      <c r="V14" s="6">
        <v>0</v>
      </c>
      <c r="W14" s="5"/>
      <c r="X14" s="6">
        <v>134400</v>
      </c>
      <c r="Y14" s="6">
        <v>13440</v>
      </c>
      <c r="Z14" s="6">
        <v>147840</v>
      </c>
    </row>
    <row r="15" spans="1:26" ht="15.75" customHeight="1">
      <c r="A15" s="5" t="s">
        <v>591</v>
      </c>
      <c r="B15" s="15">
        <v>18</v>
      </c>
      <c r="C15" s="6">
        <v>5</v>
      </c>
      <c r="D15" s="5" t="s">
        <v>1033</v>
      </c>
      <c r="E15" s="5" t="s">
        <v>1281</v>
      </c>
      <c r="F15" s="5" t="s">
        <v>1031</v>
      </c>
      <c r="G15" s="5" t="s">
        <v>579</v>
      </c>
      <c r="H15" s="5" t="s">
        <v>1280</v>
      </c>
      <c r="I15" s="5" t="s">
        <v>43</v>
      </c>
      <c r="J15" s="5" t="s">
        <v>1279</v>
      </c>
      <c r="K15" s="6">
        <v>60</v>
      </c>
      <c r="L15" s="6">
        <v>190</v>
      </c>
      <c r="M15" s="6">
        <v>450</v>
      </c>
      <c r="N15" s="6">
        <v>920</v>
      </c>
      <c r="O15" s="6">
        <v>6000</v>
      </c>
      <c r="P15" s="5" t="s">
        <v>1037</v>
      </c>
      <c r="Q15" s="5" t="s">
        <v>1048</v>
      </c>
      <c r="R15" s="13" t="s">
        <v>1258</v>
      </c>
      <c r="S15" s="13" t="s">
        <v>1028</v>
      </c>
      <c r="T15" s="6">
        <v>30700</v>
      </c>
      <c r="U15" s="6">
        <v>153500</v>
      </c>
      <c r="V15" s="6">
        <v>0</v>
      </c>
      <c r="W15" s="5"/>
      <c r="X15" s="6">
        <v>153500</v>
      </c>
      <c r="Y15" s="6">
        <v>15350</v>
      </c>
      <c r="Z15" s="6">
        <v>168850</v>
      </c>
    </row>
    <row r="16" spans="1:26" ht="15.75" customHeight="1">
      <c r="A16" s="5" t="s">
        <v>591</v>
      </c>
      <c r="B16" s="15">
        <v>18</v>
      </c>
      <c r="C16" s="6">
        <v>8</v>
      </c>
      <c r="D16" s="5" t="s">
        <v>1033</v>
      </c>
      <c r="E16" s="5" t="s">
        <v>1278</v>
      </c>
      <c r="F16" s="5" t="s">
        <v>1031</v>
      </c>
      <c r="G16" s="5" t="s">
        <v>579</v>
      </c>
      <c r="H16" s="5" t="s">
        <v>1277</v>
      </c>
      <c r="I16" s="5" t="s">
        <v>43</v>
      </c>
      <c r="J16" s="5" t="s">
        <v>1102</v>
      </c>
      <c r="K16" s="6">
        <v>71</v>
      </c>
      <c r="L16" s="6">
        <v>310</v>
      </c>
      <c r="M16" s="6">
        <v>330</v>
      </c>
      <c r="N16" s="6">
        <v>680</v>
      </c>
      <c r="O16" s="6">
        <v>12000</v>
      </c>
      <c r="P16" s="5"/>
      <c r="Q16" s="5"/>
      <c r="R16" s="13" t="s">
        <v>1222</v>
      </c>
      <c r="S16" s="13" t="s">
        <v>1052</v>
      </c>
      <c r="T16" s="6">
        <v>38000</v>
      </c>
      <c r="U16" s="6">
        <v>304000</v>
      </c>
      <c r="V16" s="6">
        <v>0</v>
      </c>
      <c r="W16" s="5"/>
      <c r="X16" s="6">
        <v>304000</v>
      </c>
      <c r="Y16" s="6">
        <v>30400</v>
      </c>
      <c r="Z16" s="6">
        <v>334400</v>
      </c>
    </row>
    <row r="17" spans="1:26" ht="15.75" customHeight="1">
      <c r="A17" s="5" t="s">
        <v>591</v>
      </c>
      <c r="B17" s="15">
        <v>18</v>
      </c>
      <c r="C17" s="6">
        <v>8.5</v>
      </c>
      <c r="D17" s="5" t="s">
        <v>1033</v>
      </c>
      <c r="E17" s="5" t="s">
        <v>1276</v>
      </c>
      <c r="F17" s="5" t="s">
        <v>1031</v>
      </c>
      <c r="G17" s="5" t="s">
        <v>579</v>
      </c>
      <c r="H17" s="5" t="s">
        <v>1109</v>
      </c>
      <c r="I17" s="5" t="s">
        <v>43</v>
      </c>
      <c r="J17" s="5" t="s">
        <v>1275</v>
      </c>
      <c r="K17" s="6">
        <v>100</v>
      </c>
      <c r="L17" s="6">
        <v>300</v>
      </c>
      <c r="M17" s="6">
        <v>410</v>
      </c>
      <c r="N17" s="6">
        <v>840</v>
      </c>
      <c r="O17" s="6">
        <v>6000</v>
      </c>
      <c r="P17" s="5" t="s">
        <v>1037</v>
      </c>
      <c r="Q17" s="5" t="s">
        <v>1042</v>
      </c>
      <c r="R17" s="13" t="s">
        <v>1095</v>
      </c>
      <c r="S17" s="13" t="s">
        <v>1221</v>
      </c>
      <c r="T17" s="6">
        <v>19000</v>
      </c>
      <c r="U17" s="6">
        <v>161500</v>
      </c>
      <c r="V17" s="6">
        <v>0</v>
      </c>
      <c r="W17" s="5"/>
      <c r="X17" s="6">
        <v>161500</v>
      </c>
      <c r="Y17" s="6">
        <v>16150</v>
      </c>
      <c r="Z17" s="6">
        <v>177650</v>
      </c>
    </row>
    <row r="18" spans="1:26" ht="15.75" customHeight="1">
      <c r="A18" s="5" t="s">
        <v>591</v>
      </c>
      <c r="B18" s="15">
        <v>18</v>
      </c>
      <c r="C18" s="6">
        <v>7</v>
      </c>
      <c r="D18" s="5" t="s">
        <v>1033</v>
      </c>
      <c r="E18" s="5" t="s">
        <v>1274</v>
      </c>
      <c r="F18" s="5" t="s">
        <v>1031</v>
      </c>
      <c r="G18" s="5" t="s">
        <v>579</v>
      </c>
      <c r="H18" s="5" t="s">
        <v>1115</v>
      </c>
      <c r="I18" s="5" t="s">
        <v>43</v>
      </c>
      <c r="J18" s="5" t="s">
        <v>1273</v>
      </c>
      <c r="K18" s="6">
        <v>68</v>
      </c>
      <c r="L18" s="6">
        <v>250</v>
      </c>
      <c r="M18" s="6">
        <v>310</v>
      </c>
      <c r="N18" s="6">
        <v>640</v>
      </c>
      <c r="O18" s="6">
        <v>6000</v>
      </c>
      <c r="P18" s="5" t="s">
        <v>1037</v>
      </c>
      <c r="Q18" s="5" t="s">
        <v>1048</v>
      </c>
      <c r="R18" s="13" t="s">
        <v>1095</v>
      </c>
      <c r="S18" s="13" t="s">
        <v>1040</v>
      </c>
      <c r="T18" s="6">
        <v>23600</v>
      </c>
      <c r="U18" s="6">
        <v>165200</v>
      </c>
      <c r="V18" s="6">
        <v>0</v>
      </c>
      <c r="W18" s="5"/>
      <c r="X18" s="6">
        <v>165200</v>
      </c>
      <c r="Y18" s="6">
        <v>16520</v>
      </c>
      <c r="Z18" s="6">
        <v>181720</v>
      </c>
    </row>
    <row r="19" spans="1:26" ht="15.75" customHeight="1">
      <c r="A19" s="5" t="s">
        <v>591</v>
      </c>
      <c r="B19" s="15">
        <v>18</v>
      </c>
      <c r="C19" s="6">
        <v>10</v>
      </c>
      <c r="D19" s="5" t="s">
        <v>1033</v>
      </c>
      <c r="E19" s="5" t="s">
        <v>1272</v>
      </c>
      <c r="F19" s="5" t="s">
        <v>1031</v>
      </c>
      <c r="G19" s="5" t="s">
        <v>579</v>
      </c>
      <c r="H19" s="5" t="s">
        <v>1271</v>
      </c>
      <c r="I19" s="5" t="s">
        <v>43</v>
      </c>
      <c r="J19" s="5" t="s">
        <v>1102</v>
      </c>
      <c r="K19" s="6">
        <v>70</v>
      </c>
      <c r="L19" s="6">
        <v>400</v>
      </c>
      <c r="M19" s="6">
        <v>300</v>
      </c>
      <c r="N19" s="6">
        <v>620</v>
      </c>
      <c r="O19" s="6">
        <v>6000</v>
      </c>
      <c r="P19" s="5"/>
      <c r="Q19" s="5"/>
      <c r="R19" s="13" t="s">
        <v>1035</v>
      </c>
      <c r="S19" s="13" t="s">
        <v>1221</v>
      </c>
      <c r="T19" s="6">
        <v>14700</v>
      </c>
      <c r="U19" s="6">
        <v>147000</v>
      </c>
      <c r="V19" s="6">
        <v>0</v>
      </c>
      <c r="W19" s="5"/>
      <c r="X19" s="6">
        <v>147000</v>
      </c>
      <c r="Y19" s="6">
        <v>14700</v>
      </c>
      <c r="Z19" s="6">
        <v>161700</v>
      </c>
    </row>
    <row r="20" spans="1:26" ht="15.75" customHeight="1">
      <c r="A20" s="5" t="s">
        <v>591</v>
      </c>
      <c r="B20" s="15">
        <v>18</v>
      </c>
      <c r="C20" s="6">
        <v>9</v>
      </c>
      <c r="D20" s="5" t="s">
        <v>1033</v>
      </c>
      <c r="E20" s="5" t="s">
        <v>1270</v>
      </c>
      <c r="F20" s="5" t="s">
        <v>1031</v>
      </c>
      <c r="G20" s="5" t="s">
        <v>579</v>
      </c>
      <c r="H20" s="5" t="s">
        <v>1269</v>
      </c>
      <c r="I20" s="5" t="s">
        <v>43</v>
      </c>
      <c r="J20" s="5" t="s">
        <v>1268</v>
      </c>
      <c r="K20" s="6">
        <v>80</v>
      </c>
      <c r="L20" s="6">
        <v>350</v>
      </c>
      <c r="M20" s="6">
        <v>370</v>
      </c>
      <c r="N20" s="6">
        <v>760</v>
      </c>
      <c r="O20" s="6">
        <v>12000</v>
      </c>
      <c r="P20" s="5" t="s">
        <v>1037</v>
      </c>
      <c r="Q20" s="5" t="s">
        <v>1036</v>
      </c>
      <c r="R20" s="13" t="s">
        <v>1028</v>
      </c>
      <c r="S20" s="13" t="s">
        <v>1027</v>
      </c>
      <c r="T20" s="6">
        <v>33250</v>
      </c>
      <c r="U20" s="6">
        <v>299250</v>
      </c>
      <c r="V20" s="6">
        <v>0</v>
      </c>
      <c r="W20" s="5"/>
      <c r="X20" s="6">
        <v>299250</v>
      </c>
      <c r="Y20" s="6">
        <v>29925</v>
      </c>
      <c r="Z20" s="6">
        <v>329175</v>
      </c>
    </row>
    <row r="21" spans="1:26" ht="15.75" customHeight="1">
      <c r="A21" s="5" t="s">
        <v>583</v>
      </c>
      <c r="B21" s="15">
        <v>89</v>
      </c>
      <c r="C21" s="6">
        <v>9.5</v>
      </c>
      <c r="D21" s="5" t="s">
        <v>1033</v>
      </c>
      <c r="E21" s="5" t="s">
        <v>1267</v>
      </c>
      <c r="F21" s="5" t="s">
        <v>1031</v>
      </c>
      <c r="G21" s="5" t="s">
        <v>579</v>
      </c>
      <c r="H21" s="5" t="s">
        <v>1266</v>
      </c>
      <c r="I21" s="5" t="s">
        <v>43</v>
      </c>
      <c r="J21" s="5" t="s">
        <v>1245</v>
      </c>
      <c r="K21" s="6">
        <v>60</v>
      </c>
      <c r="L21" s="6">
        <v>350</v>
      </c>
      <c r="M21" s="6">
        <v>450</v>
      </c>
      <c r="N21" s="6">
        <v>920</v>
      </c>
      <c r="O21" s="6">
        <v>6000</v>
      </c>
      <c r="P21" s="5"/>
      <c r="Q21" s="5"/>
      <c r="R21" s="13" t="s">
        <v>1063</v>
      </c>
      <c r="S21" s="13" t="s">
        <v>1046</v>
      </c>
      <c r="T21" s="6">
        <v>17000</v>
      </c>
      <c r="U21" s="6">
        <v>161500</v>
      </c>
      <c r="V21" s="6">
        <v>0</v>
      </c>
      <c r="W21" s="5"/>
      <c r="X21" s="6">
        <v>161500</v>
      </c>
      <c r="Y21" s="6">
        <v>16150</v>
      </c>
      <c r="Z21" s="6">
        <v>177650</v>
      </c>
    </row>
    <row r="22" spans="1:26" ht="15.75" customHeight="1">
      <c r="A22" s="5" t="s">
        <v>583</v>
      </c>
      <c r="B22" s="15">
        <v>89</v>
      </c>
      <c r="C22" s="6">
        <v>9.5</v>
      </c>
      <c r="D22" s="5" t="s">
        <v>1033</v>
      </c>
      <c r="E22" s="5" t="s">
        <v>1265</v>
      </c>
      <c r="F22" s="5" t="s">
        <v>1031</v>
      </c>
      <c r="G22" s="5" t="s">
        <v>579</v>
      </c>
      <c r="H22" s="5" t="s">
        <v>1264</v>
      </c>
      <c r="I22" s="5" t="s">
        <v>43</v>
      </c>
      <c r="J22" s="5" t="s">
        <v>1263</v>
      </c>
      <c r="K22" s="6">
        <v>53</v>
      </c>
      <c r="L22" s="6">
        <v>350</v>
      </c>
      <c r="M22" s="6">
        <v>450</v>
      </c>
      <c r="N22" s="6">
        <v>910</v>
      </c>
      <c r="O22" s="6">
        <v>36000</v>
      </c>
      <c r="P22" s="5"/>
      <c r="Q22" s="5"/>
      <c r="R22" s="13" t="s">
        <v>1063</v>
      </c>
      <c r="S22" s="13" t="s">
        <v>1040</v>
      </c>
      <c r="T22" s="6">
        <v>102300</v>
      </c>
      <c r="U22" s="6">
        <v>971850</v>
      </c>
      <c r="V22" s="6">
        <v>0</v>
      </c>
      <c r="W22" s="5"/>
      <c r="X22" s="6">
        <v>971850</v>
      </c>
      <c r="Y22" s="6">
        <v>97185</v>
      </c>
      <c r="Z22" s="6">
        <v>1069035</v>
      </c>
    </row>
    <row r="23" spans="1:26" ht="15.75" customHeight="1">
      <c r="A23" s="5" t="s">
        <v>583</v>
      </c>
      <c r="B23" s="15">
        <v>89</v>
      </c>
      <c r="C23" s="6">
        <v>6.5</v>
      </c>
      <c r="D23" s="5" t="s">
        <v>1033</v>
      </c>
      <c r="E23" s="5" t="s">
        <v>220</v>
      </c>
      <c r="F23" s="5" t="s">
        <v>1031</v>
      </c>
      <c r="G23" s="5" t="s">
        <v>579</v>
      </c>
      <c r="H23" s="5" t="s">
        <v>1065</v>
      </c>
      <c r="I23" s="5" t="s">
        <v>43</v>
      </c>
      <c r="J23" s="5" t="s">
        <v>1262</v>
      </c>
      <c r="K23" s="6">
        <v>70</v>
      </c>
      <c r="L23" s="6">
        <v>250</v>
      </c>
      <c r="M23" s="6">
        <v>350</v>
      </c>
      <c r="N23" s="6">
        <v>720</v>
      </c>
      <c r="O23" s="6">
        <v>252000</v>
      </c>
      <c r="P23" s="5"/>
      <c r="Q23" s="5"/>
      <c r="R23" s="13" t="s">
        <v>1063</v>
      </c>
      <c r="S23" s="13" t="s">
        <v>1047</v>
      </c>
      <c r="T23" s="6">
        <v>57600</v>
      </c>
      <c r="U23" s="6">
        <v>374400</v>
      </c>
      <c r="V23" s="6">
        <v>0</v>
      </c>
      <c r="W23" s="5"/>
      <c r="X23" s="6">
        <v>374400</v>
      </c>
      <c r="Y23" s="6">
        <v>37440</v>
      </c>
      <c r="Z23" s="6">
        <v>411840</v>
      </c>
    </row>
    <row r="24" spans="1:26" ht="15.75" customHeight="1">
      <c r="A24" s="5" t="s">
        <v>583</v>
      </c>
      <c r="B24" s="15">
        <v>89</v>
      </c>
      <c r="C24" s="6">
        <v>6.5</v>
      </c>
      <c r="D24" s="5" t="s">
        <v>1033</v>
      </c>
      <c r="E24" s="5" t="s">
        <v>220</v>
      </c>
      <c r="F24" s="5" t="s">
        <v>1031</v>
      </c>
      <c r="G24" s="5" t="s">
        <v>579</v>
      </c>
      <c r="H24" s="5" t="s">
        <v>1065</v>
      </c>
      <c r="I24" s="5" t="s">
        <v>43</v>
      </c>
      <c r="J24" s="5" t="s">
        <v>1262</v>
      </c>
      <c r="K24" s="6">
        <v>70</v>
      </c>
      <c r="L24" s="6">
        <v>250</v>
      </c>
      <c r="M24" s="6">
        <v>350</v>
      </c>
      <c r="N24" s="6">
        <v>720</v>
      </c>
      <c r="O24" s="6">
        <v>252000</v>
      </c>
      <c r="P24" s="5"/>
      <c r="Q24" s="5"/>
      <c r="R24" s="13" t="s">
        <v>1063</v>
      </c>
      <c r="S24" s="13" t="s">
        <v>1095</v>
      </c>
      <c r="T24" s="6">
        <v>115200</v>
      </c>
      <c r="U24" s="6">
        <v>748800</v>
      </c>
      <c r="V24" s="6">
        <v>0</v>
      </c>
      <c r="W24" s="5"/>
      <c r="X24" s="6">
        <v>748800</v>
      </c>
      <c r="Y24" s="6">
        <v>74880</v>
      </c>
      <c r="Z24" s="6">
        <v>823680</v>
      </c>
    </row>
    <row r="25" spans="1:26" ht="15.75" customHeight="1">
      <c r="A25" s="5" t="s">
        <v>583</v>
      </c>
      <c r="B25" s="15">
        <v>89</v>
      </c>
      <c r="C25" s="6">
        <v>6.5</v>
      </c>
      <c r="D25" s="5" t="s">
        <v>1033</v>
      </c>
      <c r="E25" s="5" t="s">
        <v>220</v>
      </c>
      <c r="F25" s="5" t="s">
        <v>1031</v>
      </c>
      <c r="G25" s="5" t="s">
        <v>579</v>
      </c>
      <c r="H25" s="5" t="s">
        <v>1065</v>
      </c>
      <c r="I25" s="5" t="s">
        <v>43</v>
      </c>
      <c r="J25" s="5" t="s">
        <v>1262</v>
      </c>
      <c r="K25" s="6">
        <v>70</v>
      </c>
      <c r="L25" s="6">
        <v>250</v>
      </c>
      <c r="M25" s="6">
        <v>350</v>
      </c>
      <c r="N25" s="6">
        <v>720</v>
      </c>
      <c r="O25" s="6">
        <v>252000</v>
      </c>
      <c r="P25" s="5"/>
      <c r="Q25" s="5"/>
      <c r="R25" s="13" t="s">
        <v>1063</v>
      </c>
      <c r="S25" s="13" t="s">
        <v>1092</v>
      </c>
      <c r="T25" s="6">
        <v>57600</v>
      </c>
      <c r="U25" s="6">
        <v>374400</v>
      </c>
      <c r="V25" s="6">
        <v>0</v>
      </c>
      <c r="W25" s="5"/>
      <c r="X25" s="6">
        <v>374400</v>
      </c>
      <c r="Y25" s="6">
        <v>37440</v>
      </c>
      <c r="Z25" s="6">
        <v>411840</v>
      </c>
    </row>
    <row r="26" spans="1:26" ht="15.75" customHeight="1">
      <c r="A26" s="5" t="s">
        <v>583</v>
      </c>
      <c r="B26" s="15">
        <v>89</v>
      </c>
      <c r="C26" s="6">
        <v>6.5</v>
      </c>
      <c r="D26" s="5" t="s">
        <v>1033</v>
      </c>
      <c r="E26" s="5" t="s">
        <v>220</v>
      </c>
      <c r="F26" s="5" t="s">
        <v>1031</v>
      </c>
      <c r="G26" s="5" t="s">
        <v>579</v>
      </c>
      <c r="H26" s="5" t="s">
        <v>1065</v>
      </c>
      <c r="I26" s="5" t="s">
        <v>43</v>
      </c>
      <c r="J26" s="5" t="s">
        <v>1262</v>
      </c>
      <c r="K26" s="6">
        <v>70</v>
      </c>
      <c r="L26" s="6">
        <v>250</v>
      </c>
      <c r="M26" s="6">
        <v>350</v>
      </c>
      <c r="N26" s="6">
        <v>720</v>
      </c>
      <c r="O26" s="6">
        <v>252000</v>
      </c>
      <c r="P26" s="5"/>
      <c r="Q26" s="5"/>
      <c r="R26" s="13" t="s">
        <v>1063</v>
      </c>
      <c r="S26" s="13" t="s">
        <v>1035</v>
      </c>
      <c r="T26" s="6">
        <v>115200</v>
      </c>
      <c r="U26" s="6">
        <v>748800</v>
      </c>
      <c r="V26" s="6">
        <v>0</v>
      </c>
      <c r="W26" s="5"/>
      <c r="X26" s="6">
        <v>748800</v>
      </c>
      <c r="Y26" s="6">
        <v>74880</v>
      </c>
      <c r="Z26" s="6">
        <v>823680</v>
      </c>
    </row>
    <row r="27" spans="1:26" ht="15.75" customHeight="1">
      <c r="A27" s="5" t="s">
        <v>583</v>
      </c>
      <c r="B27" s="15">
        <v>89</v>
      </c>
      <c r="C27" s="6">
        <v>6.5</v>
      </c>
      <c r="D27" s="5" t="s">
        <v>1033</v>
      </c>
      <c r="E27" s="5" t="s">
        <v>220</v>
      </c>
      <c r="F27" s="5" t="s">
        <v>1031</v>
      </c>
      <c r="G27" s="5" t="s">
        <v>579</v>
      </c>
      <c r="H27" s="5" t="s">
        <v>1065</v>
      </c>
      <c r="I27" s="5" t="s">
        <v>43</v>
      </c>
      <c r="J27" s="5" t="s">
        <v>1262</v>
      </c>
      <c r="K27" s="6">
        <v>70</v>
      </c>
      <c r="L27" s="6">
        <v>250</v>
      </c>
      <c r="M27" s="6">
        <v>350</v>
      </c>
      <c r="N27" s="6">
        <v>720</v>
      </c>
      <c r="O27" s="6">
        <v>252000</v>
      </c>
      <c r="P27" s="5"/>
      <c r="Q27" s="5"/>
      <c r="R27" s="13" t="s">
        <v>1063</v>
      </c>
      <c r="S27" s="13" t="s">
        <v>1071</v>
      </c>
      <c r="T27" s="6">
        <v>57600</v>
      </c>
      <c r="U27" s="6">
        <v>374400</v>
      </c>
      <c r="V27" s="6">
        <v>0</v>
      </c>
      <c r="W27" s="5"/>
      <c r="X27" s="6">
        <v>374400</v>
      </c>
      <c r="Y27" s="6">
        <v>37440</v>
      </c>
      <c r="Z27" s="6">
        <v>411840</v>
      </c>
    </row>
    <row r="28" spans="1:26" ht="15.75" customHeight="1">
      <c r="A28" s="5" t="s">
        <v>583</v>
      </c>
      <c r="B28" s="15">
        <v>89</v>
      </c>
      <c r="C28" s="6">
        <v>6.5</v>
      </c>
      <c r="D28" s="5" t="s">
        <v>1033</v>
      </c>
      <c r="E28" s="5" t="s">
        <v>220</v>
      </c>
      <c r="F28" s="5" t="s">
        <v>1031</v>
      </c>
      <c r="G28" s="5" t="s">
        <v>579</v>
      </c>
      <c r="H28" s="5" t="s">
        <v>1065</v>
      </c>
      <c r="I28" s="5" t="s">
        <v>43</v>
      </c>
      <c r="J28" s="5" t="s">
        <v>1262</v>
      </c>
      <c r="K28" s="6">
        <v>70</v>
      </c>
      <c r="L28" s="6">
        <v>250</v>
      </c>
      <c r="M28" s="6">
        <v>350</v>
      </c>
      <c r="N28" s="6">
        <v>720</v>
      </c>
      <c r="O28" s="6">
        <v>252000</v>
      </c>
      <c r="P28" s="5"/>
      <c r="Q28" s="5"/>
      <c r="R28" s="13" t="s">
        <v>1063</v>
      </c>
      <c r="S28" s="13" t="s">
        <v>1221</v>
      </c>
      <c r="T28" s="6">
        <v>57600</v>
      </c>
      <c r="U28" s="6">
        <v>374400</v>
      </c>
      <c r="V28" s="6">
        <v>0</v>
      </c>
      <c r="W28" s="5"/>
      <c r="X28" s="6">
        <v>374400</v>
      </c>
      <c r="Y28" s="6">
        <v>37440</v>
      </c>
      <c r="Z28" s="6">
        <v>411840</v>
      </c>
    </row>
    <row r="29" spans="1:26" ht="15.75" customHeight="1">
      <c r="A29" s="5" t="s">
        <v>583</v>
      </c>
      <c r="B29" s="15">
        <v>89</v>
      </c>
      <c r="C29" s="6">
        <v>6.5</v>
      </c>
      <c r="D29" s="5" t="s">
        <v>1033</v>
      </c>
      <c r="E29" s="5" t="s">
        <v>220</v>
      </c>
      <c r="F29" s="5" t="s">
        <v>1031</v>
      </c>
      <c r="G29" s="5" t="s">
        <v>579</v>
      </c>
      <c r="H29" s="5" t="s">
        <v>1065</v>
      </c>
      <c r="I29" s="5" t="s">
        <v>43</v>
      </c>
      <c r="J29" s="5" t="s">
        <v>1262</v>
      </c>
      <c r="K29" s="6">
        <v>70</v>
      </c>
      <c r="L29" s="6">
        <v>250</v>
      </c>
      <c r="M29" s="6">
        <v>350</v>
      </c>
      <c r="N29" s="6">
        <v>720</v>
      </c>
      <c r="O29" s="6">
        <v>252000</v>
      </c>
      <c r="P29" s="5"/>
      <c r="Q29" s="5"/>
      <c r="R29" s="13" t="s">
        <v>1063</v>
      </c>
      <c r="S29" s="13" t="s">
        <v>1027</v>
      </c>
      <c r="T29" s="6">
        <v>29400</v>
      </c>
      <c r="U29" s="6">
        <v>191100</v>
      </c>
      <c r="V29" s="6">
        <v>0</v>
      </c>
      <c r="W29" s="5"/>
      <c r="X29" s="6">
        <v>191100</v>
      </c>
      <c r="Y29" s="6">
        <v>19110</v>
      </c>
      <c r="Z29" s="6">
        <v>210210</v>
      </c>
    </row>
    <row r="30" spans="1:26" ht="15.75" customHeight="1">
      <c r="A30" s="5" t="s">
        <v>583</v>
      </c>
      <c r="B30" s="15">
        <v>89</v>
      </c>
      <c r="C30" s="6">
        <v>6.5</v>
      </c>
      <c r="D30" s="5" t="s">
        <v>1033</v>
      </c>
      <c r="E30" s="5" t="s">
        <v>220</v>
      </c>
      <c r="F30" s="5" t="s">
        <v>1031</v>
      </c>
      <c r="G30" s="5" t="s">
        <v>579</v>
      </c>
      <c r="H30" s="5" t="s">
        <v>1065</v>
      </c>
      <c r="I30" s="5" t="s">
        <v>43</v>
      </c>
      <c r="J30" s="5" t="s">
        <v>1262</v>
      </c>
      <c r="K30" s="6">
        <v>70</v>
      </c>
      <c r="L30" s="6">
        <v>250</v>
      </c>
      <c r="M30" s="6">
        <v>350</v>
      </c>
      <c r="N30" s="6">
        <v>720</v>
      </c>
      <c r="O30" s="6">
        <v>252000</v>
      </c>
      <c r="P30" s="5"/>
      <c r="Q30" s="5"/>
      <c r="R30" s="13" t="s">
        <v>1063</v>
      </c>
      <c r="S30" s="13" t="s">
        <v>1040</v>
      </c>
      <c r="T30" s="6">
        <v>57600</v>
      </c>
      <c r="U30" s="6">
        <v>374400</v>
      </c>
      <c r="V30" s="6">
        <v>0</v>
      </c>
      <c r="W30" s="5"/>
      <c r="X30" s="6">
        <v>374400</v>
      </c>
      <c r="Y30" s="6">
        <v>37440</v>
      </c>
      <c r="Z30" s="6">
        <v>411840</v>
      </c>
    </row>
    <row r="31" spans="1:26" ht="15.75" customHeight="1">
      <c r="A31" s="5" t="s">
        <v>583</v>
      </c>
      <c r="B31" s="15">
        <v>89</v>
      </c>
      <c r="C31" s="6">
        <v>6.5</v>
      </c>
      <c r="D31" s="5" t="s">
        <v>1033</v>
      </c>
      <c r="E31" s="5" t="s">
        <v>220</v>
      </c>
      <c r="F31" s="5" t="s">
        <v>1031</v>
      </c>
      <c r="G31" s="5" t="s">
        <v>579</v>
      </c>
      <c r="H31" s="5" t="s">
        <v>1065</v>
      </c>
      <c r="I31" s="5" t="s">
        <v>43</v>
      </c>
      <c r="J31" s="5" t="s">
        <v>1262</v>
      </c>
      <c r="K31" s="6">
        <v>70</v>
      </c>
      <c r="L31" s="6">
        <v>250</v>
      </c>
      <c r="M31" s="6">
        <v>350</v>
      </c>
      <c r="N31" s="6">
        <v>720</v>
      </c>
      <c r="O31" s="6">
        <v>252000</v>
      </c>
      <c r="P31" s="5"/>
      <c r="Q31" s="5"/>
      <c r="R31" s="13" t="s">
        <v>1063</v>
      </c>
      <c r="S31" s="13" t="s">
        <v>1052</v>
      </c>
      <c r="T31" s="6">
        <v>57600</v>
      </c>
      <c r="U31" s="6">
        <v>374400</v>
      </c>
      <c r="V31" s="6">
        <v>0</v>
      </c>
      <c r="W31" s="5"/>
      <c r="X31" s="6">
        <v>374400</v>
      </c>
      <c r="Y31" s="6">
        <v>37440</v>
      </c>
      <c r="Z31" s="6">
        <v>411840</v>
      </c>
    </row>
    <row r="32" spans="1:26" ht="15.75" customHeight="1">
      <c r="A32" s="5" t="s">
        <v>583</v>
      </c>
      <c r="B32" s="15">
        <v>89</v>
      </c>
      <c r="C32" s="6">
        <v>9.5</v>
      </c>
      <c r="D32" s="5" t="s">
        <v>1033</v>
      </c>
      <c r="E32" s="5" t="s">
        <v>1261</v>
      </c>
      <c r="F32" s="5" t="s">
        <v>1031</v>
      </c>
      <c r="G32" s="5" t="s">
        <v>579</v>
      </c>
      <c r="H32" s="5" t="s">
        <v>1260</v>
      </c>
      <c r="I32" s="5" t="s">
        <v>43</v>
      </c>
      <c r="J32" s="5" t="s">
        <v>1259</v>
      </c>
      <c r="K32" s="6">
        <v>80</v>
      </c>
      <c r="L32" s="6">
        <v>350</v>
      </c>
      <c r="M32" s="6">
        <v>450</v>
      </c>
      <c r="N32" s="6">
        <v>920</v>
      </c>
      <c r="O32" s="6">
        <v>6000</v>
      </c>
      <c r="P32" s="5"/>
      <c r="Q32" s="5"/>
      <c r="R32" s="13" t="s">
        <v>1258</v>
      </c>
      <c r="S32" s="13" t="s">
        <v>1028</v>
      </c>
      <c r="T32" s="6">
        <v>17000</v>
      </c>
      <c r="U32" s="6">
        <v>161500</v>
      </c>
      <c r="V32" s="6">
        <v>0</v>
      </c>
      <c r="W32" s="5"/>
      <c r="X32" s="6">
        <v>161500</v>
      </c>
      <c r="Y32" s="6">
        <v>16150</v>
      </c>
      <c r="Z32" s="6">
        <v>177650</v>
      </c>
    </row>
    <row r="33" spans="1:26" ht="15.75" customHeight="1">
      <c r="A33" s="5" t="s">
        <v>583</v>
      </c>
      <c r="B33" s="15">
        <v>89</v>
      </c>
      <c r="C33" s="6">
        <v>6.5</v>
      </c>
      <c r="D33" s="5" t="s">
        <v>1033</v>
      </c>
      <c r="E33" s="5" t="s">
        <v>225</v>
      </c>
      <c r="F33" s="5" t="s">
        <v>1031</v>
      </c>
      <c r="G33" s="5" t="s">
        <v>579</v>
      </c>
      <c r="H33" s="5" t="s">
        <v>1065</v>
      </c>
      <c r="I33" s="5" t="s">
        <v>43</v>
      </c>
      <c r="J33" s="5" t="s">
        <v>1257</v>
      </c>
      <c r="K33" s="6">
        <v>68</v>
      </c>
      <c r="L33" s="6">
        <v>280</v>
      </c>
      <c r="M33" s="6">
        <v>380</v>
      </c>
      <c r="N33" s="6">
        <v>780</v>
      </c>
      <c r="O33" s="6">
        <v>120000</v>
      </c>
      <c r="P33" s="5"/>
      <c r="Q33" s="5"/>
      <c r="R33" s="13" t="s">
        <v>1028</v>
      </c>
      <c r="S33" s="13" t="s">
        <v>1034</v>
      </c>
      <c r="T33" s="6">
        <v>90000</v>
      </c>
      <c r="U33" s="6">
        <v>585000</v>
      </c>
      <c r="V33" s="6">
        <v>0</v>
      </c>
      <c r="W33" s="5"/>
      <c r="X33" s="6">
        <v>585000</v>
      </c>
      <c r="Y33" s="6">
        <v>58500</v>
      </c>
      <c r="Z33" s="6">
        <v>643500</v>
      </c>
    </row>
    <row r="34" spans="1:26" ht="15.75" customHeight="1">
      <c r="A34" s="5" t="s">
        <v>588</v>
      </c>
      <c r="B34" s="15">
        <v>22</v>
      </c>
      <c r="C34" s="6">
        <v>14</v>
      </c>
      <c r="D34" s="5" t="s">
        <v>1033</v>
      </c>
      <c r="E34" s="5" t="s">
        <v>1256</v>
      </c>
      <c r="F34" s="5" t="s">
        <v>1031</v>
      </c>
      <c r="G34" s="5" t="s">
        <v>579</v>
      </c>
      <c r="H34" s="5" t="s">
        <v>1255</v>
      </c>
      <c r="I34" s="5" t="s">
        <v>43</v>
      </c>
      <c r="J34" s="5" t="s">
        <v>1254</v>
      </c>
      <c r="K34" s="6">
        <v>118</v>
      </c>
      <c r="L34" s="6">
        <v>350</v>
      </c>
      <c r="M34" s="6">
        <v>520</v>
      </c>
      <c r="N34" s="6">
        <v>720</v>
      </c>
      <c r="O34" s="6">
        <v>6000</v>
      </c>
      <c r="P34" s="5"/>
      <c r="Q34" s="5" t="s">
        <v>1053</v>
      </c>
      <c r="R34" s="13" t="s">
        <v>1117</v>
      </c>
      <c r="S34" s="13" t="s">
        <v>1095</v>
      </c>
      <c r="T34" s="6">
        <v>11400</v>
      </c>
      <c r="U34" s="6">
        <v>159600</v>
      </c>
      <c r="V34" s="6">
        <v>0</v>
      </c>
      <c r="W34" s="5"/>
      <c r="X34" s="6">
        <v>159600</v>
      </c>
      <c r="Y34" s="6">
        <v>15960</v>
      </c>
      <c r="Z34" s="6">
        <v>175560</v>
      </c>
    </row>
    <row r="35" spans="1:26" ht="15.75" customHeight="1">
      <c r="A35" s="5" t="s">
        <v>588</v>
      </c>
      <c r="B35" s="15">
        <v>22</v>
      </c>
      <c r="C35" s="6">
        <v>14</v>
      </c>
      <c r="D35" s="5" t="s">
        <v>1033</v>
      </c>
      <c r="E35" s="5" t="s">
        <v>1253</v>
      </c>
      <c r="F35" s="5" t="s">
        <v>1031</v>
      </c>
      <c r="G35" s="5" t="s">
        <v>579</v>
      </c>
      <c r="H35" s="5" t="s">
        <v>1252</v>
      </c>
      <c r="I35" s="5" t="s">
        <v>43</v>
      </c>
      <c r="J35" s="5" t="s">
        <v>1251</v>
      </c>
      <c r="K35" s="6">
        <v>70</v>
      </c>
      <c r="L35" s="6">
        <v>350</v>
      </c>
      <c r="M35" s="6">
        <v>450</v>
      </c>
      <c r="N35" s="6">
        <v>720</v>
      </c>
      <c r="O35" s="6">
        <v>6000</v>
      </c>
      <c r="P35" s="5" t="s">
        <v>1037</v>
      </c>
      <c r="Q35" s="5" t="s">
        <v>1048</v>
      </c>
      <c r="R35" s="13" t="s">
        <v>1111</v>
      </c>
      <c r="S35" s="13" t="s">
        <v>1047</v>
      </c>
      <c r="T35" s="6">
        <v>12900</v>
      </c>
      <c r="U35" s="6">
        <v>180600</v>
      </c>
      <c r="V35" s="6">
        <v>0</v>
      </c>
      <c r="W35" s="5"/>
      <c r="X35" s="6">
        <v>180600</v>
      </c>
      <c r="Y35" s="6">
        <v>18060</v>
      </c>
      <c r="Z35" s="6">
        <v>198660</v>
      </c>
    </row>
    <row r="36" spans="1:26" ht="15.75" customHeight="1">
      <c r="A36" s="5" t="s">
        <v>588</v>
      </c>
      <c r="B36" s="15">
        <v>22</v>
      </c>
      <c r="C36" s="6">
        <v>14</v>
      </c>
      <c r="D36" s="5" t="s">
        <v>1033</v>
      </c>
      <c r="E36" s="5" t="s">
        <v>1250</v>
      </c>
      <c r="F36" s="5" t="s">
        <v>1031</v>
      </c>
      <c r="G36" s="5" t="s">
        <v>579</v>
      </c>
      <c r="H36" s="5" t="s">
        <v>1249</v>
      </c>
      <c r="I36" s="5" t="s">
        <v>43</v>
      </c>
      <c r="J36" s="5" t="s">
        <v>1248</v>
      </c>
      <c r="K36" s="6">
        <v>140</v>
      </c>
      <c r="L36" s="6">
        <v>480</v>
      </c>
      <c r="M36" s="6">
        <v>640</v>
      </c>
      <c r="N36" s="6">
        <v>980</v>
      </c>
      <c r="O36" s="6">
        <v>6000</v>
      </c>
      <c r="P36" s="5"/>
      <c r="Q36" s="5"/>
      <c r="R36" s="13" t="s">
        <v>1057</v>
      </c>
      <c r="S36" s="13" t="s">
        <v>1040</v>
      </c>
      <c r="T36" s="6">
        <v>8900</v>
      </c>
      <c r="U36" s="6">
        <v>124600</v>
      </c>
      <c r="V36" s="6">
        <v>0</v>
      </c>
      <c r="W36" s="5"/>
      <c r="X36" s="6">
        <v>124600</v>
      </c>
      <c r="Y36" s="6">
        <v>12460</v>
      </c>
      <c r="Z36" s="6">
        <v>137060</v>
      </c>
    </row>
    <row r="37" spans="1:26" ht="15.75" customHeight="1">
      <c r="A37" s="5" t="s">
        <v>588</v>
      </c>
      <c r="B37" s="15">
        <v>22</v>
      </c>
      <c r="C37" s="6">
        <v>14.5</v>
      </c>
      <c r="D37" s="5" t="s">
        <v>1033</v>
      </c>
      <c r="E37" s="5" t="s">
        <v>1247</v>
      </c>
      <c r="F37" s="5" t="s">
        <v>1031</v>
      </c>
      <c r="G37" s="5" t="s">
        <v>579</v>
      </c>
      <c r="H37" s="5" t="s">
        <v>1246</v>
      </c>
      <c r="I37" s="5" t="s">
        <v>43</v>
      </c>
      <c r="J37" s="5" t="s">
        <v>1245</v>
      </c>
      <c r="K37" s="6">
        <v>58</v>
      </c>
      <c r="L37" s="6">
        <v>400</v>
      </c>
      <c r="M37" s="6">
        <v>650</v>
      </c>
      <c r="N37" s="6">
        <v>820</v>
      </c>
      <c r="O37" s="6">
        <v>6000</v>
      </c>
      <c r="P37" s="5"/>
      <c r="Q37" s="5"/>
      <c r="R37" s="13" t="s">
        <v>1041</v>
      </c>
      <c r="S37" s="13" t="s">
        <v>1040</v>
      </c>
      <c r="T37" s="6">
        <v>9000</v>
      </c>
      <c r="U37" s="6">
        <v>130500</v>
      </c>
      <c r="V37" s="6">
        <v>0</v>
      </c>
      <c r="W37" s="5"/>
      <c r="X37" s="6">
        <v>130500</v>
      </c>
      <c r="Y37" s="6">
        <v>13050</v>
      </c>
      <c r="Z37" s="6">
        <v>143550</v>
      </c>
    </row>
    <row r="38" spans="1:26" ht="15.75" customHeight="1">
      <c r="A38" s="5" t="s">
        <v>581</v>
      </c>
      <c r="B38" s="15">
        <v>90</v>
      </c>
      <c r="C38" s="6">
        <v>14.5</v>
      </c>
      <c r="D38" s="5" t="s">
        <v>1033</v>
      </c>
      <c r="E38" s="5" t="s">
        <v>1244</v>
      </c>
      <c r="F38" s="5" t="s">
        <v>1031</v>
      </c>
      <c r="G38" s="5" t="s">
        <v>579</v>
      </c>
      <c r="H38" s="5" t="s">
        <v>1243</v>
      </c>
      <c r="I38" s="5" t="s">
        <v>43</v>
      </c>
      <c r="J38" s="5" t="s">
        <v>1102</v>
      </c>
      <c r="K38" s="6">
        <v>68</v>
      </c>
      <c r="L38" s="6">
        <v>400</v>
      </c>
      <c r="M38" s="6">
        <v>700</v>
      </c>
      <c r="N38" s="6">
        <v>820</v>
      </c>
      <c r="O38" s="6">
        <v>6000</v>
      </c>
      <c r="P38" s="5"/>
      <c r="Q38" s="5"/>
      <c r="R38" s="13" t="s">
        <v>1028</v>
      </c>
      <c r="S38" s="13" t="s">
        <v>1027</v>
      </c>
      <c r="T38" s="6">
        <v>8400</v>
      </c>
      <c r="U38" s="6">
        <v>121800</v>
      </c>
      <c r="V38" s="6">
        <v>0</v>
      </c>
      <c r="W38" s="5"/>
      <c r="X38" s="6">
        <v>121800</v>
      </c>
      <c r="Y38" s="6">
        <v>12180</v>
      </c>
      <c r="Z38" s="6">
        <v>133980</v>
      </c>
    </row>
    <row r="39" spans="1:26" ht="15.75" customHeight="1">
      <c r="A39" s="5" t="s">
        <v>1238</v>
      </c>
      <c r="B39" s="15">
        <v>48</v>
      </c>
      <c r="C39" s="6">
        <v>21</v>
      </c>
      <c r="D39" s="5" t="s">
        <v>1033</v>
      </c>
      <c r="E39" s="5" t="s">
        <v>1242</v>
      </c>
      <c r="F39" s="5" t="s">
        <v>1031</v>
      </c>
      <c r="G39" s="5" t="s">
        <v>579</v>
      </c>
      <c r="H39" s="5" t="s">
        <v>1065</v>
      </c>
      <c r="I39" s="5" t="s">
        <v>43</v>
      </c>
      <c r="J39" s="5" t="s">
        <v>1241</v>
      </c>
      <c r="K39" s="6">
        <v>118</v>
      </c>
      <c r="L39" s="6">
        <v>150</v>
      </c>
      <c r="M39" s="6">
        <v>220</v>
      </c>
      <c r="N39" s="6">
        <v>560</v>
      </c>
      <c r="O39" s="6">
        <v>12000</v>
      </c>
      <c r="P39" s="5"/>
      <c r="Q39" s="5"/>
      <c r="R39" s="13" t="s">
        <v>1063</v>
      </c>
      <c r="S39" s="13" t="s">
        <v>1041</v>
      </c>
      <c r="T39" s="6">
        <v>67700</v>
      </c>
      <c r="U39" s="6">
        <v>1421700</v>
      </c>
      <c r="V39" s="6">
        <v>0</v>
      </c>
      <c r="W39" s="5"/>
      <c r="X39" s="6">
        <v>1421700</v>
      </c>
      <c r="Y39" s="6">
        <v>142170</v>
      </c>
      <c r="Z39" s="6">
        <v>1563870</v>
      </c>
    </row>
    <row r="40" spans="1:26" ht="15.75" customHeight="1">
      <c r="A40" s="5" t="s">
        <v>1238</v>
      </c>
      <c r="B40" s="15">
        <v>48</v>
      </c>
      <c r="C40" s="6">
        <v>25.2</v>
      </c>
      <c r="D40" s="5" t="s">
        <v>1033</v>
      </c>
      <c r="E40" s="5" t="s">
        <v>1240</v>
      </c>
      <c r="F40" s="5" t="s">
        <v>1031</v>
      </c>
      <c r="G40" s="5" t="s">
        <v>579</v>
      </c>
      <c r="H40" s="5" t="s">
        <v>1065</v>
      </c>
      <c r="I40" s="5" t="s">
        <v>43</v>
      </c>
      <c r="J40" s="5" t="s">
        <v>1239</v>
      </c>
      <c r="K40" s="6">
        <v>120</v>
      </c>
      <c r="L40" s="6">
        <v>180</v>
      </c>
      <c r="M40" s="6">
        <v>260</v>
      </c>
      <c r="N40" s="6">
        <v>0</v>
      </c>
      <c r="O40" s="6">
        <v>18000</v>
      </c>
      <c r="P40" s="5"/>
      <c r="Q40" s="5"/>
      <c r="R40" s="13" t="s">
        <v>1063</v>
      </c>
      <c r="S40" s="13" t="s">
        <v>1040</v>
      </c>
      <c r="T40" s="6">
        <v>61600</v>
      </c>
      <c r="U40" s="6">
        <v>1552320</v>
      </c>
      <c r="V40" s="6">
        <v>0</v>
      </c>
      <c r="W40" s="5"/>
      <c r="X40" s="6">
        <v>1552320</v>
      </c>
      <c r="Y40" s="6">
        <v>155232</v>
      </c>
      <c r="Z40" s="6">
        <v>1707552</v>
      </c>
    </row>
    <row r="41" spans="1:26" ht="15.75" customHeight="1">
      <c r="A41" s="5" t="s">
        <v>586</v>
      </c>
      <c r="B41" s="15">
        <v>52</v>
      </c>
      <c r="C41" s="6">
        <v>29</v>
      </c>
      <c r="D41" s="5" t="s">
        <v>1033</v>
      </c>
      <c r="E41" s="5" t="s">
        <v>1237</v>
      </c>
      <c r="F41" s="5" t="s">
        <v>1031</v>
      </c>
      <c r="G41" s="5" t="s">
        <v>579</v>
      </c>
      <c r="H41" s="5" t="s">
        <v>1236</v>
      </c>
      <c r="I41" s="5" t="s">
        <v>43</v>
      </c>
      <c r="J41" s="5" t="s">
        <v>1235</v>
      </c>
      <c r="K41" s="6">
        <v>100</v>
      </c>
      <c r="L41" s="6">
        <v>290</v>
      </c>
      <c r="M41" s="6">
        <v>460</v>
      </c>
      <c r="N41" s="6">
        <v>940</v>
      </c>
      <c r="O41" s="6">
        <v>6000</v>
      </c>
      <c r="P41" s="5" t="s">
        <v>1037</v>
      </c>
      <c r="Q41" s="5" t="s">
        <v>1042</v>
      </c>
      <c r="R41" s="13" t="s">
        <v>1117</v>
      </c>
      <c r="S41" s="13" t="s">
        <v>1092</v>
      </c>
      <c r="T41" s="6">
        <v>19550</v>
      </c>
      <c r="U41" s="6">
        <v>566950</v>
      </c>
      <c r="V41" s="6">
        <v>0</v>
      </c>
      <c r="W41" s="5"/>
      <c r="X41" s="6">
        <v>566950</v>
      </c>
      <c r="Y41" s="6">
        <v>56695</v>
      </c>
      <c r="Z41" s="6">
        <v>623645</v>
      </c>
    </row>
    <row r="42" spans="1:26" ht="15.75" customHeight="1">
      <c r="A42" s="5" t="s">
        <v>586</v>
      </c>
      <c r="B42" s="15">
        <v>52</v>
      </c>
      <c r="C42" s="6">
        <v>27.5</v>
      </c>
      <c r="D42" s="5" t="s">
        <v>1033</v>
      </c>
      <c r="E42" s="5" t="s">
        <v>1234</v>
      </c>
      <c r="F42" s="5" t="s">
        <v>1031</v>
      </c>
      <c r="G42" s="5" t="s">
        <v>579</v>
      </c>
      <c r="H42" s="5" t="s">
        <v>1233</v>
      </c>
      <c r="I42" s="5" t="s">
        <v>43</v>
      </c>
      <c r="J42" s="5" t="s">
        <v>1232</v>
      </c>
      <c r="K42" s="6">
        <v>63</v>
      </c>
      <c r="L42" s="6">
        <v>275</v>
      </c>
      <c r="M42" s="6">
        <v>400</v>
      </c>
      <c r="N42" s="6">
        <v>820</v>
      </c>
      <c r="O42" s="6">
        <v>6000</v>
      </c>
      <c r="P42" s="5" t="s">
        <v>1037</v>
      </c>
      <c r="Q42" s="5" t="s">
        <v>1048</v>
      </c>
      <c r="R42" s="13" t="s">
        <v>1117</v>
      </c>
      <c r="S42" s="13" t="s">
        <v>1095</v>
      </c>
      <c r="T42" s="6">
        <v>20650</v>
      </c>
      <c r="U42" s="6">
        <v>567875</v>
      </c>
      <c r="V42" s="6">
        <v>0</v>
      </c>
      <c r="W42" s="5"/>
      <c r="X42" s="6">
        <v>567875</v>
      </c>
      <c r="Y42" s="6">
        <v>56788</v>
      </c>
      <c r="Z42" s="6">
        <v>624663</v>
      </c>
    </row>
    <row r="43" spans="1:26" ht="15.75" customHeight="1">
      <c r="A43" s="5" t="s">
        <v>586</v>
      </c>
      <c r="B43" s="15">
        <v>52</v>
      </c>
      <c r="C43" s="6">
        <v>32</v>
      </c>
      <c r="D43" s="5" t="s">
        <v>1033</v>
      </c>
      <c r="E43" s="5" t="s">
        <v>1231</v>
      </c>
      <c r="F43" s="5" t="s">
        <v>1031</v>
      </c>
      <c r="G43" s="5" t="s">
        <v>579</v>
      </c>
      <c r="H43" s="5" t="s">
        <v>1224</v>
      </c>
      <c r="I43" s="5" t="s">
        <v>43</v>
      </c>
      <c r="J43" s="5" t="s">
        <v>1223</v>
      </c>
      <c r="K43" s="6">
        <v>98</v>
      </c>
      <c r="L43" s="6">
        <v>320</v>
      </c>
      <c r="M43" s="6">
        <v>400</v>
      </c>
      <c r="N43" s="6">
        <v>820</v>
      </c>
      <c r="O43" s="6">
        <v>12000</v>
      </c>
      <c r="P43" s="5" t="s">
        <v>1037</v>
      </c>
      <c r="Q43" s="5" t="s">
        <v>1048</v>
      </c>
      <c r="R43" s="13" t="s">
        <v>1111</v>
      </c>
      <c r="S43" s="13" t="s">
        <v>1035</v>
      </c>
      <c r="T43" s="6">
        <v>36200</v>
      </c>
      <c r="U43" s="6">
        <v>1158400</v>
      </c>
      <c r="V43" s="6">
        <v>0</v>
      </c>
      <c r="W43" s="5"/>
      <c r="X43" s="6">
        <v>1158400</v>
      </c>
      <c r="Y43" s="6">
        <v>115840</v>
      </c>
      <c r="Z43" s="6">
        <v>1274240</v>
      </c>
    </row>
    <row r="44" spans="1:26" ht="15.75" customHeight="1">
      <c r="A44" s="5" t="s">
        <v>586</v>
      </c>
      <c r="B44" s="15">
        <v>52</v>
      </c>
      <c r="C44" s="6">
        <v>20</v>
      </c>
      <c r="D44" s="5" t="s">
        <v>1033</v>
      </c>
      <c r="E44" s="5" t="s">
        <v>1230</v>
      </c>
      <c r="F44" s="5" t="s">
        <v>1031</v>
      </c>
      <c r="G44" s="5" t="s">
        <v>579</v>
      </c>
      <c r="H44" s="5" t="s">
        <v>1229</v>
      </c>
      <c r="I44" s="5" t="s">
        <v>43</v>
      </c>
      <c r="J44" s="5" t="s">
        <v>1228</v>
      </c>
      <c r="K44" s="6">
        <v>81</v>
      </c>
      <c r="L44" s="6">
        <v>195</v>
      </c>
      <c r="M44" s="6">
        <v>260</v>
      </c>
      <c r="N44" s="6">
        <v>540</v>
      </c>
      <c r="O44" s="6">
        <v>6000</v>
      </c>
      <c r="P44" s="5" t="s">
        <v>1037</v>
      </c>
      <c r="Q44" s="5" t="s">
        <v>1053</v>
      </c>
      <c r="R44" s="13" t="s">
        <v>1096</v>
      </c>
      <c r="S44" s="13" t="s">
        <v>1035</v>
      </c>
      <c r="T44" s="6">
        <v>29050</v>
      </c>
      <c r="U44" s="6">
        <v>581000</v>
      </c>
      <c r="V44" s="6">
        <v>0</v>
      </c>
      <c r="W44" s="5"/>
      <c r="X44" s="6">
        <v>581000</v>
      </c>
      <c r="Y44" s="6">
        <v>58100</v>
      </c>
      <c r="Z44" s="6">
        <v>639100</v>
      </c>
    </row>
    <row r="45" spans="1:26" ht="15.75" customHeight="1">
      <c r="A45" s="5" t="s">
        <v>586</v>
      </c>
      <c r="B45" s="15">
        <v>52</v>
      </c>
      <c r="C45" s="6">
        <v>32</v>
      </c>
      <c r="D45" s="5" t="s">
        <v>1033</v>
      </c>
      <c r="E45" s="5" t="s">
        <v>1227</v>
      </c>
      <c r="F45" s="5" t="s">
        <v>1031</v>
      </c>
      <c r="G45" s="5" t="s">
        <v>579</v>
      </c>
      <c r="H45" s="5" t="s">
        <v>1065</v>
      </c>
      <c r="I45" s="5" t="s">
        <v>43</v>
      </c>
      <c r="J45" s="5" t="s">
        <v>1226</v>
      </c>
      <c r="K45" s="6">
        <v>120</v>
      </c>
      <c r="L45" s="6">
        <v>320</v>
      </c>
      <c r="M45" s="6">
        <v>400</v>
      </c>
      <c r="N45" s="6">
        <v>840</v>
      </c>
      <c r="O45" s="6">
        <v>6000</v>
      </c>
      <c r="P45" s="5"/>
      <c r="Q45" s="5"/>
      <c r="R45" s="13" t="s">
        <v>1063</v>
      </c>
      <c r="S45" s="13" t="s">
        <v>1052</v>
      </c>
      <c r="T45" s="6">
        <v>13900</v>
      </c>
      <c r="U45" s="6">
        <v>444800</v>
      </c>
      <c r="V45" s="6">
        <v>0</v>
      </c>
      <c r="W45" s="5"/>
      <c r="X45" s="6">
        <v>444800</v>
      </c>
      <c r="Y45" s="6">
        <v>44480</v>
      </c>
      <c r="Z45" s="6">
        <v>489280</v>
      </c>
    </row>
    <row r="46" spans="1:26" ht="15.75" customHeight="1">
      <c r="A46" s="5" t="s">
        <v>586</v>
      </c>
      <c r="B46" s="15">
        <v>52</v>
      </c>
      <c r="C46" s="6">
        <v>32</v>
      </c>
      <c r="D46" s="5" t="s">
        <v>1033</v>
      </c>
      <c r="E46" s="5" t="s">
        <v>1227</v>
      </c>
      <c r="F46" s="5" t="s">
        <v>1031</v>
      </c>
      <c r="G46" s="5" t="s">
        <v>579</v>
      </c>
      <c r="H46" s="5" t="s">
        <v>1065</v>
      </c>
      <c r="I46" s="5" t="s">
        <v>43</v>
      </c>
      <c r="J46" s="5" t="s">
        <v>1226</v>
      </c>
      <c r="K46" s="6">
        <v>120</v>
      </c>
      <c r="L46" s="6">
        <v>320</v>
      </c>
      <c r="M46" s="6">
        <v>400</v>
      </c>
      <c r="N46" s="6">
        <v>840</v>
      </c>
      <c r="O46" s="6">
        <v>6000</v>
      </c>
      <c r="P46" s="5"/>
      <c r="Q46" s="5"/>
      <c r="R46" s="13" t="s">
        <v>1063</v>
      </c>
      <c r="S46" s="13" t="s">
        <v>1052</v>
      </c>
      <c r="T46" s="6">
        <v>21000</v>
      </c>
      <c r="U46" s="6">
        <v>672000</v>
      </c>
      <c r="V46" s="6">
        <v>0</v>
      </c>
      <c r="W46" s="5"/>
      <c r="X46" s="6">
        <v>672000</v>
      </c>
      <c r="Y46" s="6">
        <v>67200</v>
      </c>
      <c r="Z46" s="6">
        <v>739200</v>
      </c>
    </row>
    <row r="47" spans="1:26" ht="15.75" customHeight="1">
      <c r="A47" s="5" t="s">
        <v>586</v>
      </c>
      <c r="B47" s="15">
        <v>52</v>
      </c>
      <c r="C47" s="6">
        <v>32</v>
      </c>
      <c r="D47" s="5" t="s">
        <v>1033</v>
      </c>
      <c r="E47" s="5" t="s">
        <v>1225</v>
      </c>
      <c r="F47" s="5" t="s">
        <v>1031</v>
      </c>
      <c r="G47" s="5" t="s">
        <v>579</v>
      </c>
      <c r="H47" s="5" t="s">
        <v>1224</v>
      </c>
      <c r="I47" s="5" t="s">
        <v>43</v>
      </c>
      <c r="J47" s="5" t="s">
        <v>1223</v>
      </c>
      <c r="K47" s="6">
        <v>98</v>
      </c>
      <c r="L47" s="6">
        <v>320</v>
      </c>
      <c r="M47" s="6">
        <v>400</v>
      </c>
      <c r="N47" s="6">
        <v>820</v>
      </c>
      <c r="O47" s="6">
        <v>12000</v>
      </c>
      <c r="P47" s="5" t="s">
        <v>1037</v>
      </c>
      <c r="Q47" s="5" t="s">
        <v>1048</v>
      </c>
      <c r="R47" s="13" t="s">
        <v>1222</v>
      </c>
      <c r="S47" s="13" t="s">
        <v>1221</v>
      </c>
      <c r="T47" s="6">
        <v>36150</v>
      </c>
      <c r="U47" s="6">
        <v>1156800</v>
      </c>
      <c r="V47" s="6">
        <v>0</v>
      </c>
      <c r="W47" s="5"/>
      <c r="X47" s="6">
        <v>1156800</v>
      </c>
      <c r="Y47" s="6">
        <v>115680</v>
      </c>
      <c r="Z47" s="6">
        <v>1272480</v>
      </c>
    </row>
    <row r="48" spans="1:26" ht="15.75" customHeight="1">
      <c r="A48" s="5" t="s">
        <v>586</v>
      </c>
      <c r="B48" s="15">
        <v>52</v>
      </c>
      <c r="C48" s="6">
        <v>20</v>
      </c>
      <c r="D48" s="5" t="s">
        <v>1033</v>
      </c>
      <c r="E48" s="5" t="s">
        <v>1220</v>
      </c>
      <c r="F48" s="5" t="s">
        <v>1031</v>
      </c>
      <c r="G48" s="5" t="s">
        <v>579</v>
      </c>
      <c r="H48" s="5" t="s">
        <v>1044</v>
      </c>
      <c r="I48" s="5" t="s">
        <v>43</v>
      </c>
      <c r="J48" s="5" t="s">
        <v>1219</v>
      </c>
      <c r="K48" s="6">
        <v>106</v>
      </c>
      <c r="L48" s="6">
        <v>200</v>
      </c>
      <c r="M48" s="6">
        <v>300</v>
      </c>
      <c r="N48" s="6">
        <v>620</v>
      </c>
      <c r="O48" s="6">
        <v>6000</v>
      </c>
      <c r="P48" s="5" t="s">
        <v>1049</v>
      </c>
      <c r="Q48" s="5" t="s">
        <v>1042</v>
      </c>
      <c r="R48" s="13" t="s">
        <v>1057</v>
      </c>
      <c r="S48" s="13" t="s">
        <v>1028</v>
      </c>
      <c r="T48" s="6">
        <v>29300</v>
      </c>
      <c r="U48" s="6">
        <v>586000</v>
      </c>
      <c r="V48" s="6">
        <v>0</v>
      </c>
      <c r="W48" s="5"/>
      <c r="X48" s="6">
        <v>586000</v>
      </c>
      <c r="Y48" s="6">
        <v>58600</v>
      </c>
      <c r="Z48" s="6">
        <v>644600</v>
      </c>
    </row>
    <row r="49" spans="1:26" ht="15.75" customHeight="1">
      <c r="A49" s="5" t="s">
        <v>586</v>
      </c>
      <c r="B49" s="15">
        <v>52</v>
      </c>
      <c r="C49" s="6">
        <v>20</v>
      </c>
      <c r="D49" s="5" t="s">
        <v>1033</v>
      </c>
      <c r="E49" s="5" t="s">
        <v>1218</v>
      </c>
      <c r="F49" s="5" t="s">
        <v>1031</v>
      </c>
      <c r="G49" s="5" t="s">
        <v>579</v>
      </c>
      <c r="H49" s="5" t="s">
        <v>1044</v>
      </c>
      <c r="I49" s="5" t="s">
        <v>43</v>
      </c>
      <c r="J49" s="5" t="s">
        <v>1217</v>
      </c>
      <c r="K49" s="6">
        <v>106</v>
      </c>
      <c r="L49" s="6">
        <v>200</v>
      </c>
      <c r="M49" s="6">
        <v>300</v>
      </c>
      <c r="N49" s="6">
        <v>620</v>
      </c>
      <c r="O49" s="6">
        <v>6000</v>
      </c>
      <c r="P49" s="5" t="s">
        <v>1049</v>
      </c>
      <c r="Q49" s="5" t="s">
        <v>1042</v>
      </c>
      <c r="R49" s="13" t="s">
        <v>1057</v>
      </c>
      <c r="S49" s="13" t="s">
        <v>1028</v>
      </c>
      <c r="T49" s="6">
        <v>29050</v>
      </c>
      <c r="U49" s="6">
        <v>581000</v>
      </c>
      <c r="V49" s="6">
        <v>0</v>
      </c>
      <c r="W49" s="5"/>
      <c r="X49" s="6">
        <v>581000</v>
      </c>
      <c r="Y49" s="6">
        <v>58100</v>
      </c>
      <c r="Z49" s="6">
        <v>639100</v>
      </c>
    </row>
  </sheetData>
  <autoFilter ref="A1:Z49" xr:uid="{00000000-0009-0000-0000-000010000000}"/>
  <phoneticPr fontId="2" type="noConversion"/>
  <pageMargins left="1" right="1" top="1" bottom="1" header="0.3" footer="0.3"/>
  <pageSetup paperSize="0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>
    <tabColor rgb="FF00B050"/>
    <outlinePr summaryBelow="0"/>
  </sheetPr>
  <dimension ref="A1:Z145"/>
  <sheetViews>
    <sheetView showGridLines="0" workbookViewId="0"/>
  </sheetViews>
  <sheetFormatPr defaultColWidth="9" defaultRowHeight="16.5"/>
  <cols>
    <col min="1" max="2" width="12.375" style="4" customWidth="1"/>
    <col min="3" max="3" width="9.25" style="4" customWidth="1"/>
    <col min="4" max="4" width="5.75" style="4" customWidth="1"/>
    <col min="5" max="5" width="21.375" style="4" customWidth="1"/>
    <col min="6" max="6" width="4.75" style="4" customWidth="1"/>
    <col min="7" max="7" width="7.125" style="4" customWidth="1"/>
    <col min="8" max="8" width="15.625" style="4" customWidth="1"/>
    <col min="9" max="9" width="12.25" style="4" customWidth="1"/>
    <col min="10" max="10" width="37.125" style="4" customWidth="1"/>
    <col min="11" max="13" width="6.125" style="4" customWidth="1"/>
    <col min="14" max="19" width="10.75" style="4" customWidth="1"/>
    <col min="20" max="22" width="9.25" style="4" customWidth="1"/>
    <col min="23" max="23" width="22.875" style="4" customWidth="1"/>
    <col min="24" max="26" width="9.25" style="4" customWidth="1"/>
    <col min="27" max="16384" width="9" style="4"/>
  </cols>
  <sheetData>
    <row r="1" spans="1:26" ht="12.75" customHeight="1">
      <c r="A1" s="17" t="s">
        <v>9</v>
      </c>
      <c r="B1" s="18" t="s">
        <v>1149</v>
      </c>
      <c r="C1" s="17" t="s">
        <v>12</v>
      </c>
      <c r="D1" s="8" t="s">
        <v>1148</v>
      </c>
      <c r="E1" s="8" t="s">
        <v>0</v>
      </c>
      <c r="F1" s="8" t="s">
        <v>1147</v>
      </c>
      <c r="G1" s="8" t="s">
        <v>606</v>
      </c>
      <c r="H1" s="8" t="s">
        <v>1146</v>
      </c>
      <c r="I1" s="8" t="s">
        <v>1145</v>
      </c>
      <c r="J1" s="8" t="s">
        <v>1144</v>
      </c>
      <c r="K1" s="8" t="s">
        <v>600</v>
      </c>
      <c r="L1" s="8" t="s">
        <v>601</v>
      </c>
      <c r="M1" s="8" t="s">
        <v>585</v>
      </c>
      <c r="N1" s="8" t="s">
        <v>1143</v>
      </c>
      <c r="O1" s="8" t="s">
        <v>1142</v>
      </c>
      <c r="P1" s="8" t="s">
        <v>1141</v>
      </c>
      <c r="Q1" s="8" t="s">
        <v>1140</v>
      </c>
      <c r="R1" s="8" t="s">
        <v>1</v>
      </c>
      <c r="S1" s="8" t="s">
        <v>1139</v>
      </c>
      <c r="T1" s="8" t="s">
        <v>1138</v>
      </c>
      <c r="U1" s="8" t="s">
        <v>1137</v>
      </c>
      <c r="V1" s="8" t="s">
        <v>1136</v>
      </c>
      <c r="W1" s="8" t="s">
        <v>1135</v>
      </c>
      <c r="X1" s="8" t="s">
        <v>1134</v>
      </c>
      <c r="Y1" s="8" t="s">
        <v>1133</v>
      </c>
      <c r="Z1" s="8" t="s">
        <v>1132</v>
      </c>
    </row>
    <row r="2" spans="1:26" ht="15.75" customHeight="1">
      <c r="A2" s="5" t="s">
        <v>1574</v>
      </c>
      <c r="B2" s="15">
        <v>40</v>
      </c>
      <c r="C2" s="6">
        <v>25</v>
      </c>
      <c r="D2" s="5" t="s">
        <v>1033</v>
      </c>
      <c r="E2" s="5" t="s">
        <v>1579</v>
      </c>
      <c r="F2" s="5" t="s">
        <v>1031</v>
      </c>
      <c r="G2" s="5" t="s">
        <v>579</v>
      </c>
      <c r="H2" s="5" t="s">
        <v>1576</v>
      </c>
      <c r="I2" s="5" t="s">
        <v>23</v>
      </c>
      <c r="J2" s="5" t="s">
        <v>1578</v>
      </c>
      <c r="K2" s="6">
        <v>127</v>
      </c>
      <c r="L2" s="6">
        <v>250</v>
      </c>
      <c r="M2" s="6">
        <v>340</v>
      </c>
      <c r="N2" s="6">
        <v>740</v>
      </c>
      <c r="O2" s="6">
        <v>6000</v>
      </c>
      <c r="P2" s="5" t="s">
        <v>1037</v>
      </c>
      <c r="Q2" s="5" t="s">
        <v>1036</v>
      </c>
      <c r="R2" s="13" t="s">
        <v>1329</v>
      </c>
      <c r="S2" s="13" t="s">
        <v>1127</v>
      </c>
      <c r="T2" s="6">
        <v>44100</v>
      </c>
      <c r="U2" s="6">
        <v>1102500</v>
      </c>
      <c r="V2" s="6">
        <v>0</v>
      </c>
      <c r="W2" s="5"/>
      <c r="X2" s="6">
        <v>1102500</v>
      </c>
      <c r="Y2" s="6">
        <v>110250</v>
      </c>
      <c r="Z2" s="6">
        <v>1212750</v>
      </c>
    </row>
    <row r="3" spans="1:26" ht="15.75" customHeight="1">
      <c r="A3" s="5" t="s">
        <v>1574</v>
      </c>
      <c r="B3" s="15">
        <v>40</v>
      </c>
      <c r="C3" s="6">
        <v>22</v>
      </c>
      <c r="D3" s="5" t="s">
        <v>1033</v>
      </c>
      <c r="E3" s="5" t="s">
        <v>1577</v>
      </c>
      <c r="F3" s="5" t="s">
        <v>1031</v>
      </c>
      <c r="G3" s="5" t="s">
        <v>579</v>
      </c>
      <c r="H3" s="5" t="s">
        <v>1576</v>
      </c>
      <c r="I3" s="5" t="s">
        <v>23</v>
      </c>
      <c r="J3" s="5" t="s">
        <v>1575</v>
      </c>
      <c r="K3" s="6">
        <v>127</v>
      </c>
      <c r="L3" s="6">
        <v>220</v>
      </c>
      <c r="M3" s="6">
        <v>300</v>
      </c>
      <c r="N3" s="6">
        <v>660</v>
      </c>
      <c r="O3" s="6">
        <v>6000</v>
      </c>
      <c r="P3" s="5" t="s">
        <v>1037</v>
      </c>
      <c r="Q3" s="5" t="s">
        <v>1036</v>
      </c>
      <c r="R3" s="13" t="s">
        <v>1364</v>
      </c>
      <c r="S3" s="13" t="s">
        <v>1222</v>
      </c>
      <c r="T3" s="6">
        <v>30000</v>
      </c>
      <c r="U3" s="6">
        <v>660000</v>
      </c>
      <c r="V3" s="6">
        <v>0</v>
      </c>
      <c r="W3" s="5"/>
      <c r="X3" s="6">
        <v>660000</v>
      </c>
      <c r="Y3" s="6">
        <v>66000</v>
      </c>
      <c r="Z3" s="6">
        <v>726000</v>
      </c>
    </row>
    <row r="4" spans="1:26" ht="15.75" customHeight="1">
      <c r="A4" s="5" t="s">
        <v>591</v>
      </c>
      <c r="B4" s="15">
        <v>18</v>
      </c>
      <c r="C4" s="6">
        <v>5</v>
      </c>
      <c r="D4" s="5" t="s">
        <v>1033</v>
      </c>
      <c r="E4" s="5" t="s">
        <v>1573</v>
      </c>
      <c r="F4" s="5" t="s">
        <v>1031</v>
      </c>
      <c r="G4" s="5" t="s">
        <v>579</v>
      </c>
      <c r="H4" s="5" t="s">
        <v>1545</v>
      </c>
      <c r="I4" s="5" t="s">
        <v>23</v>
      </c>
      <c r="J4" s="5" t="s">
        <v>1572</v>
      </c>
      <c r="K4" s="6">
        <v>82</v>
      </c>
      <c r="L4" s="6">
        <v>190</v>
      </c>
      <c r="M4" s="6">
        <v>270</v>
      </c>
      <c r="N4" s="6">
        <v>560</v>
      </c>
      <c r="O4" s="6">
        <v>6000</v>
      </c>
      <c r="P4" s="5" t="s">
        <v>1049</v>
      </c>
      <c r="Q4" s="5" t="s">
        <v>1282</v>
      </c>
      <c r="R4" s="13" t="s">
        <v>1571</v>
      </c>
      <c r="S4" s="13" t="s">
        <v>1570</v>
      </c>
      <c r="T4" s="6">
        <v>30500</v>
      </c>
      <c r="U4" s="6">
        <v>152500</v>
      </c>
      <c r="V4" s="6">
        <v>0</v>
      </c>
      <c r="W4" s="5"/>
      <c r="X4" s="6">
        <v>152500</v>
      </c>
      <c r="Y4" s="6">
        <v>15250</v>
      </c>
      <c r="Z4" s="6">
        <v>167750</v>
      </c>
    </row>
    <row r="5" spans="1:26" ht="15.75" customHeight="1">
      <c r="A5" s="5" t="s">
        <v>591</v>
      </c>
      <c r="B5" s="15">
        <v>18</v>
      </c>
      <c r="C5" s="6">
        <v>6</v>
      </c>
      <c r="D5" s="5" t="s">
        <v>1033</v>
      </c>
      <c r="E5" s="5" t="s">
        <v>1569</v>
      </c>
      <c r="F5" s="5" t="s">
        <v>1031</v>
      </c>
      <c r="G5" s="5" t="s">
        <v>579</v>
      </c>
      <c r="H5" s="5" t="s">
        <v>1327</v>
      </c>
      <c r="I5" s="5" t="s">
        <v>23</v>
      </c>
      <c r="J5" s="5" t="s">
        <v>1568</v>
      </c>
      <c r="K5" s="6">
        <v>81</v>
      </c>
      <c r="L5" s="6">
        <v>220</v>
      </c>
      <c r="M5" s="6">
        <v>320</v>
      </c>
      <c r="N5" s="6">
        <v>660</v>
      </c>
      <c r="O5" s="6">
        <v>8000</v>
      </c>
      <c r="P5" s="5" t="s">
        <v>1037</v>
      </c>
      <c r="Q5" s="5" t="s">
        <v>1042</v>
      </c>
      <c r="R5" s="13" t="s">
        <v>1334</v>
      </c>
      <c r="S5" s="13" t="s">
        <v>1320</v>
      </c>
      <c r="T5" s="6">
        <v>10800</v>
      </c>
      <c r="U5" s="6">
        <v>64800</v>
      </c>
      <c r="V5" s="6">
        <v>0</v>
      </c>
      <c r="W5" s="5"/>
      <c r="X5" s="6">
        <v>64800</v>
      </c>
      <c r="Y5" s="6">
        <v>6480</v>
      </c>
      <c r="Z5" s="6">
        <v>71280</v>
      </c>
    </row>
    <row r="6" spans="1:26" ht="15.75" customHeight="1">
      <c r="A6" s="5" t="s">
        <v>591</v>
      </c>
      <c r="B6" s="15">
        <v>18</v>
      </c>
      <c r="C6" s="6">
        <v>6</v>
      </c>
      <c r="D6" s="5" t="s">
        <v>1033</v>
      </c>
      <c r="E6" s="5" t="s">
        <v>1569</v>
      </c>
      <c r="F6" s="5" t="s">
        <v>1031</v>
      </c>
      <c r="G6" s="5" t="s">
        <v>579</v>
      </c>
      <c r="H6" s="5" t="s">
        <v>1327</v>
      </c>
      <c r="I6" s="5" t="s">
        <v>23</v>
      </c>
      <c r="J6" s="5" t="s">
        <v>1568</v>
      </c>
      <c r="K6" s="6">
        <v>81</v>
      </c>
      <c r="L6" s="6">
        <v>220</v>
      </c>
      <c r="M6" s="6">
        <v>320</v>
      </c>
      <c r="N6" s="6">
        <v>660</v>
      </c>
      <c r="O6" s="6">
        <v>8000</v>
      </c>
      <c r="P6" s="5" t="s">
        <v>1037</v>
      </c>
      <c r="Q6" s="5" t="s">
        <v>1042</v>
      </c>
      <c r="R6" s="13" t="s">
        <v>1334</v>
      </c>
      <c r="S6" s="13" t="s">
        <v>1355</v>
      </c>
      <c r="T6" s="6">
        <v>23363</v>
      </c>
      <c r="U6" s="6">
        <v>140178</v>
      </c>
      <c r="V6" s="6">
        <v>0</v>
      </c>
      <c r="W6" s="5"/>
      <c r="X6" s="6">
        <v>140178</v>
      </c>
      <c r="Y6" s="6">
        <v>14018</v>
      </c>
      <c r="Z6" s="6">
        <v>154196</v>
      </c>
    </row>
    <row r="7" spans="1:26" ht="15.75" customHeight="1">
      <c r="A7" s="5" t="s">
        <v>591</v>
      </c>
      <c r="B7" s="15">
        <v>18</v>
      </c>
      <c r="C7" s="6">
        <v>5</v>
      </c>
      <c r="D7" s="5" t="s">
        <v>1033</v>
      </c>
      <c r="E7" s="5" t="s">
        <v>1567</v>
      </c>
      <c r="F7" s="5" t="s">
        <v>1031</v>
      </c>
      <c r="G7" s="5" t="s">
        <v>579</v>
      </c>
      <c r="H7" s="5" t="s">
        <v>1327</v>
      </c>
      <c r="I7" s="5" t="s">
        <v>23</v>
      </c>
      <c r="J7" s="5" t="s">
        <v>1566</v>
      </c>
      <c r="K7" s="6">
        <v>81</v>
      </c>
      <c r="L7" s="6">
        <v>150</v>
      </c>
      <c r="M7" s="6">
        <v>320</v>
      </c>
      <c r="N7" s="6">
        <v>660</v>
      </c>
      <c r="O7" s="6">
        <v>4000</v>
      </c>
      <c r="P7" s="5" t="s">
        <v>1037</v>
      </c>
      <c r="Q7" s="5" t="s">
        <v>1042</v>
      </c>
      <c r="R7" s="13" t="s">
        <v>1334</v>
      </c>
      <c r="S7" s="13" t="s">
        <v>1355</v>
      </c>
      <c r="T7" s="6">
        <v>24300</v>
      </c>
      <c r="U7" s="6">
        <v>121500</v>
      </c>
      <c r="V7" s="6">
        <v>0</v>
      </c>
      <c r="W7" s="5"/>
      <c r="X7" s="6">
        <v>121500</v>
      </c>
      <c r="Y7" s="6">
        <v>12150</v>
      </c>
      <c r="Z7" s="6">
        <v>133650</v>
      </c>
    </row>
    <row r="8" spans="1:26" ht="15.75" customHeight="1">
      <c r="A8" s="5" t="s">
        <v>591</v>
      </c>
      <c r="B8" s="15">
        <v>18</v>
      </c>
      <c r="C8" s="6">
        <v>5</v>
      </c>
      <c r="D8" s="5" t="s">
        <v>1033</v>
      </c>
      <c r="E8" s="5" t="s">
        <v>1565</v>
      </c>
      <c r="F8" s="5" t="s">
        <v>1031</v>
      </c>
      <c r="G8" s="5" t="s">
        <v>579</v>
      </c>
      <c r="H8" s="5" t="s">
        <v>1562</v>
      </c>
      <c r="I8" s="5" t="s">
        <v>23</v>
      </c>
      <c r="J8" s="5" t="s">
        <v>1564</v>
      </c>
      <c r="K8" s="6">
        <v>91</v>
      </c>
      <c r="L8" s="6">
        <v>190</v>
      </c>
      <c r="M8" s="6">
        <v>210</v>
      </c>
      <c r="N8" s="6">
        <v>460</v>
      </c>
      <c r="O8" s="6">
        <v>6000</v>
      </c>
      <c r="P8" s="5" t="s">
        <v>1049</v>
      </c>
      <c r="Q8" s="5" t="s">
        <v>1088</v>
      </c>
      <c r="R8" s="13" t="s">
        <v>1560</v>
      </c>
      <c r="S8" s="13" t="s">
        <v>1320</v>
      </c>
      <c r="T8" s="6">
        <v>22700</v>
      </c>
      <c r="U8" s="6">
        <v>113500</v>
      </c>
      <c r="V8" s="6">
        <v>0</v>
      </c>
      <c r="W8" s="5"/>
      <c r="X8" s="6">
        <v>113500</v>
      </c>
      <c r="Y8" s="6">
        <v>11350</v>
      </c>
      <c r="Z8" s="6">
        <v>124850</v>
      </c>
    </row>
    <row r="9" spans="1:26" ht="15.75" customHeight="1">
      <c r="A9" s="5" t="s">
        <v>591</v>
      </c>
      <c r="B9" s="15">
        <v>18</v>
      </c>
      <c r="C9" s="6">
        <v>5</v>
      </c>
      <c r="D9" s="5" t="s">
        <v>1033</v>
      </c>
      <c r="E9" s="5" t="s">
        <v>1563</v>
      </c>
      <c r="F9" s="5" t="s">
        <v>1031</v>
      </c>
      <c r="G9" s="5" t="s">
        <v>579</v>
      </c>
      <c r="H9" s="5" t="s">
        <v>1562</v>
      </c>
      <c r="I9" s="5" t="s">
        <v>23</v>
      </c>
      <c r="J9" s="5" t="s">
        <v>1561</v>
      </c>
      <c r="K9" s="6">
        <v>91</v>
      </c>
      <c r="L9" s="6">
        <v>190</v>
      </c>
      <c r="M9" s="6">
        <v>210</v>
      </c>
      <c r="N9" s="6">
        <v>460</v>
      </c>
      <c r="O9" s="6">
        <v>6000</v>
      </c>
      <c r="P9" s="5" t="s">
        <v>1049</v>
      </c>
      <c r="Q9" s="5" t="s">
        <v>1307</v>
      </c>
      <c r="R9" s="13" t="s">
        <v>1560</v>
      </c>
      <c r="S9" s="13" t="s">
        <v>1320</v>
      </c>
      <c r="T9" s="6">
        <v>22600</v>
      </c>
      <c r="U9" s="6">
        <v>113000</v>
      </c>
      <c r="V9" s="6">
        <v>0</v>
      </c>
      <c r="W9" s="5"/>
      <c r="X9" s="6">
        <v>113000</v>
      </c>
      <c r="Y9" s="6">
        <v>11300</v>
      </c>
      <c r="Z9" s="6">
        <v>124300</v>
      </c>
    </row>
    <row r="10" spans="1:26" ht="15.75" customHeight="1">
      <c r="A10" s="5" t="s">
        <v>591</v>
      </c>
      <c r="B10" s="15">
        <v>18</v>
      </c>
      <c r="C10" s="6">
        <v>5</v>
      </c>
      <c r="D10" s="5" t="s">
        <v>1033</v>
      </c>
      <c r="E10" s="5" t="s">
        <v>1559</v>
      </c>
      <c r="F10" s="5" t="s">
        <v>1031</v>
      </c>
      <c r="G10" s="5" t="s">
        <v>579</v>
      </c>
      <c r="H10" s="5" t="s">
        <v>1558</v>
      </c>
      <c r="I10" s="5" t="s">
        <v>23</v>
      </c>
      <c r="J10" s="5" t="s">
        <v>1557</v>
      </c>
      <c r="K10" s="6">
        <v>81</v>
      </c>
      <c r="L10" s="6">
        <v>200</v>
      </c>
      <c r="M10" s="6">
        <v>280</v>
      </c>
      <c r="N10" s="6">
        <v>580</v>
      </c>
      <c r="O10" s="6">
        <v>6000</v>
      </c>
      <c r="P10" s="5" t="s">
        <v>1037</v>
      </c>
      <c r="Q10" s="5" t="s">
        <v>1053</v>
      </c>
      <c r="R10" s="13" t="s">
        <v>1553</v>
      </c>
      <c r="S10" s="13" t="s">
        <v>1355</v>
      </c>
      <c r="T10" s="6">
        <v>27900</v>
      </c>
      <c r="U10" s="6">
        <v>139500</v>
      </c>
      <c r="V10" s="6">
        <v>0</v>
      </c>
      <c r="W10" s="5"/>
      <c r="X10" s="6">
        <v>139500</v>
      </c>
      <c r="Y10" s="6">
        <v>13950</v>
      </c>
      <c r="Z10" s="6">
        <v>153450</v>
      </c>
    </row>
    <row r="11" spans="1:26" ht="15.75" customHeight="1">
      <c r="A11" s="5" t="s">
        <v>591</v>
      </c>
      <c r="B11" s="15">
        <v>18</v>
      </c>
      <c r="C11" s="6">
        <v>5</v>
      </c>
      <c r="D11" s="5" t="s">
        <v>1033</v>
      </c>
      <c r="E11" s="5" t="s">
        <v>1556</v>
      </c>
      <c r="F11" s="5" t="s">
        <v>1031</v>
      </c>
      <c r="G11" s="5" t="s">
        <v>579</v>
      </c>
      <c r="H11" s="5" t="s">
        <v>1555</v>
      </c>
      <c r="I11" s="5" t="s">
        <v>23</v>
      </c>
      <c r="J11" s="5" t="s">
        <v>1554</v>
      </c>
      <c r="K11" s="6">
        <v>85</v>
      </c>
      <c r="L11" s="6">
        <v>180</v>
      </c>
      <c r="M11" s="6">
        <v>280</v>
      </c>
      <c r="N11" s="6">
        <v>590</v>
      </c>
      <c r="O11" s="6">
        <v>6000</v>
      </c>
      <c r="P11" s="5" t="s">
        <v>1037</v>
      </c>
      <c r="Q11" s="5" t="s">
        <v>1088</v>
      </c>
      <c r="R11" s="13" t="s">
        <v>1553</v>
      </c>
      <c r="S11" s="13" t="s">
        <v>1319</v>
      </c>
      <c r="T11" s="6">
        <v>28760</v>
      </c>
      <c r="U11" s="6">
        <v>143800</v>
      </c>
      <c r="V11" s="6">
        <v>0</v>
      </c>
      <c r="W11" s="5"/>
      <c r="X11" s="6">
        <v>143800</v>
      </c>
      <c r="Y11" s="6">
        <v>14380</v>
      </c>
      <c r="Z11" s="6">
        <v>158180</v>
      </c>
    </row>
    <row r="12" spans="1:26" ht="15.75" customHeight="1">
      <c r="A12" s="5" t="s">
        <v>591</v>
      </c>
      <c r="B12" s="15">
        <v>18</v>
      </c>
      <c r="C12" s="6">
        <v>5</v>
      </c>
      <c r="D12" s="5" t="s">
        <v>1033</v>
      </c>
      <c r="E12" s="5" t="s">
        <v>1556</v>
      </c>
      <c r="F12" s="5" t="s">
        <v>1031</v>
      </c>
      <c r="G12" s="5" t="s">
        <v>579</v>
      </c>
      <c r="H12" s="5" t="s">
        <v>1555</v>
      </c>
      <c r="I12" s="5" t="s">
        <v>23</v>
      </c>
      <c r="J12" s="5" t="s">
        <v>1554</v>
      </c>
      <c r="K12" s="6">
        <v>85</v>
      </c>
      <c r="L12" s="6">
        <v>180</v>
      </c>
      <c r="M12" s="6">
        <v>280</v>
      </c>
      <c r="N12" s="6">
        <v>590</v>
      </c>
      <c r="O12" s="6">
        <v>6000</v>
      </c>
      <c r="P12" s="5" t="s">
        <v>1037</v>
      </c>
      <c r="Q12" s="5" t="s">
        <v>1088</v>
      </c>
      <c r="R12" s="13" t="s">
        <v>1553</v>
      </c>
      <c r="S12" s="13" t="s">
        <v>1319</v>
      </c>
      <c r="T12" s="6">
        <v>600</v>
      </c>
      <c r="U12" s="6">
        <v>3000</v>
      </c>
      <c r="V12" s="6">
        <v>0</v>
      </c>
      <c r="W12" s="5"/>
      <c r="X12" s="6">
        <v>3000</v>
      </c>
      <c r="Y12" s="6">
        <v>300</v>
      </c>
      <c r="Z12" s="6">
        <v>3300</v>
      </c>
    </row>
    <row r="13" spans="1:26" ht="15.75" customHeight="1">
      <c r="A13" s="5" t="s">
        <v>591</v>
      </c>
      <c r="B13" s="15">
        <v>18</v>
      </c>
      <c r="C13" s="6">
        <v>9</v>
      </c>
      <c r="D13" s="5" t="s">
        <v>1033</v>
      </c>
      <c r="E13" s="5" t="s">
        <v>1552</v>
      </c>
      <c r="F13" s="5" t="s">
        <v>1031</v>
      </c>
      <c r="G13" s="5" t="s">
        <v>579</v>
      </c>
      <c r="H13" s="5" t="s">
        <v>1551</v>
      </c>
      <c r="I13" s="5" t="s">
        <v>23</v>
      </c>
      <c r="J13" s="5" t="s">
        <v>1550</v>
      </c>
      <c r="K13" s="6">
        <v>73</v>
      </c>
      <c r="L13" s="6">
        <v>330</v>
      </c>
      <c r="M13" s="6">
        <v>220</v>
      </c>
      <c r="N13" s="6">
        <v>460</v>
      </c>
      <c r="O13" s="6">
        <v>6000</v>
      </c>
      <c r="P13" s="5" t="s">
        <v>1037</v>
      </c>
      <c r="Q13" s="5" t="s">
        <v>1067</v>
      </c>
      <c r="R13" s="13" t="s">
        <v>1384</v>
      </c>
      <c r="S13" s="13" t="s">
        <v>1320</v>
      </c>
      <c r="T13" s="6">
        <v>16000</v>
      </c>
      <c r="U13" s="6">
        <v>144000</v>
      </c>
      <c r="V13" s="6">
        <v>0</v>
      </c>
      <c r="W13" s="5"/>
      <c r="X13" s="6">
        <v>144000</v>
      </c>
      <c r="Y13" s="6">
        <v>14400</v>
      </c>
      <c r="Z13" s="6">
        <v>158400</v>
      </c>
    </row>
    <row r="14" spans="1:26" ht="15.75" customHeight="1">
      <c r="A14" s="5" t="s">
        <v>591</v>
      </c>
      <c r="B14" s="15">
        <v>18</v>
      </c>
      <c r="C14" s="6">
        <v>5</v>
      </c>
      <c r="D14" s="5" t="s">
        <v>1033</v>
      </c>
      <c r="E14" s="5" t="s">
        <v>1549</v>
      </c>
      <c r="F14" s="5" t="s">
        <v>1031</v>
      </c>
      <c r="G14" s="5" t="s">
        <v>579</v>
      </c>
      <c r="H14" s="5" t="s">
        <v>1548</v>
      </c>
      <c r="I14" s="5" t="s">
        <v>23</v>
      </c>
      <c r="J14" s="5" t="s">
        <v>1547</v>
      </c>
      <c r="K14" s="6">
        <v>98</v>
      </c>
      <c r="L14" s="6">
        <v>185</v>
      </c>
      <c r="M14" s="6">
        <v>255</v>
      </c>
      <c r="N14" s="6">
        <v>530</v>
      </c>
      <c r="O14" s="6">
        <v>6000</v>
      </c>
      <c r="P14" s="5" t="s">
        <v>1037</v>
      </c>
      <c r="Q14" s="5" t="s">
        <v>1048</v>
      </c>
      <c r="R14" s="13" t="s">
        <v>1329</v>
      </c>
      <c r="S14" s="13" t="s">
        <v>1355</v>
      </c>
      <c r="T14" s="6">
        <v>31300</v>
      </c>
      <c r="U14" s="6">
        <v>156500</v>
      </c>
      <c r="V14" s="6">
        <v>0</v>
      </c>
      <c r="W14" s="5"/>
      <c r="X14" s="6">
        <v>156500</v>
      </c>
      <c r="Y14" s="6">
        <v>15650</v>
      </c>
      <c r="Z14" s="6">
        <v>172150</v>
      </c>
    </row>
    <row r="15" spans="1:26" ht="15.75" customHeight="1">
      <c r="A15" s="5" t="s">
        <v>591</v>
      </c>
      <c r="B15" s="15">
        <v>18</v>
      </c>
      <c r="C15" s="6">
        <v>6</v>
      </c>
      <c r="D15" s="5" t="s">
        <v>1033</v>
      </c>
      <c r="E15" s="5" t="s">
        <v>1546</v>
      </c>
      <c r="F15" s="5" t="s">
        <v>1031</v>
      </c>
      <c r="G15" s="5" t="s">
        <v>579</v>
      </c>
      <c r="H15" s="5" t="s">
        <v>1545</v>
      </c>
      <c r="I15" s="5" t="s">
        <v>23</v>
      </c>
      <c r="J15" s="5" t="s">
        <v>1544</v>
      </c>
      <c r="K15" s="6">
        <v>100</v>
      </c>
      <c r="L15" s="6">
        <v>220</v>
      </c>
      <c r="M15" s="6">
        <v>280</v>
      </c>
      <c r="N15" s="6">
        <v>580</v>
      </c>
      <c r="O15" s="6">
        <v>6000</v>
      </c>
      <c r="P15" s="5" t="s">
        <v>1049</v>
      </c>
      <c r="Q15" s="5" t="s">
        <v>1088</v>
      </c>
      <c r="R15" s="13" t="s">
        <v>1329</v>
      </c>
      <c r="S15" s="13" t="s">
        <v>1127</v>
      </c>
      <c r="T15" s="6">
        <v>25800</v>
      </c>
      <c r="U15" s="6">
        <v>154800</v>
      </c>
      <c r="V15" s="6">
        <v>0</v>
      </c>
      <c r="W15" s="5"/>
      <c r="X15" s="6">
        <v>154800</v>
      </c>
      <c r="Y15" s="6">
        <v>15480</v>
      </c>
      <c r="Z15" s="6">
        <v>170280</v>
      </c>
    </row>
    <row r="16" spans="1:26" ht="15.75" customHeight="1">
      <c r="A16" s="5" t="s">
        <v>591</v>
      </c>
      <c r="B16" s="15">
        <v>18</v>
      </c>
      <c r="C16" s="6">
        <v>7.5</v>
      </c>
      <c r="D16" s="5" t="s">
        <v>1033</v>
      </c>
      <c r="E16" s="5" t="s">
        <v>1543</v>
      </c>
      <c r="F16" s="5" t="s">
        <v>1031</v>
      </c>
      <c r="G16" s="5" t="s">
        <v>579</v>
      </c>
      <c r="H16" s="5" t="s">
        <v>1266</v>
      </c>
      <c r="I16" s="5" t="s">
        <v>23</v>
      </c>
      <c r="J16" s="5" t="s">
        <v>1245</v>
      </c>
      <c r="K16" s="6">
        <v>60</v>
      </c>
      <c r="L16" s="6">
        <v>250</v>
      </c>
      <c r="M16" s="6">
        <v>450</v>
      </c>
      <c r="N16" s="6">
        <v>920</v>
      </c>
      <c r="O16" s="6">
        <v>6000</v>
      </c>
      <c r="P16" s="5"/>
      <c r="Q16" s="5"/>
      <c r="R16" s="13" t="s">
        <v>1378</v>
      </c>
      <c r="S16" s="13" t="s">
        <v>1320</v>
      </c>
      <c r="T16" s="6">
        <v>22877</v>
      </c>
      <c r="U16" s="6">
        <v>171578</v>
      </c>
      <c r="V16" s="6">
        <v>0</v>
      </c>
      <c r="W16" s="5"/>
      <c r="X16" s="6">
        <v>171578</v>
      </c>
      <c r="Y16" s="6">
        <v>17158</v>
      </c>
      <c r="Z16" s="6">
        <v>188736</v>
      </c>
    </row>
    <row r="17" spans="1:26" ht="15.75" customHeight="1">
      <c r="A17" s="5" t="s">
        <v>591</v>
      </c>
      <c r="B17" s="15">
        <v>18</v>
      </c>
      <c r="C17" s="6">
        <v>7</v>
      </c>
      <c r="D17" s="5" t="s">
        <v>1033</v>
      </c>
      <c r="E17" s="5" t="s">
        <v>1542</v>
      </c>
      <c r="F17" s="5" t="s">
        <v>1031</v>
      </c>
      <c r="G17" s="5" t="s">
        <v>579</v>
      </c>
      <c r="H17" s="5" t="s">
        <v>1541</v>
      </c>
      <c r="I17" s="5" t="s">
        <v>23</v>
      </c>
      <c r="J17" s="5" t="s">
        <v>1497</v>
      </c>
      <c r="K17" s="6">
        <v>90</v>
      </c>
      <c r="L17" s="6">
        <v>250</v>
      </c>
      <c r="M17" s="6">
        <v>350</v>
      </c>
      <c r="N17" s="6">
        <v>720</v>
      </c>
      <c r="O17" s="6">
        <v>6000</v>
      </c>
      <c r="P17" s="5"/>
      <c r="Q17" s="5"/>
      <c r="R17" s="13" t="s">
        <v>1378</v>
      </c>
      <c r="S17" s="13" t="s">
        <v>1320</v>
      </c>
      <c r="T17" s="6">
        <v>23014</v>
      </c>
      <c r="U17" s="6">
        <v>161098</v>
      </c>
      <c r="V17" s="6">
        <v>0</v>
      </c>
      <c r="W17" s="5"/>
      <c r="X17" s="6">
        <v>161098</v>
      </c>
      <c r="Y17" s="6">
        <v>16110</v>
      </c>
      <c r="Z17" s="6">
        <v>177208</v>
      </c>
    </row>
    <row r="18" spans="1:26" ht="15.75" customHeight="1">
      <c r="A18" s="5" t="s">
        <v>591</v>
      </c>
      <c r="B18" s="15">
        <v>18</v>
      </c>
      <c r="C18" s="6">
        <v>5</v>
      </c>
      <c r="D18" s="5" t="s">
        <v>1033</v>
      </c>
      <c r="E18" s="5" t="s">
        <v>1540</v>
      </c>
      <c r="F18" s="5" t="s">
        <v>1031</v>
      </c>
      <c r="G18" s="5" t="s">
        <v>579</v>
      </c>
      <c r="H18" s="5" t="s">
        <v>1539</v>
      </c>
      <c r="I18" s="5" t="s">
        <v>23</v>
      </c>
      <c r="J18" s="5" t="s">
        <v>1538</v>
      </c>
      <c r="K18" s="6">
        <v>93</v>
      </c>
      <c r="L18" s="6">
        <v>170</v>
      </c>
      <c r="M18" s="6">
        <v>250</v>
      </c>
      <c r="N18" s="6">
        <v>520</v>
      </c>
      <c r="O18" s="6">
        <v>6000</v>
      </c>
      <c r="P18" s="5"/>
      <c r="Q18" s="5"/>
      <c r="R18" s="13" t="s">
        <v>1378</v>
      </c>
      <c r="S18" s="13" t="s">
        <v>1355</v>
      </c>
      <c r="T18" s="6">
        <v>33013</v>
      </c>
      <c r="U18" s="6">
        <v>165065</v>
      </c>
      <c r="V18" s="6">
        <v>0</v>
      </c>
      <c r="W18" s="5"/>
      <c r="X18" s="6">
        <v>165065</v>
      </c>
      <c r="Y18" s="6">
        <v>16507</v>
      </c>
      <c r="Z18" s="6">
        <v>181572</v>
      </c>
    </row>
    <row r="19" spans="1:26" ht="15.75" customHeight="1">
      <c r="A19" s="5" t="s">
        <v>591</v>
      </c>
      <c r="B19" s="15">
        <v>18</v>
      </c>
      <c r="C19" s="6">
        <v>9</v>
      </c>
      <c r="D19" s="5" t="s">
        <v>1033</v>
      </c>
      <c r="E19" s="5" t="s">
        <v>1537</v>
      </c>
      <c r="F19" s="5" t="s">
        <v>1031</v>
      </c>
      <c r="G19" s="5" t="s">
        <v>579</v>
      </c>
      <c r="H19" s="5" t="s">
        <v>1536</v>
      </c>
      <c r="I19" s="5" t="s">
        <v>23</v>
      </c>
      <c r="J19" s="5" t="s">
        <v>1535</v>
      </c>
      <c r="K19" s="6">
        <v>71</v>
      </c>
      <c r="L19" s="6">
        <v>330</v>
      </c>
      <c r="M19" s="6">
        <v>240</v>
      </c>
      <c r="N19" s="6">
        <v>500</v>
      </c>
      <c r="O19" s="6">
        <v>6000</v>
      </c>
      <c r="P19" s="5" t="s">
        <v>1037</v>
      </c>
      <c r="Q19" s="5" t="s">
        <v>1048</v>
      </c>
      <c r="R19" s="13" t="s">
        <v>1378</v>
      </c>
      <c r="S19" s="13" t="s">
        <v>1355</v>
      </c>
      <c r="T19" s="6">
        <v>17000</v>
      </c>
      <c r="U19" s="6">
        <v>153000</v>
      </c>
      <c r="V19" s="6">
        <v>0</v>
      </c>
      <c r="W19" s="5"/>
      <c r="X19" s="6">
        <v>153000</v>
      </c>
      <c r="Y19" s="6">
        <v>15300</v>
      </c>
      <c r="Z19" s="6">
        <v>168300</v>
      </c>
    </row>
    <row r="20" spans="1:26" ht="15.75" customHeight="1">
      <c r="A20" s="5" t="s">
        <v>591</v>
      </c>
      <c r="B20" s="15">
        <v>18</v>
      </c>
      <c r="C20" s="6">
        <v>9</v>
      </c>
      <c r="D20" s="5" t="s">
        <v>1033</v>
      </c>
      <c r="E20" s="5" t="s">
        <v>1534</v>
      </c>
      <c r="F20" s="5" t="s">
        <v>1031</v>
      </c>
      <c r="G20" s="5" t="s">
        <v>579</v>
      </c>
      <c r="H20" s="5" t="s">
        <v>1269</v>
      </c>
      <c r="I20" s="5" t="s">
        <v>23</v>
      </c>
      <c r="J20" s="5" t="s">
        <v>1533</v>
      </c>
      <c r="K20" s="6">
        <v>80</v>
      </c>
      <c r="L20" s="6">
        <v>350</v>
      </c>
      <c r="M20" s="6">
        <v>370</v>
      </c>
      <c r="N20" s="6">
        <v>760</v>
      </c>
      <c r="O20" s="6">
        <v>6000</v>
      </c>
      <c r="P20" s="5" t="s">
        <v>1037</v>
      </c>
      <c r="Q20" s="5" t="s">
        <v>1067</v>
      </c>
      <c r="R20" s="13" t="s">
        <v>1400</v>
      </c>
      <c r="S20" s="13" t="s">
        <v>1351</v>
      </c>
      <c r="T20" s="6">
        <v>16100</v>
      </c>
      <c r="U20" s="6">
        <v>144900</v>
      </c>
      <c r="V20" s="6">
        <v>0</v>
      </c>
      <c r="W20" s="5"/>
      <c r="X20" s="6">
        <v>144900</v>
      </c>
      <c r="Y20" s="6">
        <v>14490</v>
      </c>
      <c r="Z20" s="6">
        <v>159390</v>
      </c>
    </row>
    <row r="21" spans="1:26" ht="15.75" customHeight="1">
      <c r="A21" s="5" t="s">
        <v>591</v>
      </c>
      <c r="B21" s="15">
        <v>18</v>
      </c>
      <c r="C21" s="6">
        <v>9</v>
      </c>
      <c r="D21" s="5" t="s">
        <v>1033</v>
      </c>
      <c r="E21" s="5" t="s">
        <v>1532</v>
      </c>
      <c r="F21" s="5" t="s">
        <v>1031</v>
      </c>
      <c r="G21" s="5" t="s">
        <v>579</v>
      </c>
      <c r="H21" s="5" t="s">
        <v>1269</v>
      </c>
      <c r="I21" s="5" t="s">
        <v>23</v>
      </c>
      <c r="J21" s="5" t="s">
        <v>1268</v>
      </c>
      <c r="K21" s="6">
        <v>80</v>
      </c>
      <c r="L21" s="6">
        <v>350</v>
      </c>
      <c r="M21" s="6">
        <v>370</v>
      </c>
      <c r="N21" s="6">
        <v>760</v>
      </c>
      <c r="O21" s="6">
        <v>12000</v>
      </c>
      <c r="P21" s="5" t="s">
        <v>1037</v>
      </c>
      <c r="Q21" s="5" t="s">
        <v>1036</v>
      </c>
      <c r="R21" s="13" t="s">
        <v>1400</v>
      </c>
      <c r="S21" s="13" t="s">
        <v>1351</v>
      </c>
      <c r="T21" s="6">
        <v>33000</v>
      </c>
      <c r="U21" s="6">
        <v>297000</v>
      </c>
      <c r="V21" s="6">
        <v>0</v>
      </c>
      <c r="W21" s="5"/>
      <c r="X21" s="6">
        <v>297000</v>
      </c>
      <c r="Y21" s="6">
        <v>29700</v>
      </c>
      <c r="Z21" s="6">
        <v>326700</v>
      </c>
    </row>
    <row r="22" spans="1:26" ht="15.75" customHeight="1">
      <c r="A22" s="5" t="s">
        <v>591</v>
      </c>
      <c r="B22" s="15">
        <v>18</v>
      </c>
      <c r="C22" s="6">
        <v>5</v>
      </c>
      <c r="D22" s="5" t="s">
        <v>1033</v>
      </c>
      <c r="E22" s="5" t="s">
        <v>1531</v>
      </c>
      <c r="F22" s="5" t="s">
        <v>1031</v>
      </c>
      <c r="G22" s="5" t="s">
        <v>579</v>
      </c>
      <c r="H22" s="5" t="s">
        <v>1530</v>
      </c>
      <c r="I22" s="5" t="s">
        <v>23</v>
      </c>
      <c r="J22" s="5" t="s">
        <v>1529</v>
      </c>
      <c r="K22" s="6">
        <v>101</v>
      </c>
      <c r="L22" s="6">
        <v>190</v>
      </c>
      <c r="M22" s="6">
        <v>280</v>
      </c>
      <c r="N22" s="6">
        <v>580</v>
      </c>
      <c r="O22" s="6">
        <v>6000</v>
      </c>
      <c r="P22" s="5"/>
      <c r="Q22" s="5" t="s">
        <v>1048</v>
      </c>
      <c r="R22" s="13" t="s">
        <v>1400</v>
      </c>
      <c r="S22" s="13" t="s">
        <v>1355</v>
      </c>
      <c r="T22" s="6">
        <v>30180</v>
      </c>
      <c r="U22" s="6">
        <v>150900</v>
      </c>
      <c r="V22" s="6">
        <v>0</v>
      </c>
      <c r="W22" s="5"/>
      <c r="X22" s="6">
        <v>150900</v>
      </c>
      <c r="Y22" s="6">
        <v>15090</v>
      </c>
      <c r="Z22" s="6">
        <v>165990</v>
      </c>
    </row>
    <row r="23" spans="1:26" ht="15.75" customHeight="1">
      <c r="A23" s="5" t="s">
        <v>591</v>
      </c>
      <c r="B23" s="15">
        <v>18</v>
      </c>
      <c r="C23" s="6">
        <v>5</v>
      </c>
      <c r="D23" s="5" t="s">
        <v>1033</v>
      </c>
      <c r="E23" s="5" t="s">
        <v>1528</v>
      </c>
      <c r="F23" s="5" t="s">
        <v>1031</v>
      </c>
      <c r="G23" s="5" t="s">
        <v>579</v>
      </c>
      <c r="H23" s="5" t="s">
        <v>1527</v>
      </c>
      <c r="I23" s="5" t="s">
        <v>23</v>
      </c>
      <c r="J23" s="5" t="s">
        <v>1102</v>
      </c>
      <c r="K23" s="6">
        <v>69</v>
      </c>
      <c r="L23" s="6">
        <v>200</v>
      </c>
      <c r="M23" s="6">
        <v>300</v>
      </c>
      <c r="N23" s="6">
        <v>620</v>
      </c>
      <c r="O23" s="6">
        <v>12000</v>
      </c>
      <c r="P23" s="5"/>
      <c r="Q23" s="5"/>
      <c r="R23" s="13" t="s">
        <v>1372</v>
      </c>
      <c r="S23" s="13" t="s">
        <v>1306</v>
      </c>
      <c r="T23" s="6">
        <v>58800</v>
      </c>
      <c r="U23" s="6">
        <v>294000</v>
      </c>
      <c r="V23" s="6">
        <v>0</v>
      </c>
      <c r="W23" s="5"/>
      <c r="X23" s="6">
        <v>294000</v>
      </c>
      <c r="Y23" s="6">
        <v>29400</v>
      </c>
      <c r="Z23" s="6">
        <v>323400</v>
      </c>
    </row>
    <row r="24" spans="1:26" ht="15.75" customHeight="1">
      <c r="A24" s="5" t="s">
        <v>591</v>
      </c>
      <c r="B24" s="15">
        <v>18</v>
      </c>
      <c r="C24" s="6">
        <v>9</v>
      </c>
      <c r="D24" s="5" t="s">
        <v>1033</v>
      </c>
      <c r="E24" s="5" t="s">
        <v>1526</v>
      </c>
      <c r="F24" s="5" t="s">
        <v>1031</v>
      </c>
      <c r="G24" s="5" t="s">
        <v>579</v>
      </c>
      <c r="H24" s="5" t="s">
        <v>1269</v>
      </c>
      <c r="I24" s="5" t="s">
        <v>23</v>
      </c>
      <c r="J24" s="5" t="s">
        <v>1525</v>
      </c>
      <c r="K24" s="6">
        <v>80</v>
      </c>
      <c r="L24" s="6">
        <v>350</v>
      </c>
      <c r="M24" s="6">
        <v>370</v>
      </c>
      <c r="N24" s="6">
        <v>760</v>
      </c>
      <c r="O24" s="6">
        <v>6000</v>
      </c>
      <c r="P24" s="5" t="s">
        <v>1037</v>
      </c>
      <c r="Q24" s="5" t="s">
        <v>1067</v>
      </c>
      <c r="R24" s="13" t="s">
        <v>1369</v>
      </c>
      <c r="S24" s="13" t="s">
        <v>1351</v>
      </c>
      <c r="T24" s="6">
        <v>16120</v>
      </c>
      <c r="U24" s="6">
        <v>145080</v>
      </c>
      <c r="V24" s="6">
        <v>0</v>
      </c>
      <c r="W24" s="5"/>
      <c r="X24" s="6">
        <v>145080</v>
      </c>
      <c r="Y24" s="6">
        <v>14508</v>
      </c>
      <c r="Z24" s="6">
        <v>159588</v>
      </c>
    </row>
    <row r="25" spans="1:26" ht="15.75" customHeight="1">
      <c r="A25" s="5" t="s">
        <v>591</v>
      </c>
      <c r="B25" s="15">
        <v>18</v>
      </c>
      <c r="C25" s="6">
        <v>6</v>
      </c>
      <c r="D25" s="5" t="s">
        <v>1033</v>
      </c>
      <c r="E25" s="5" t="s">
        <v>1524</v>
      </c>
      <c r="F25" s="5" t="s">
        <v>1031</v>
      </c>
      <c r="G25" s="5" t="s">
        <v>579</v>
      </c>
      <c r="H25" s="5" t="s">
        <v>1287</v>
      </c>
      <c r="I25" s="5" t="s">
        <v>23</v>
      </c>
      <c r="J25" s="5" t="s">
        <v>1523</v>
      </c>
      <c r="K25" s="6">
        <v>106</v>
      </c>
      <c r="L25" s="6">
        <v>210</v>
      </c>
      <c r="M25" s="6">
        <v>310</v>
      </c>
      <c r="N25" s="6">
        <v>640</v>
      </c>
      <c r="O25" s="6">
        <v>12000</v>
      </c>
      <c r="P25" s="5" t="s">
        <v>1037</v>
      </c>
      <c r="Q25" s="5" t="s">
        <v>1048</v>
      </c>
      <c r="R25" s="13" t="s">
        <v>1369</v>
      </c>
      <c r="S25" s="13" t="s">
        <v>1306</v>
      </c>
      <c r="T25" s="6">
        <v>56000</v>
      </c>
      <c r="U25" s="6">
        <v>336000</v>
      </c>
      <c r="V25" s="6">
        <v>0</v>
      </c>
      <c r="W25" s="5"/>
      <c r="X25" s="6">
        <v>336000</v>
      </c>
      <c r="Y25" s="6">
        <v>33600</v>
      </c>
      <c r="Z25" s="6">
        <v>369600</v>
      </c>
    </row>
    <row r="26" spans="1:26" ht="15.75" customHeight="1">
      <c r="A26" s="5" t="s">
        <v>591</v>
      </c>
      <c r="B26" s="15">
        <v>18</v>
      </c>
      <c r="C26" s="6">
        <v>6</v>
      </c>
      <c r="D26" s="5" t="s">
        <v>1033</v>
      </c>
      <c r="E26" s="5" t="s">
        <v>1522</v>
      </c>
      <c r="F26" s="5" t="s">
        <v>1031</v>
      </c>
      <c r="G26" s="5" t="s">
        <v>579</v>
      </c>
      <c r="H26" s="5" t="s">
        <v>1521</v>
      </c>
      <c r="I26" s="5" t="s">
        <v>23</v>
      </c>
      <c r="J26" s="5" t="s">
        <v>1520</v>
      </c>
      <c r="K26" s="6">
        <v>100</v>
      </c>
      <c r="L26" s="6">
        <v>210</v>
      </c>
      <c r="M26" s="6">
        <v>270</v>
      </c>
      <c r="N26" s="6">
        <v>570</v>
      </c>
      <c r="O26" s="6">
        <v>3300</v>
      </c>
      <c r="P26" s="5" t="s">
        <v>1037</v>
      </c>
      <c r="Q26" s="5" t="s">
        <v>1067</v>
      </c>
      <c r="R26" s="13" t="s">
        <v>1325</v>
      </c>
      <c r="S26" s="13" t="s">
        <v>1319</v>
      </c>
      <c r="T26" s="6">
        <v>14500</v>
      </c>
      <c r="U26" s="6">
        <v>87000</v>
      </c>
      <c r="V26" s="6">
        <v>0</v>
      </c>
      <c r="W26" s="5"/>
      <c r="X26" s="6">
        <v>87000</v>
      </c>
      <c r="Y26" s="6">
        <v>8700</v>
      </c>
      <c r="Z26" s="6">
        <v>95700</v>
      </c>
    </row>
    <row r="27" spans="1:26" ht="15.75" customHeight="1">
      <c r="A27" s="5" t="s">
        <v>591</v>
      </c>
      <c r="B27" s="15">
        <v>18</v>
      </c>
      <c r="C27" s="6">
        <v>5</v>
      </c>
      <c r="D27" s="5" t="s">
        <v>1033</v>
      </c>
      <c r="E27" s="5" t="s">
        <v>1519</v>
      </c>
      <c r="F27" s="5" t="s">
        <v>1031</v>
      </c>
      <c r="G27" s="5" t="s">
        <v>579</v>
      </c>
      <c r="H27" s="5" t="s">
        <v>1483</v>
      </c>
      <c r="I27" s="5" t="s">
        <v>23</v>
      </c>
      <c r="J27" s="5" t="s">
        <v>1518</v>
      </c>
      <c r="K27" s="6">
        <v>58</v>
      </c>
      <c r="L27" s="6">
        <v>190</v>
      </c>
      <c r="M27" s="6">
        <v>260</v>
      </c>
      <c r="N27" s="6">
        <v>540</v>
      </c>
      <c r="O27" s="6">
        <v>18000</v>
      </c>
      <c r="P27" s="5" t="s">
        <v>1037</v>
      </c>
      <c r="Q27" s="5" t="s">
        <v>1048</v>
      </c>
      <c r="R27" s="13" t="s">
        <v>1325</v>
      </c>
      <c r="S27" s="13" t="s">
        <v>1124</v>
      </c>
      <c r="T27" s="6">
        <v>88200</v>
      </c>
      <c r="U27" s="6">
        <v>441000</v>
      </c>
      <c r="V27" s="6">
        <v>0</v>
      </c>
      <c r="W27" s="5"/>
      <c r="X27" s="6">
        <v>441000</v>
      </c>
      <c r="Y27" s="6">
        <v>44100</v>
      </c>
      <c r="Z27" s="6">
        <v>485100</v>
      </c>
    </row>
    <row r="28" spans="1:26" ht="15.75" customHeight="1">
      <c r="A28" s="5" t="s">
        <v>591</v>
      </c>
      <c r="B28" s="15">
        <v>18</v>
      </c>
      <c r="C28" s="6">
        <v>5</v>
      </c>
      <c r="D28" s="5" t="s">
        <v>1033</v>
      </c>
      <c r="E28" s="5" t="s">
        <v>1519</v>
      </c>
      <c r="F28" s="5" t="s">
        <v>1031</v>
      </c>
      <c r="G28" s="5" t="s">
        <v>579</v>
      </c>
      <c r="H28" s="5" t="s">
        <v>1483</v>
      </c>
      <c r="I28" s="5" t="s">
        <v>23</v>
      </c>
      <c r="J28" s="5" t="s">
        <v>1518</v>
      </c>
      <c r="K28" s="6">
        <v>58</v>
      </c>
      <c r="L28" s="6">
        <v>190</v>
      </c>
      <c r="M28" s="6">
        <v>260</v>
      </c>
      <c r="N28" s="6">
        <v>540</v>
      </c>
      <c r="O28" s="6">
        <v>18000</v>
      </c>
      <c r="P28" s="5" t="s">
        <v>1037</v>
      </c>
      <c r="Q28" s="5" t="s">
        <v>1048</v>
      </c>
      <c r="R28" s="13" t="s">
        <v>1325</v>
      </c>
      <c r="S28" s="13" t="s">
        <v>1124</v>
      </c>
      <c r="T28" s="6">
        <v>2800</v>
      </c>
      <c r="U28" s="6">
        <v>14000</v>
      </c>
      <c r="V28" s="6">
        <v>0</v>
      </c>
      <c r="W28" s="5"/>
      <c r="X28" s="6">
        <v>14000</v>
      </c>
      <c r="Y28" s="6">
        <v>1400</v>
      </c>
      <c r="Z28" s="6">
        <v>15400</v>
      </c>
    </row>
    <row r="29" spans="1:26" ht="15.75" customHeight="1">
      <c r="A29" s="5" t="s">
        <v>591</v>
      </c>
      <c r="B29" s="15">
        <v>18</v>
      </c>
      <c r="C29" s="6">
        <v>7</v>
      </c>
      <c r="D29" s="5" t="s">
        <v>1033</v>
      </c>
      <c r="E29" s="5" t="s">
        <v>1517</v>
      </c>
      <c r="F29" s="5" t="s">
        <v>1031</v>
      </c>
      <c r="G29" s="5" t="s">
        <v>579</v>
      </c>
      <c r="H29" s="5" t="s">
        <v>1483</v>
      </c>
      <c r="I29" s="5" t="s">
        <v>23</v>
      </c>
      <c r="J29" s="5" t="s">
        <v>1516</v>
      </c>
      <c r="K29" s="6">
        <v>63</v>
      </c>
      <c r="L29" s="6">
        <v>250</v>
      </c>
      <c r="M29" s="6">
        <v>350</v>
      </c>
      <c r="N29" s="6">
        <v>720</v>
      </c>
      <c r="O29" s="6">
        <v>6000</v>
      </c>
      <c r="P29" s="5" t="s">
        <v>1037</v>
      </c>
      <c r="Q29" s="5" t="s">
        <v>1048</v>
      </c>
      <c r="R29" s="13" t="s">
        <v>1325</v>
      </c>
      <c r="S29" s="13" t="s">
        <v>1124</v>
      </c>
      <c r="T29" s="6">
        <v>21150</v>
      </c>
      <c r="U29" s="6">
        <v>148050</v>
      </c>
      <c r="V29" s="6">
        <v>0</v>
      </c>
      <c r="W29" s="5"/>
      <c r="X29" s="6">
        <v>148050</v>
      </c>
      <c r="Y29" s="6">
        <v>14805</v>
      </c>
      <c r="Z29" s="6">
        <v>162855</v>
      </c>
    </row>
    <row r="30" spans="1:26" ht="15.75" customHeight="1">
      <c r="A30" s="5" t="s">
        <v>591</v>
      </c>
      <c r="B30" s="15">
        <v>18</v>
      </c>
      <c r="C30" s="6">
        <v>5</v>
      </c>
      <c r="D30" s="5" t="s">
        <v>1033</v>
      </c>
      <c r="E30" s="5" t="s">
        <v>1515</v>
      </c>
      <c r="F30" s="5" t="s">
        <v>1031</v>
      </c>
      <c r="G30" s="5" t="s">
        <v>579</v>
      </c>
      <c r="H30" s="5" t="s">
        <v>1514</v>
      </c>
      <c r="I30" s="5" t="s">
        <v>23</v>
      </c>
      <c r="J30" s="5" t="s">
        <v>1513</v>
      </c>
      <c r="K30" s="6">
        <v>119</v>
      </c>
      <c r="L30" s="6">
        <v>150</v>
      </c>
      <c r="M30" s="6">
        <v>200</v>
      </c>
      <c r="N30" s="6">
        <v>820</v>
      </c>
      <c r="O30" s="6">
        <v>6000</v>
      </c>
      <c r="P30" s="5"/>
      <c r="Q30" s="5"/>
      <c r="R30" s="13" t="s">
        <v>1364</v>
      </c>
      <c r="S30" s="13" t="s">
        <v>1127</v>
      </c>
      <c r="T30" s="6">
        <v>76400</v>
      </c>
      <c r="U30" s="6">
        <v>382000</v>
      </c>
      <c r="V30" s="6">
        <v>0</v>
      </c>
      <c r="W30" s="5"/>
      <c r="X30" s="6">
        <v>382000</v>
      </c>
      <c r="Y30" s="6">
        <v>38200</v>
      </c>
      <c r="Z30" s="6">
        <v>420200</v>
      </c>
    </row>
    <row r="31" spans="1:26" ht="15.75" customHeight="1">
      <c r="A31" s="5" t="s">
        <v>591</v>
      </c>
      <c r="B31" s="15">
        <v>18</v>
      </c>
      <c r="C31" s="6">
        <v>5</v>
      </c>
      <c r="D31" s="5" t="s">
        <v>1033</v>
      </c>
      <c r="E31" s="5" t="s">
        <v>1512</v>
      </c>
      <c r="F31" s="5" t="s">
        <v>1031</v>
      </c>
      <c r="G31" s="5" t="s">
        <v>579</v>
      </c>
      <c r="H31" s="5" t="s">
        <v>1472</v>
      </c>
      <c r="I31" s="5" t="s">
        <v>23</v>
      </c>
      <c r="J31" s="5" t="s">
        <v>1471</v>
      </c>
      <c r="K31" s="6">
        <v>70</v>
      </c>
      <c r="L31" s="6">
        <v>170</v>
      </c>
      <c r="M31" s="6">
        <v>250</v>
      </c>
      <c r="N31" s="6">
        <v>520</v>
      </c>
      <c r="O31" s="6">
        <v>6000</v>
      </c>
      <c r="P31" s="5"/>
      <c r="Q31" s="5" t="s">
        <v>1036</v>
      </c>
      <c r="R31" s="13" t="s">
        <v>1364</v>
      </c>
      <c r="S31" s="13" t="s">
        <v>1306</v>
      </c>
      <c r="T31" s="6">
        <v>35200</v>
      </c>
      <c r="U31" s="6">
        <v>176000</v>
      </c>
      <c r="V31" s="6">
        <v>0</v>
      </c>
      <c r="W31" s="5"/>
      <c r="X31" s="6">
        <v>176000</v>
      </c>
      <c r="Y31" s="6">
        <v>17600</v>
      </c>
      <c r="Z31" s="6">
        <v>193600</v>
      </c>
    </row>
    <row r="32" spans="1:26" ht="15.75" customHeight="1">
      <c r="A32" s="5" t="s">
        <v>591</v>
      </c>
      <c r="B32" s="15">
        <v>18</v>
      </c>
      <c r="C32" s="6">
        <v>6</v>
      </c>
      <c r="D32" s="5" t="s">
        <v>1033</v>
      </c>
      <c r="E32" s="5" t="s">
        <v>1511</v>
      </c>
      <c r="F32" s="5" t="s">
        <v>1031</v>
      </c>
      <c r="G32" s="5" t="s">
        <v>579</v>
      </c>
      <c r="H32" s="5" t="s">
        <v>1510</v>
      </c>
      <c r="I32" s="5" t="s">
        <v>23</v>
      </c>
      <c r="J32" s="5" t="s">
        <v>1509</v>
      </c>
      <c r="K32" s="6">
        <v>63</v>
      </c>
      <c r="L32" s="6">
        <v>210</v>
      </c>
      <c r="M32" s="6">
        <v>250</v>
      </c>
      <c r="N32" s="6">
        <v>520</v>
      </c>
      <c r="O32" s="6">
        <v>6000</v>
      </c>
      <c r="P32" s="5" t="s">
        <v>1037</v>
      </c>
      <c r="Q32" s="5" t="s">
        <v>1053</v>
      </c>
      <c r="R32" s="13" t="s">
        <v>1364</v>
      </c>
      <c r="S32" s="13" t="s">
        <v>1079</v>
      </c>
      <c r="T32" s="6">
        <v>28347</v>
      </c>
      <c r="U32" s="6">
        <v>170082</v>
      </c>
      <c r="V32" s="6">
        <v>0</v>
      </c>
      <c r="W32" s="5"/>
      <c r="X32" s="6">
        <v>170082</v>
      </c>
      <c r="Y32" s="6">
        <v>17008</v>
      </c>
      <c r="Z32" s="6">
        <v>187090</v>
      </c>
    </row>
    <row r="33" spans="1:26" ht="15.75" customHeight="1">
      <c r="A33" s="5" t="s">
        <v>591</v>
      </c>
      <c r="B33" s="15">
        <v>18</v>
      </c>
      <c r="C33" s="6">
        <v>10</v>
      </c>
      <c r="D33" s="5" t="s">
        <v>1033</v>
      </c>
      <c r="E33" s="5" t="s">
        <v>1508</v>
      </c>
      <c r="F33" s="5" t="s">
        <v>1031</v>
      </c>
      <c r="G33" s="5" t="s">
        <v>579</v>
      </c>
      <c r="H33" s="5" t="s">
        <v>1507</v>
      </c>
      <c r="I33" s="5" t="s">
        <v>23</v>
      </c>
      <c r="J33" s="5" t="s">
        <v>1102</v>
      </c>
      <c r="K33" s="6">
        <v>71</v>
      </c>
      <c r="L33" s="6">
        <v>400</v>
      </c>
      <c r="M33" s="6">
        <v>320</v>
      </c>
      <c r="N33" s="6">
        <v>660</v>
      </c>
      <c r="O33" s="6">
        <v>6000</v>
      </c>
      <c r="P33" s="5"/>
      <c r="Q33" s="5"/>
      <c r="R33" s="13" t="s">
        <v>1320</v>
      </c>
      <c r="S33" s="13" t="s">
        <v>1120</v>
      </c>
      <c r="T33" s="6">
        <v>14400</v>
      </c>
      <c r="U33" s="6">
        <v>144000</v>
      </c>
      <c r="V33" s="6">
        <v>0</v>
      </c>
      <c r="W33" s="5"/>
      <c r="X33" s="6">
        <v>144000</v>
      </c>
      <c r="Y33" s="6">
        <v>14400</v>
      </c>
      <c r="Z33" s="6">
        <v>158400</v>
      </c>
    </row>
    <row r="34" spans="1:26" ht="15.75" customHeight="1">
      <c r="A34" s="5" t="s">
        <v>591</v>
      </c>
      <c r="B34" s="15">
        <v>18</v>
      </c>
      <c r="C34" s="6">
        <v>7</v>
      </c>
      <c r="D34" s="5" t="s">
        <v>1033</v>
      </c>
      <c r="E34" s="5" t="s">
        <v>1506</v>
      </c>
      <c r="F34" s="5" t="s">
        <v>1031</v>
      </c>
      <c r="G34" s="5" t="s">
        <v>579</v>
      </c>
      <c r="H34" s="5" t="s">
        <v>1480</v>
      </c>
      <c r="I34" s="5" t="s">
        <v>23</v>
      </c>
      <c r="J34" s="5" t="s">
        <v>1505</v>
      </c>
      <c r="K34" s="6">
        <v>75</v>
      </c>
      <c r="L34" s="6">
        <v>270</v>
      </c>
      <c r="M34" s="6">
        <v>295</v>
      </c>
      <c r="N34" s="6">
        <v>610</v>
      </c>
      <c r="O34" s="6">
        <v>6000</v>
      </c>
      <c r="P34" s="5" t="s">
        <v>1049</v>
      </c>
      <c r="Q34" s="5" t="s">
        <v>1085</v>
      </c>
      <c r="R34" s="13" t="s">
        <v>1320</v>
      </c>
      <c r="S34" s="13" t="s">
        <v>1124</v>
      </c>
      <c r="T34" s="6">
        <v>21512</v>
      </c>
      <c r="U34" s="6">
        <v>150584</v>
      </c>
      <c r="V34" s="6">
        <v>0</v>
      </c>
      <c r="W34" s="5"/>
      <c r="X34" s="6">
        <v>150584</v>
      </c>
      <c r="Y34" s="6">
        <v>15058</v>
      </c>
      <c r="Z34" s="6">
        <v>165642</v>
      </c>
    </row>
    <row r="35" spans="1:26" ht="15.75" customHeight="1">
      <c r="A35" s="5" t="s">
        <v>591</v>
      </c>
      <c r="B35" s="15">
        <v>18</v>
      </c>
      <c r="C35" s="6">
        <v>7</v>
      </c>
      <c r="D35" s="5" t="s">
        <v>1033</v>
      </c>
      <c r="E35" s="5" t="s">
        <v>1504</v>
      </c>
      <c r="F35" s="5" t="s">
        <v>1031</v>
      </c>
      <c r="G35" s="5" t="s">
        <v>579</v>
      </c>
      <c r="H35" s="5" t="s">
        <v>1480</v>
      </c>
      <c r="I35" s="5" t="s">
        <v>23</v>
      </c>
      <c r="J35" s="5" t="s">
        <v>1503</v>
      </c>
      <c r="K35" s="6">
        <v>75</v>
      </c>
      <c r="L35" s="6">
        <v>270</v>
      </c>
      <c r="M35" s="6">
        <v>295</v>
      </c>
      <c r="N35" s="6">
        <v>610</v>
      </c>
      <c r="O35" s="6">
        <v>6000</v>
      </c>
      <c r="P35" s="5" t="s">
        <v>1049</v>
      </c>
      <c r="Q35" s="5" t="s">
        <v>1085</v>
      </c>
      <c r="R35" s="13" t="s">
        <v>1320</v>
      </c>
      <c r="S35" s="13" t="s">
        <v>1124</v>
      </c>
      <c r="T35" s="6">
        <v>21240</v>
      </c>
      <c r="U35" s="6">
        <v>148680</v>
      </c>
      <c r="V35" s="6">
        <v>0</v>
      </c>
      <c r="W35" s="5"/>
      <c r="X35" s="6">
        <v>148680</v>
      </c>
      <c r="Y35" s="6">
        <v>14868</v>
      </c>
      <c r="Z35" s="6">
        <v>163548</v>
      </c>
    </row>
    <row r="36" spans="1:26" ht="15.75" customHeight="1">
      <c r="A36" s="5" t="s">
        <v>591</v>
      </c>
      <c r="B36" s="15">
        <v>18</v>
      </c>
      <c r="C36" s="6">
        <v>8</v>
      </c>
      <c r="D36" s="5" t="s">
        <v>1033</v>
      </c>
      <c r="E36" s="5" t="s">
        <v>1502</v>
      </c>
      <c r="F36" s="5" t="s">
        <v>1031</v>
      </c>
      <c r="G36" s="5" t="s">
        <v>579</v>
      </c>
      <c r="H36" s="5" t="s">
        <v>1480</v>
      </c>
      <c r="I36" s="5" t="s">
        <v>23</v>
      </c>
      <c r="J36" s="5" t="s">
        <v>1501</v>
      </c>
      <c r="K36" s="6">
        <v>75</v>
      </c>
      <c r="L36" s="6">
        <v>270</v>
      </c>
      <c r="M36" s="6">
        <v>295</v>
      </c>
      <c r="N36" s="6">
        <v>610</v>
      </c>
      <c r="O36" s="6">
        <v>6000</v>
      </c>
      <c r="P36" s="5" t="s">
        <v>1049</v>
      </c>
      <c r="Q36" s="5" t="s">
        <v>1085</v>
      </c>
      <c r="R36" s="13" t="s">
        <v>1320</v>
      </c>
      <c r="S36" s="13" t="s">
        <v>1063</v>
      </c>
      <c r="T36" s="6">
        <v>21260</v>
      </c>
      <c r="U36" s="6">
        <v>170080</v>
      </c>
      <c r="V36" s="6">
        <v>0</v>
      </c>
      <c r="W36" s="5"/>
      <c r="X36" s="6">
        <v>170080</v>
      </c>
      <c r="Y36" s="6">
        <v>17008</v>
      </c>
      <c r="Z36" s="6">
        <v>187088</v>
      </c>
    </row>
    <row r="37" spans="1:26" ht="15.75" customHeight="1">
      <c r="A37" s="5" t="s">
        <v>591</v>
      </c>
      <c r="B37" s="15">
        <v>18</v>
      </c>
      <c r="C37" s="6">
        <v>8</v>
      </c>
      <c r="D37" s="5" t="s">
        <v>1033</v>
      </c>
      <c r="E37" s="5" t="s">
        <v>1500</v>
      </c>
      <c r="F37" s="5" t="s">
        <v>1031</v>
      </c>
      <c r="G37" s="5" t="s">
        <v>579</v>
      </c>
      <c r="H37" s="5" t="s">
        <v>1480</v>
      </c>
      <c r="I37" s="5" t="s">
        <v>23</v>
      </c>
      <c r="J37" s="5" t="s">
        <v>1499</v>
      </c>
      <c r="K37" s="6">
        <v>75</v>
      </c>
      <c r="L37" s="6">
        <v>270</v>
      </c>
      <c r="M37" s="6">
        <v>295</v>
      </c>
      <c r="N37" s="6">
        <v>610</v>
      </c>
      <c r="O37" s="6">
        <v>6000</v>
      </c>
      <c r="P37" s="5" t="s">
        <v>1049</v>
      </c>
      <c r="Q37" s="5" t="s">
        <v>1085</v>
      </c>
      <c r="R37" s="13" t="s">
        <v>1320</v>
      </c>
      <c r="S37" s="13" t="s">
        <v>1063</v>
      </c>
      <c r="T37" s="6">
        <v>20600</v>
      </c>
      <c r="U37" s="6">
        <v>164800</v>
      </c>
      <c r="V37" s="6">
        <v>0</v>
      </c>
      <c r="W37" s="5"/>
      <c r="X37" s="6">
        <v>164800</v>
      </c>
      <c r="Y37" s="6">
        <v>16480</v>
      </c>
      <c r="Z37" s="6">
        <v>181280</v>
      </c>
    </row>
    <row r="38" spans="1:26" ht="15.75" customHeight="1">
      <c r="A38" s="5" t="s">
        <v>591</v>
      </c>
      <c r="B38" s="15">
        <v>18</v>
      </c>
      <c r="C38" s="6">
        <v>10</v>
      </c>
      <c r="D38" s="5" t="s">
        <v>1033</v>
      </c>
      <c r="E38" s="5" t="s">
        <v>1498</v>
      </c>
      <c r="F38" s="5" t="s">
        <v>1031</v>
      </c>
      <c r="G38" s="5" t="s">
        <v>579</v>
      </c>
      <c r="H38" s="5" t="s">
        <v>1426</v>
      </c>
      <c r="I38" s="5" t="s">
        <v>23</v>
      </c>
      <c r="J38" s="5" t="s">
        <v>1497</v>
      </c>
      <c r="K38" s="6">
        <v>88</v>
      </c>
      <c r="L38" s="6">
        <v>400</v>
      </c>
      <c r="M38" s="6">
        <v>310</v>
      </c>
      <c r="N38" s="6">
        <v>640</v>
      </c>
      <c r="O38" s="6">
        <v>6000</v>
      </c>
      <c r="P38" s="5"/>
      <c r="Q38" s="5"/>
      <c r="R38" s="13" t="s">
        <v>1358</v>
      </c>
      <c r="S38" s="13" t="s">
        <v>1111</v>
      </c>
      <c r="T38" s="6">
        <v>13936</v>
      </c>
      <c r="U38" s="6">
        <v>139360</v>
      </c>
      <c r="V38" s="6">
        <v>0</v>
      </c>
      <c r="W38" s="5"/>
      <c r="X38" s="6">
        <v>139360</v>
      </c>
      <c r="Y38" s="6">
        <v>13936</v>
      </c>
      <c r="Z38" s="6">
        <v>153296</v>
      </c>
    </row>
    <row r="39" spans="1:26" ht="15.75" customHeight="1">
      <c r="A39" s="5" t="s">
        <v>591</v>
      </c>
      <c r="B39" s="15">
        <v>18</v>
      </c>
      <c r="C39" s="6">
        <v>6.5</v>
      </c>
      <c r="D39" s="5" t="s">
        <v>1033</v>
      </c>
      <c r="E39" s="5" t="s">
        <v>1496</v>
      </c>
      <c r="F39" s="5" t="s">
        <v>1031</v>
      </c>
      <c r="G39" s="5" t="s">
        <v>579</v>
      </c>
      <c r="H39" s="5" t="s">
        <v>1443</v>
      </c>
      <c r="I39" s="5" t="s">
        <v>23</v>
      </c>
      <c r="J39" s="5" t="s">
        <v>1495</v>
      </c>
      <c r="K39" s="6">
        <v>80</v>
      </c>
      <c r="L39" s="6">
        <v>220</v>
      </c>
      <c r="M39" s="6">
        <v>250</v>
      </c>
      <c r="N39" s="6">
        <v>520</v>
      </c>
      <c r="O39" s="6">
        <v>6000</v>
      </c>
      <c r="P39" s="5"/>
      <c r="Q39" s="5"/>
      <c r="R39" s="13" t="s">
        <v>1355</v>
      </c>
      <c r="S39" s="13" t="s">
        <v>1124</v>
      </c>
      <c r="T39" s="6">
        <v>27110</v>
      </c>
      <c r="U39" s="6">
        <v>176215</v>
      </c>
      <c r="V39" s="6">
        <v>0</v>
      </c>
      <c r="W39" s="5"/>
      <c r="X39" s="6">
        <v>176215</v>
      </c>
      <c r="Y39" s="6">
        <v>17622</v>
      </c>
      <c r="Z39" s="6">
        <v>193837</v>
      </c>
    </row>
    <row r="40" spans="1:26" ht="15.75" customHeight="1">
      <c r="A40" s="5" t="s">
        <v>591</v>
      </c>
      <c r="B40" s="15">
        <v>18</v>
      </c>
      <c r="C40" s="6">
        <v>5</v>
      </c>
      <c r="D40" s="5" t="s">
        <v>1033</v>
      </c>
      <c r="E40" s="5" t="s">
        <v>1494</v>
      </c>
      <c r="F40" s="5" t="s">
        <v>1031</v>
      </c>
      <c r="G40" s="5" t="s">
        <v>579</v>
      </c>
      <c r="H40" s="5" t="s">
        <v>1443</v>
      </c>
      <c r="I40" s="5" t="s">
        <v>23</v>
      </c>
      <c r="J40" s="5" t="s">
        <v>1102</v>
      </c>
      <c r="K40" s="6">
        <v>70</v>
      </c>
      <c r="L40" s="6">
        <v>100</v>
      </c>
      <c r="M40" s="6">
        <v>110</v>
      </c>
      <c r="N40" s="6">
        <v>460</v>
      </c>
      <c r="O40" s="6">
        <v>6000</v>
      </c>
      <c r="P40" s="5"/>
      <c r="Q40" s="5"/>
      <c r="R40" s="13" t="s">
        <v>1355</v>
      </c>
      <c r="S40" s="13" t="s">
        <v>1124</v>
      </c>
      <c r="T40" s="6">
        <v>117400</v>
      </c>
      <c r="U40" s="6">
        <v>587000</v>
      </c>
      <c r="V40" s="6">
        <v>0</v>
      </c>
      <c r="W40" s="5"/>
      <c r="X40" s="6">
        <v>587000</v>
      </c>
      <c r="Y40" s="6">
        <v>58700</v>
      </c>
      <c r="Z40" s="6">
        <v>645700</v>
      </c>
    </row>
    <row r="41" spans="1:26" ht="15.75" customHeight="1">
      <c r="A41" s="5" t="s">
        <v>591</v>
      </c>
      <c r="B41" s="15">
        <v>18</v>
      </c>
      <c r="C41" s="6">
        <v>9.5</v>
      </c>
      <c r="D41" s="5" t="s">
        <v>1033</v>
      </c>
      <c r="E41" s="5" t="s">
        <v>1493</v>
      </c>
      <c r="F41" s="5" t="s">
        <v>1031</v>
      </c>
      <c r="G41" s="5" t="s">
        <v>579</v>
      </c>
      <c r="H41" s="5" t="s">
        <v>1243</v>
      </c>
      <c r="I41" s="5" t="s">
        <v>23</v>
      </c>
      <c r="J41" s="5" t="s">
        <v>1245</v>
      </c>
      <c r="K41" s="6">
        <v>60</v>
      </c>
      <c r="L41" s="6">
        <v>350</v>
      </c>
      <c r="M41" s="6">
        <v>450</v>
      </c>
      <c r="N41" s="6">
        <v>920</v>
      </c>
      <c r="O41" s="6">
        <v>6000</v>
      </c>
      <c r="P41" s="5"/>
      <c r="Q41" s="5"/>
      <c r="R41" s="13" t="s">
        <v>1311</v>
      </c>
      <c r="S41" s="13" t="s">
        <v>1096</v>
      </c>
      <c r="T41" s="6">
        <v>16700</v>
      </c>
      <c r="U41" s="6">
        <v>158650</v>
      </c>
      <c r="V41" s="6">
        <v>0</v>
      </c>
      <c r="W41" s="5"/>
      <c r="X41" s="6">
        <v>158650</v>
      </c>
      <c r="Y41" s="6">
        <v>15865</v>
      </c>
      <c r="Z41" s="6">
        <v>174515</v>
      </c>
    </row>
    <row r="42" spans="1:26" ht="15.75" customHeight="1">
      <c r="A42" s="5" t="s">
        <v>591</v>
      </c>
      <c r="B42" s="15">
        <v>18</v>
      </c>
      <c r="C42" s="6">
        <v>5</v>
      </c>
      <c r="D42" s="5" t="s">
        <v>1033</v>
      </c>
      <c r="E42" s="5" t="s">
        <v>1492</v>
      </c>
      <c r="F42" s="5" t="s">
        <v>1031</v>
      </c>
      <c r="G42" s="5" t="s">
        <v>579</v>
      </c>
      <c r="H42" s="5" t="s">
        <v>1491</v>
      </c>
      <c r="I42" s="5" t="s">
        <v>23</v>
      </c>
      <c r="J42" s="5" t="s">
        <v>1490</v>
      </c>
      <c r="K42" s="6">
        <v>68</v>
      </c>
      <c r="L42" s="6">
        <v>160</v>
      </c>
      <c r="M42" s="6">
        <v>250</v>
      </c>
      <c r="N42" s="6">
        <v>520</v>
      </c>
      <c r="O42" s="6">
        <v>12000</v>
      </c>
      <c r="P42" s="5" t="s">
        <v>1037</v>
      </c>
      <c r="Q42" s="5" t="s">
        <v>1036</v>
      </c>
      <c r="R42" s="13" t="s">
        <v>1311</v>
      </c>
      <c r="S42" s="13" t="s">
        <v>1096</v>
      </c>
      <c r="T42" s="6">
        <v>73500</v>
      </c>
      <c r="U42" s="6">
        <v>367500</v>
      </c>
      <c r="V42" s="6">
        <v>0</v>
      </c>
      <c r="W42" s="5"/>
      <c r="X42" s="6">
        <v>367500</v>
      </c>
      <c r="Y42" s="6">
        <v>36750</v>
      </c>
      <c r="Z42" s="6">
        <v>404250</v>
      </c>
    </row>
    <row r="43" spans="1:26" ht="15.75" customHeight="1">
      <c r="A43" s="5" t="s">
        <v>591</v>
      </c>
      <c r="B43" s="15">
        <v>18</v>
      </c>
      <c r="C43" s="6">
        <v>7</v>
      </c>
      <c r="D43" s="5" t="s">
        <v>1033</v>
      </c>
      <c r="E43" s="5" t="s">
        <v>1489</v>
      </c>
      <c r="F43" s="5" t="s">
        <v>1031</v>
      </c>
      <c r="G43" s="5" t="s">
        <v>579</v>
      </c>
      <c r="H43" s="5" t="s">
        <v>1488</v>
      </c>
      <c r="I43" s="5" t="s">
        <v>23</v>
      </c>
      <c r="J43" s="5" t="s">
        <v>1286</v>
      </c>
      <c r="K43" s="6">
        <v>100</v>
      </c>
      <c r="L43" s="6">
        <v>230</v>
      </c>
      <c r="M43" s="6">
        <v>320</v>
      </c>
      <c r="N43" s="6">
        <v>660</v>
      </c>
      <c r="O43" s="6">
        <v>6000</v>
      </c>
      <c r="P43" s="5"/>
      <c r="Q43" s="5"/>
      <c r="R43" s="13" t="s">
        <v>1311</v>
      </c>
      <c r="S43" s="13" t="s">
        <v>1063</v>
      </c>
      <c r="T43" s="6">
        <v>24150</v>
      </c>
      <c r="U43" s="6">
        <v>169050</v>
      </c>
      <c r="V43" s="6">
        <v>0</v>
      </c>
      <c r="W43" s="5"/>
      <c r="X43" s="6">
        <v>169050</v>
      </c>
      <c r="Y43" s="6">
        <v>16905</v>
      </c>
      <c r="Z43" s="6">
        <v>185955</v>
      </c>
    </row>
    <row r="44" spans="1:26" ht="15.75" customHeight="1">
      <c r="A44" s="5" t="s">
        <v>591</v>
      </c>
      <c r="B44" s="15">
        <v>18</v>
      </c>
      <c r="C44" s="6">
        <v>7</v>
      </c>
      <c r="D44" s="5" t="s">
        <v>1033</v>
      </c>
      <c r="E44" s="5" t="s">
        <v>1487</v>
      </c>
      <c r="F44" s="5" t="s">
        <v>1031</v>
      </c>
      <c r="G44" s="5" t="s">
        <v>579</v>
      </c>
      <c r="H44" s="5" t="s">
        <v>1486</v>
      </c>
      <c r="I44" s="5" t="s">
        <v>23</v>
      </c>
      <c r="J44" s="5" t="s">
        <v>1485</v>
      </c>
      <c r="K44" s="6">
        <v>82</v>
      </c>
      <c r="L44" s="6">
        <v>250</v>
      </c>
      <c r="M44" s="6">
        <v>340</v>
      </c>
      <c r="N44" s="6">
        <v>700</v>
      </c>
      <c r="O44" s="6">
        <v>6000</v>
      </c>
      <c r="P44" s="5" t="s">
        <v>1037</v>
      </c>
      <c r="Q44" s="5" t="s">
        <v>1042</v>
      </c>
      <c r="R44" s="13" t="s">
        <v>1311</v>
      </c>
      <c r="S44" s="13" t="s">
        <v>1096</v>
      </c>
      <c r="T44" s="6">
        <v>21610</v>
      </c>
      <c r="U44" s="6">
        <v>151270</v>
      </c>
      <c r="V44" s="6">
        <v>0</v>
      </c>
      <c r="W44" s="5"/>
      <c r="X44" s="6">
        <v>151270</v>
      </c>
      <c r="Y44" s="6">
        <v>15127</v>
      </c>
      <c r="Z44" s="6">
        <v>166397</v>
      </c>
    </row>
    <row r="45" spans="1:26" ht="15.75" customHeight="1">
      <c r="A45" s="5" t="s">
        <v>591</v>
      </c>
      <c r="B45" s="15">
        <v>18</v>
      </c>
      <c r="C45" s="6">
        <v>5</v>
      </c>
      <c r="D45" s="5" t="s">
        <v>1033</v>
      </c>
      <c r="E45" s="5" t="s">
        <v>1484</v>
      </c>
      <c r="F45" s="5" t="s">
        <v>1031</v>
      </c>
      <c r="G45" s="5" t="s">
        <v>579</v>
      </c>
      <c r="H45" s="5" t="s">
        <v>1483</v>
      </c>
      <c r="I45" s="5" t="s">
        <v>23</v>
      </c>
      <c r="J45" s="5" t="s">
        <v>1482</v>
      </c>
      <c r="K45" s="6">
        <v>58</v>
      </c>
      <c r="L45" s="6">
        <v>200</v>
      </c>
      <c r="M45" s="6">
        <v>300</v>
      </c>
      <c r="N45" s="6">
        <v>620</v>
      </c>
      <c r="O45" s="6">
        <v>6000</v>
      </c>
      <c r="P45" s="5" t="s">
        <v>1037</v>
      </c>
      <c r="Q45" s="5" t="s">
        <v>1048</v>
      </c>
      <c r="R45" s="13" t="s">
        <v>1351</v>
      </c>
      <c r="S45" s="13" t="s">
        <v>1258</v>
      </c>
      <c r="T45" s="6">
        <v>27450</v>
      </c>
      <c r="U45" s="6">
        <v>137250</v>
      </c>
      <c r="V45" s="6">
        <v>0</v>
      </c>
      <c r="W45" s="5"/>
      <c r="X45" s="6">
        <v>137250</v>
      </c>
      <c r="Y45" s="6">
        <v>13725</v>
      </c>
      <c r="Z45" s="6">
        <v>150975</v>
      </c>
    </row>
    <row r="46" spans="1:26" ht="15.75" customHeight="1">
      <c r="A46" s="5" t="s">
        <v>591</v>
      </c>
      <c r="B46" s="15">
        <v>18</v>
      </c>
      <c r="C46" s="6">
        <v>8</v>
      </c>
      <c r="D46" s="5" t="s">
        <v>1033</v>
      </c>
      <c r="E46" s="5" t="s">
        <v>1481</v>
      </c>
      <c r="F46" s="5" t="s">
        <v>1031</v>
      </c>
      <c r="G46" s="5" t="s">
        <v>579</v>
      </c>
      <c r="H46" s="5" t="s">
        <v>1480</v>
      </c>
      <c r="I46" s="5" t="s">
        <v>23</v>
      </c>
      <c r="J46" s="5" t="s">
        <v>1479</v>
      </c>
      <c r="K46" s="6">
        <v>136</v>
      </c>
      <c r="L46" s="6">
        <v>270</v>
      </c>
      <c r="M46" s="6">
        <v>295</v>
      </c>
      <c r="N46" s="6">
        <v>610</v>
      </c>
      <c r="O46" s="6">
        <v>6000</v>
      </c>
      <c r="P46" s="5"/>
      <c r="Q46" s="5"/>
      <c r="R46" s="13" t="s">
        <v>1351</v>
      </c>
      <c r="S46" s="13" t="s">
        <v>1222</v>
      </c>
      <c r="T46" s="6">
        <v>8800</v>
      </c>
      <c r="U46" s="6">
        <v>70400</v>
      </c>
      <c r="V46" s="6">
        <v>0</v>
      </c>
      <c r="W46" s="5"/>
      <c r="X46" s="6">
        <v>70400</v>
      </c>
      <c r="Y46" s="6">
        <v>7040</v>
      </c>
      <c r="Z46" s="6">
        <v>77440</v>
      </c>
    </row>
    <row r="47" spans="1:26" ht="15.75" customHeight="1">
      <c r="A47" s="5" t="s">
        <v>591</v>
      </c>
      <c r="B47" s="15">
        <v>18</v>
      </c>
      <c r="C47" s="6">
        <v>5</v>
      </c>
      <c r="D47" s="5" t="s">
        <v>1033</v>
      </c>
      <c r="E47" s="5" t="s">
        <v>1478</v>
      </c>
      <c r="F47" s="5" t="s">
        <v>1031</v>
      </c>
      <c r="G47" s="5" t="s">
        <v>579</v>
      </c>
      <c r="H47" s="5" t="s">
        <v>1458</v>
      </c>
      <c r="I47" s="5" t="s">
        <v>23</v>
      </c>
      <c r="J47" s="5" t="s">
        <v>1102</v>
      </c>
      <c r="K47" s="6">
        <v>63</v>
      </c>
      <c r="L47" s="6">
        <v>200</v>
      </c>
      <c r="M47" s="6">
        <v>300</v>
      </c>
      <c r="N47" s="6">
        <v>620</v>
      </c>
      <c r="O47" s="6">
        <v>6000</v>
      </c>
      <c r="P47" s="5"/>
      <c r="Q47" s="5"/>
      <c r="R47" s="13" t="s">
        <v>1306</v>
      </c>
      <c r="S47" s="13" t="s">
        <v>1111</v>
      </c>
      <c r="T47" s="6">
        <v>28100</v>
      </c>
      <c r="U47" s="6">
        <v>140500</v>
      </c>
      <c r="V47" s="6">
        <v>0</v>
      </c>
      <c r="W47" s="5"/>
      <c r="X47" s="6">
        <v>140500</v>
      </c>
      <c r="Y47" s="6">
        <v>14050</v>
      </c>
      <c r="Z47" s="6">
        <v>154550</v>
      </c>
    </row>
    <row r="48" spans="1:26" ht="15.75" customHeight="1">
      <c r="A48" s="5" t="s">
        <v>591</v>
      </c>
      <c r="B48" s="15">
        <v>18</v>
      </c>
      <c r="C48" s="6">
        <v>7</v>
      </c>
      <c r="D48" s="5" t="s">
        <v>1033</v>
      </c>
      <c r="E48" s="5" t="s">
        <v>1477</v>
      </c>
      <c r="F48" s="5" t="s">
        <v>1031</v>
      </c>
      <c r="G48" s="5" t="s">
        <v>579</v>
      </c>
      <c r="H48" s="5" t="s">
        <v>1458</v>
      </c>
      <c r="I48" s="5" t="s">
        <v>23</v>
      </c>
      <c r="J48" s="5" t="s">
        <v>1102</v>
      </c>
      <c r="K48" s="6">
        <v>63</v>
      </c>
      <c r="L48" s="6">
        <v>250</v>
      </c>
      <c r="M48" s="6">
        <v>350</v>
      </c>
      <c r="N48" s="6">
        <v>720</v>
      </c>
      <c r="O48" s="6">
        <v>18000</v>
      </c>
      <c r="P48" s="5"/>
      <c r="Q48" s="5"/>
      <c r="R48" s="13" t="s">
        <v>1306</v>
      </c>
      <c r="S48" s="13" t="s">
        <v>1111</v>
      </c>
      <c r="T48" s="6">
        <v>68840</v>
      </c>
      <c r="U48" s="6">
        <v>481880</v>
      </c>
      <c r="V48" s="6">
        <v>0</v>
      </c>
      <c r="W48" s="5"/>
      <c r="X48" s="6">
        <v>481880</v>
      </c>
      <c r="Y48" s="6">
        <v>48188</v>
      </c>
      <c r="Z48" s="6">
        <v>530068</v>
      </c>
    </row>
    <row r="49" spans="1:26" ht="15.75" customHeight="1">
      <c r="A49" s="5" t="s">
        <v>591</v>
      </c>
      <c r="B49" s="15">
        <v>18</v>
      </c>
      <c r="C49" s="6">
        <v>9.5</v>
      </c>
      <c r="D49" s="5" t="s">
        <v>1033</v>
      </c>
      <c r="E49" s="5" t="s">
        <v>1476</v>
      </c>
      <c r="F49" s="5" t="s">
        <v>1031</v>
      </c>
      <c r="G49" s="5" t="s">
        <v>579</v>
      </c>
      <c r="H49" s="5" t="s">
        <v>1246</v>
      </c>
      <c r="I49" s="5" t="s">
        <v>23</v>
      </c>
      <c r="J49" s="5" t="s">
        <v>1245</v>
      </c>
      <c r="K49" s="6">
        <v>58</v>
      </c>
      <c r="L49" s="6">
        <v>350</v>
      </c>
      <c r="M49" s="6">
        <v>450</v>
      </c>
      <c r="N49" s="6">
        <v>920</v>
      </c>
      <c r="O49" s="6">
        <v>18000</v>
      </c>
      <c r="P49" s="5"/>
      <c r="Q49" s="5"/>
      <c r="R49" s="13" t="s">
        <v>1306</v>
      </c>
      <c r="S49" s="13" t="s">
        <v>1063</v>
      </c>
      <c r="T49" s="6">
        <v>48690</v>
      </c>
      <c r="U49" s="6">
        <v>462555</v>
      </c>
      <c r="V49" s="6">
        <v>-1</v>
      </c>
      <c r="W49" s="5"/>
      <c r="X49" s="6">
        <v>462554</v>
      </c>
      <c r="Y49" s="6">
        <v>46255</v>
      </c>
      <c r="Z49" s="6">
        <v>508809</v>
      </c>
    </row>
    <row r="50" spans="1:26" ht="15.75" customHeight="1">
      <c r="A50" s="5" t="s">
        <v>591</v>
      </c>
      <c r="B50" s="15">
        <v>18</v>
      </c>
      <c r="C50" s="6">
        <v>5</v>
      </c>
      <c r="D50" s="5" t="s">
        <v>1033</v>
      </c>
      <c r="E50" s="5" t="s">
        <v>1475</v>
      </c>
      <c r="F50" s="5" t="s">
        <v>1031</v>
      </c>
      <c r="G50" s="5" t="s">
        <v>579</v>
      </c>
      <c r="H50" s="5" t="s">
        <v>1327</v>
      </c>
      <c r="I50" s="5" t="s">
        <v>23</v>
      </c>
      <c r="J50" s="5" t="s">
        <v>1474</v>
      </c>
      <c r="K50" s="6">
        <v>81</v>
      </c>
      <c r="L50" s="6">
        <v>200</v>
      </c>
      <c r="M50" s="6">
        <v>300</v>
      </c>
      <c r="N50" s="6">
        <v>620</v>
      </c>
      <c r="O50" s="6">
        <v>6000</v>
      </c>
      <c r="P50" s="5" t="s">
        <v>1037</v>
      </c>
      <c r="Q50" s="5" t="s">
        <v>1042</v>
      </c>
      <c r="R50" s="13" t="s">
        <v>1127</v>
      </c>
      <c r="S50" s="13" t="s">
        <v>1258</v>
      </c>
      <c r="T50" s="6">
        <v>28200</v>
      </c>
      <c r="U50" s="6">
        <v>141000</v>
      </c>
      <c r="V50" s="6">
        <v>1</v>
      </c>
      <c r="W50" s="5"/>
      <c r="X50" s="6">
        <v>141001</v>
      </c>
      <c r="Y50" s="6">
        <v>14100</v>
      </c>
      <c r="Z50" s="6">
        <v>155101</v>
      </c>
    </row>
    <row r="51" spans="1:26" ht="15.75" customHeight="1">
      <c r="A51" s="5" t="s">
        <v>591</v>
      </c>
      <c r="B51" s="15">
        <v>18</v>
      </c>
      <c r="C51" s="6">
        <v>5</v>
      </c>
      <c r="D51" s="5" t="s">
        <v>1033</v>
      </c>
      <c r="E51" s="5" t="s">
        <v>1473</v>
      </c>
      <c r="F51" s="5" t="s">
        <v>1031</v>
      </c>
      <c r="G51" s="5" t="s">
        <v>579</v>
      </c>
      <c r="H51" s="5" t="s">
        <v>1472</v>
      </c>
      <c r="I51" s="5" t="s">
        <v>23</v>
      </c>
      <c r="J51" s="5" t="s">
        <v>1471</v>
      </c>
      <c r="K51" s="6">
        <v>70</v>
      </c>
      <c r="L51" s="6">
        <v>170</v>
      </c>
      <c r="M51" s="6">
        <v>250</v>
      </c>
      <c r="N51" s="6">
        <v>520</v>
      </c>
      <c r="O51" s="6">
        <v>6000</v>
      </c>
      <c r="P51" s="5"/>
      <c r="Q51" s="5" t="s">
        <v>1036</v>
      </c>
      <c r="R51" s="13" t="s">
        <v>1127</v>
      </c>
      <c r="S51" s="13" t="s">
        <v>1063</v>
      </c>
      <c r="T51" s="6">
        <v>34072</v>
      </c>
      <c r="U51" s="6">
        <v>170360</v>
      </c>
      <c r="V51" s="6">
        <v>0</v>
      </c>
      <c r="W51" s="5"/>
      <c r="X51" s="6">
        <v>170360</v>
      </c>
      <c r="Y51" s="6">
        <v>17036</v>
      </c>
      <c r="Z51" s="6">
        <v>187396</v>
      </c>
    </row>
    <row r="52" spans="1:26" ht="15.75" customHeight="1">
      <c r="A52" s="5" t="s">
        <v>591</v>
      </c>
      <c r="B52" s="15">
        <v>18</v>
      </c>
      <c r="C52" s="6">
        <v>5</v>
      </c>
      <c r="D52" s="5" t="s">
        <v>1033</v>
      </c>
      <c r="E52" s="5" t="s">
        <v>1470</v>
      </c>
      <c r="F52" s="5" t="s">
        <v>1031</v>
      </c>
      <c r="G52" s="5" t="s">
        <v>579</v>
      </c>
      <c r="H52" s="5" t="s">
        <v>1327</v>
      </c>
      <c r="I52" s="5" t="s">
        <v>23</v>
      </c>
      <c r="J52" s="5" t="s">
        <v>1469</v>
      </c>
      <c r="K52" s="6">
        <v>81</v>
      </c>
      <c r="L52" s="6">
        <v>200</v>
      </c>
      <c r="M52" s="6">
        <v>300</v>
      </c>
      <c r="N52" s="6">
        <v>620</v>
      </c>
      <c r="O52" s="6">
        <v>6000</v>
      </c>
      <c r="P52" s="5" t="s">
        <v>1037</v>
      </c>
      <c r="Q52" s="5" t="s">
        <v>1042</v>
      </c>
      <c r="R52" s="13" t="s">
        <v>1127</v>
      </c>
      <c r="S52" s="13" t="s">
        <v>1258</v>
      </c>
      <c r="T52" s="6">
        <v>28300</v>
      </c>
      <c r="U52" s="6">
        <v>141500</v>
      </c>
      <c r="V52" s="6">
        <v>0</v>
      </c>
      <c r="W52" s="5"/>
      <c r="X52" s="6">
        <v>141500</v>
      </c>
      <c r="Y52" s="6">
        <v>14150</v>
      </c>
      <c r="Z52" s="6">
        <v>155650</v>
      </c>
    </row>
    <row r="53" spans="1:26" ht="15.75" customHeight="1">
      <c r="A53" s="5" t="s">
        <v>591</v>
      </c>
      <c r="B53" s="15">
        <v>18</v>
      </c>
      <c r="C53" s="6">
        <v>5</v>
      </c>
      <c r="D53" s="5" t="s">
        <v>1033</v>
      </c>
      <c r="E53" s="5" t="s">
        <v>1468</v>
      </c>
      <c r="F53" s="5" t="s">
        <v>1031</v>
      </c>
      <c r="G53" s="5" t="s">
        <v>579</v>
      </c>
      <c r="H53" s="5" t="s">
        <v>1465</v>
      </c>
      <c r="I53" s="5" t="s">
        <v>23</v>
      </c>
      <c r="J53" s="5" t="s">
        <v>1467</v>
      </c>
      <c r="K53" s="6">
        <v>53</v>
      </c>
      <c r="L53" s="6">
        <v>160</v>
      </c>
      <c r="M53" s="6">
        <v>200</v>
      </c>
      <c r="N53" s="6">
        <v>430</v>
      </c>
      <c r="O53" s="6">
        <v>7300</v>
      </c>
      <c r="P53" s="5" t="s">
        <v>1037</v>
      </c>
      <c r="Q53" s="5" t="s">
        <v>1048</v>
      </c>
      <c r="R53" s="13" t="s">
        <v>1127</v>
      </c>
      <c r="S53" s="13" t="s">
        <v>1222</v>
      </c>
      <c r="T53" s="6">
        <v>40500</v>
      </c>
      <c r="U53" s="6">
        <v>202500</v>
      </c>
      <c r="V53" s="6">
        <v>0</v>
      </c>
      <c r="W53" s="5"/>
      <c r="X53" s="6">
        <v>202500</v>
      </c>
      <c r="Y53" s="6">
        <v>20250</v>
      </c>
      <c r="Z53" s="6">
        <v>222750</v>
      </c>
    </row>
    <row r="54" spans="1:26" ht="15.75" customHeight="1">
      <c r="A54" s="5" t="s">
        <v>591</v>
      </c>
      <c r="B54" s="15">
        <v>18</v>
      </c>
      <c r="C54" s="6">
        <v>5</v>
      </c>
      <c r="D54" s="5" t="s">
        <v>1033</v>
      </c>
      <c r="E54" s="5" t="s">
        <v>1466</v>
      </c>
      <c r="F54" s="5" t="s">
        <v>1031</v>
      </c>
      <c r="G54" s="5" t="s">
        <v>579</v>
      </c>
      <c r="H54" s="5" t="s">
        <v>1465</v>
      </c>
      <c r="I54" s="5" t="s">
        <v>23</v>
      </c>
      <c r="J54" s="5" t="s">
        <v>1464</v>
      </c>
      <c r="K54" s="6">
        <v>53</v>
      </c>
      <c r="L54" s="6">
        <v>160</v>
      </c>
      <c r="M54" s="6">
        <v>200</v>
      </c>
      <c r="N54" s="6">
        <v>430</v>
      </c>
      <c r="O54" s="6">
        <v>8300</v>
      </c>
      <c r="P54" s="5" t="s">
        <v>1037</v>
      </c>
      <c r="Q54" s="5" t="s">
        <v>1048</v>
      </c>
      <c r="R54" s="13" t="s">
        <v>1127</v>
      </c>
      <c r="S54" s="13" t="s">
        <v>1222</v>
      </c>
      <c r="T54" s="6">
        <v>46500</v>
      </c>
      <c r="U54" s="6">
        <v>232500</v>
      </c>
      <c r="V54" s="6">
        <v>0</v>
      </c>
      <c r="W54" s="5"/>
      <c r="X54" s="6">
        <v>232500</v>
      </c>
      <c r="Y54" s="6">
        <v>23250</v>
      </c>
      <c r="Z54" s="6">
        <v>255750</v>
      </c>
    </row>
    <row r="55" spans="1:26" ht="15.75" customHeight="1">
      <c r="A55" s="5" t="s">
        <v>591</v>
      </c>
      <c r="B55" s="15">
        <v>18</v>
      </c>
      <c r="C55" s="6">
        <v>6</v>
      </c>
      <c r="D55" s="5" t="s">
        <v>1033</v>
      </c>
      <c r="E55" s="5" t="s">
        <v>1463</v>
      </c>
      <c r="F55" s="5" t="s">
        <v>1031</v>
      </c>
      <c r="G55" s="5" t="s">
        <v>579</v>
      </c>
      <c r="H55" s="5" t="s">
        <v>1030</v>
      </c>
      <c r="I55" s="5" t="s">
        <v>23</v>
      </c>
      <c r="J55" s="5" t="s">
        <v>1462</v>
      </c>
      <c r="K55" s="6">
        <v>68</v>
      </c>
      <c r="L55" s="6">
        <v>230</v>
      </c>
      <c r="M55" s="6">
        <v>290</v>
      </c>
      <c r="N55" s="6">
        <v>620</v>
      </c>
      <c r="O55" s="6">
        <v>6000</v>
      </c>
      <c r="P55" s="5"/>
      <c r="Q55" s="5"/>
      <c r="R55" s="13" t="s">
        <v>1063</v>
      </c>
      <c r="S55" s="13" t="s">
        <v>1258</v>
      </c>
      <c r="T55" s="6">
        <v>24500</v>
      </c>
      <c r="U55" s="6">
        <v>147000</v>
      </c>
      <c r="V55" s="6">
        <v>0</v>
      </c>
      <c r="W55" s="5"/>
      <c r="X55" s="6">
        <v>147000</v>
      </c>
      <c r="Y55" s="6">
        <v>14700</v>
      </c>
      <c r="Z55" s="6">
        <v>161700</v>
      </c>
    </row>
    <row r="56" spans="1:26" ht="15.75" customHeight="1">
      <c r="A56" s="5" t="s">
        <v>590</v>
      </c>
      <c r="B56" s="15">
        <v>19</v>
      </c>
      <c r="C56" s="6">
        <v>4</v>
      </c>
      <c r="D56" s="5" t="s">
        <v>1033</v>
      </c>
      <c r="E56" s="5" t="s">
        <v>1461</v>
      </c>
      <c r="F56" s="5" t="s">
        <v>1031</v>
      </c>
      <c r="G56" s="5" t="s">
        <v>579</v>
      </c>
      <c r="H56" s="5" t="s">
        <v>1287</v>
      </c>
      <c r="I56" s="5" t="s">
        <v>23</v>
      </c>
      <c r="J56" s="5" t="s">
        <v>1460</v>
      </c>
      <c r="K56" s="6">
        <v>106</v>
      </c>
      <c r="L56" s="6">
        <v>180</v>
      </c>
      <c r="M56" s="6">
        <v>185</v>
      </c>
      <c r="N56" s="6">
        <v>780</v>
      </c>
      <c r="O56" s="6">
        <v>6000</v>
      </c>
      <c r="P56" s="5" t="s">
        <v>1037</v>
      </c>
      <c r="Q56" s="5" t="s">
        <v>1048</v>
      </c>
      <c r="R56" s="13" t="s">
        <v>1369</v>
      </c>
      <c r="S56" s="13" t="s">
        <v>1306</v>
      </c>
      <c r="T56" s="6">
        <v>62850</v>
      </c>
      <c r="U56" s="6">
        <v>251400</v>
      </c>
      <c r="V56" s="6">
        <v>0</v>
      </c>
      <c r="W56" s="5"/>
      <c r="X56" s="6">
        <v>251400</v>
      </c>
      <c r="Y56" s="6">
        <v>25140</v>
      </c>
      <c r="Z56" s="6">
        <v>276540</v>
      </c>
    </row>
    <row r="57" spans="1:26" ht="15.75" customHeight="1">
      <c r="A57" s="5" t="s">
        <v>590</v>
      </c>
      <c r="B57" s="15">
        <v>19</v>
      </c>
      <c r="C57" s="6">
        <v>4</v>
      </c>
      <c r="D57" s="5" t="s">
        <v>1033</v>
      </c>
      <c r="E57" s="5" t="s">
        <v>1459</v>
      </c>
      <c r="F57" s="5" t="s">
        <v>1031</v>
      </c>
      <c r="G57" s="5" t="s">
        <v>579</v>
      </c>
      <c r="H57" s="5" t="s">
        <v>1458</v>
      </c>
      <c r="I57" s="5" t="s">
        <v>23</v>
      </c>
      <c r="J57" s="5" t="s">
        <v>1102</v>
      </c>
      <c r="K57" s="6">
        <v>63</v>
      </c>
      <c r="L57" s="6">
        <v>100</v>
      </c>
      <c r="M57" s="6">
        <v>150</v>
      </c>
      <c r="N57" s="6">
        <v>620</v>
      </c>
      <c r="O57" s="6">
        <v>6000</v>
      </c>
      <c r="P57" s="5"/>
      <c r="Q57" s="5"/>
      <c r="R57" s="13" t="s">
        <v>1306</v>
      </c>
      <c r="S57" s="13" t="s">
        <v>1117</v>
      </c>
      <c r="T57" s="6">
        <v>118100</v>
      </c>
      <c r="U57" s="6">
        <v>472400</v>
      </c>
      <c r="V57" s="6">
        <v>0</v>
      </c>
      <c r="W57" s="5"/>
      <c r="X57" s="6">
        <v>472400</v>
      </c>
      <c r="Y57" s="6">
        <v>47240</v>
      </c>
      <c r="Z57" s="6">
        <v>519640</v>
      </c>
    </row>
    <row r="58" spans="1:26" ht="15.75" customHeight="1">
      <c r="A58" s="5" t="s">
        <v>590</v>
      </c>
      <c r="B58" s="15">
        <v>19</v>
      </c>
      <c r="C58" s="6">
        <v>4</v>
      </c>
      <c r="D58" s="5" t="s">
        <v>1033</v>
      </c>
      <c r="E58" s="5" t="s">
        <v>1457</v>
      </c>
      <c r="F58" s="5" t="s">
        <v>1031</v>
      </c>
      <c r="G58" s="5" t="s">
        <v>579</v>
      </c>
      <c r="H58" s="5" t="s">
        <v>1456</v>
      </c>
      <c r="I58" s="5" t="s">
        <v>23</v>
      </c>
      <c r="J58" s="5" t="s">
        <v>1064</v>
      </c>
      <c r="K58" s="6">
        <v>93</v>
      </c>
      <c r="L58" s="6">
        <v>100</v>
      </c>
      <c r="M58" s="6">
        <v>150</v>
      </c>
      <c r="N58" s="6">
        <v>620</v>
      </c>
      <c r="O58" s="6">
        <v>12000</v>
      </c>
      <c r="P58" s="5"/>
      <c r="Q58" s="5" t="s">
        <v>1048</v>
      </c>
      <c r="R58" s="13" t="s">
        <v>1127</v>
      </c>
      <c r="S58" s="13" t="s">
        <v>1117</v>
      </c>
      <c r="T58" s="6">
        <v>229200</v>
      </c>
      <c r="U58" s="6">
        <v>916800</v>
      </c>
      <c r="V58" s="6">
        <v>0</v>
      </c>
      <c r="W58" s="5"/>
      <c r="X58" s="6">
        <v>916800</v>
      </c>
      <c r="Y58" s="6">
        <v>91680</v>
      </c>
      <c r="Z58" s="6">
        <v>1008480</v>
      </c>
    </row>
    <row r="59" spans="1:26" ht="15.75" customHeight="1">
      <c r="A59" s="5" t="s">
        <v>578</v>
      </c>
      <c r="B59" s="15">
        <v>91</v>
      </c>
      <c r="C59" s="6">
        <v>4.5</v>
      </c>
      <c r="D59" s="5" t="s">
        <v>1033</v>
      </c>
      <c r="E59" s="5" t="s">
        <v>1455</v>
      </c>
      <c r="F59" s="5" t="s">
        <v>1031</v>
      </c>
      <c r="G59" s="5" t="s">
        <v>579</v>
      </c>
      <c r="H59" s="5" t="s">
        <v>1065</v>
      </c>
      <c r="I59" s="5" t="s">
        <v>23</v>
      </c>
      <c r="J59" s="5" t="s">
        <v>1102</v>
      </c>
      <c r="K59" s="6">
        <v>68</v>
      </c>
      <c r="L59" s="6">
        <v>150</v>
      </c>
      <c r="M59" s="6">
        <v>200</v>
      </c>
      <c r="N59" s="6">
        <v>820</v>
      </c>
      <c r="O59" s="6">
        <v>60000</v>
      </c>
      <c r="P59" s="5"/>
      <c r="Q59" s="5"/>
      <c r="R59" s="13" t="s">
        <v>1369</v>
      </c>
      <c r="S59" s="13" t="s">
        <v>1311</v>
      </c>
      <c r="T59" s="6">
        <v>189000</v>
      </c>
      <c r="U59" s="6">
        <v>850500</v>
      </c>
      <c r="V59" s="6">
        <v>0</v>
      </c>
      <c r="W59" s="5"/>
      <c r="X59" s="6">
        <v>850500</v>
      </c>
      <c r="Y59" s="6">
        <v>85050</v>
      </c>
      <c r="Z59" s="6">
        <v>935550</v>
      </c>
    </row>
    <row r="60" spans="1:26" ht="15.75" customHeight="1">
      <c r="A60" s="5" t="s">
        <v>578</v>
      </c>
      <c r="B60" s="15">
        <v>91</v>
      </c>
      <c r="C60" s="6">
        <v>4.5</v>
      </c>
      <c r="D60" s="5" t="s">
        <v>1033</v>
      </c>
      <c r="E60" s="5" t="s">
        <v>1455</v>
      </c>
      <c r="F60" s="5" t="s">
        <v>1031</v>
      </c>
      <c r="G60" s="5" t="s">
        <v>579</v>
      </c>
      <c r="H60" s="5" t="s">
        <v>1065</v>
      </c>
      <c r="I60" s="5" t="s">
        <v>23</v>
      </c>
      <c r="J60" s="5" t="s">
        <v>1102</v>
      </c>
      <c r="K60" s="6">
        <v>68</v>
      </c>
      <c r="L60" s="6">
        <v>150</v>
      </c>
      <c r="M60" s="6">
        <v>200</v>
      </c>
      <c r="N60" s="6">
        <v>820</v>
      </c>
      <c r="O60" s="6">
        <v>60000</v>
      </c>
      <c r="P60" s="5"/>
      <c r="Q60" s="5"/>
      <c r="R60" s="13" t="s">
        <v>1369</v>
      </c>
      <c r="S60" s="13" t="s">
        <v>1311</v>
      </c>
      <c r="T60" s="6">
        <v>378000</v>
      </c>
      <c r="U60" s="6">
        <v>1701000</v>
      </c>
      <c r="V60" s="6">
        <v>0</v>
      </c>
      <c r="W60" s="5"/>
      <c r="X60" s="6">
        <v>1701000</v>
      </c>
      <c r="Y60" s="6">
        <v>170100</v>
      </c>
      <c r="Z60" s="6">
        <v>1871100</v>
      </c>
    </row>
    <row r="61" spans="1:26" ht="15.75" customHeight="1">
      <c r="A61" s="5" t="s">
        <v>578</v>
      </c>
      <c r="B61" s="15">
        <v>91</v>
      </c>
      <c r="C61" s="6">
        <v>4.5</v>
      </c>
      <c r="D61" s="5" t="s">
        <v>1033</v>
      </c>
      <c r="E61" s="5" t="s">
        <v>1455</v>
      </c>
      <c r="F61" s="5" t="s">
        <v>1031</v>
      </c>
      <c r="G61" s="5" t="s">
        <v>579</v>
      </c>
      <c r="H61" s="5" t="s">
        <v>1065</v>
      </c>
      <c r="I61" s="5" t="s">
        <v>23</v>
      </c>
      <c r="J61" s="5" t="s">
        <v>1102</v>
      </c>
      <c r="K61" s="6">
        <v>68</v>
      </c>
      <c r="L61" s="6">
        <v>150</v>
      </c>
      <c r="M61" s="6">
        <v>200</v>
      </c>
      <c r="N61" s="6">
        <v>820</v>
      </c>
      <c r="O61" s="6">
        <v>60000</v>
      </c>
      <c r="P61" s="5"/>
      <c r="Q61" s="5"/>
      <c r="R61" s="13" t="s">
        <v>1369</v>
      </c>
      <c r="S61" s="13" t="s">
        <v>1127</v>
      </c>
      <c r="T61" s="6">
        <v>215000</v>
      </c>
      <c r="U61" s="6">
        <v>967500</v>
      </c>
      <c r="V61" s="6">
        <v>0</v>
      </c>
      <c r="W61" s="5"/>
      <c r="X61" s="6">
        <v>967500</v>
      </c>
      <c r="Y61" s="6">
        <v>96750</v>
      </c>
      <c r="Z61" s="6">
        <v>1064250</v>
      </c>
    </row>
    <row r="62" spans="1:26" ht="15.75" customHeight="1">
      <c r="A62" s="5" t="s">
        <v>578</v>
      </c>
      <c r="B62" s="15">
        <v>91</v>
      </c>
      <c r="C62" s="6">
        <v>4.5</v>
      </c>
      <c r="D62" s="5" t="s">
        <v>1033</v>
      </c>
      <c r="E62" s="5" t="s">
        <v>1454</v>
      </c>
      <c r="F62" s="5" t="s">
        <v>1031</v>
      </c>
      <c r="G62" s="5" t="s">
        <v>579</v>
      </c>
      <c r="H62" s="5" t="s">
        <v>1065</v>
      </c>
      <c r="I62" s="5" t="s">
        <v>23</v>
      </c>
      <c r="J62" s="5" t="s">
        <v>1257</v>
      </c>
      <c r="K62" s="6">
        <v>70</v>
      </c>
      <c r="L62" s="6">
        <v>160</v>
      </c>
      <c r="M62" s="6">
        <v>250</v>
      </c>
      <c r="N62" s="6">
        <v>1020</v>
      </c>
      <c r="O62" s="6">
        <v>36000</v>
      </c>
      <c r="P62" s="5"/>
      <c r="Q62" s="5"/>
      <c r="R62" s="13" t="s">
        <v>1369</v>
      </c>
      <c r="S62" s="13" t="s">
        <v>1124</v>
      </c>
      <c r="T62" s="6">
        <v>128000</v>
      </c>
      <c r="U62" s="6">
        <v>576000</v>
      </c>
      <c r="V62" s="6">
        <v>0</v>
      </c>
      <c r="W62" s="5"/>
      <c r="X62" s="6">
        <v>576000</v>
      </c>
      <c r="Y62" s="6">
        <v>57600</v>
      </c>
      <c r="Z62" s="6">
        <v>633600</v>
      </c>
    </row>
    <row r="63" spans="1:26" ht="15.75" customHeight="1">
      <c r="A63" s="5" t="s">
        <v>578</v>
      </c>
      <c r="B63" s="15">
        <v>91</v>
      </c>
      <c r="C63" s="6">
        <v>4.5</v>
      </c>
      <c r="D63" s="5" t="s">
        <v>1033</v>
      </c>
      <c r="E63" s="5" t="s">
        <v>1454</v>
      </c>
      <c r="F63" s="5" t="s">
        <v>1031</v>
      </c>
      <c r="G63" s="5" t="s">
        <v>579</v>
      </c>
      <c r="H63" s="5" t="s">
        <v>1065</v>
      </c>
      <c r="I63" s="5" t="s">
        <v>23</v>
      </c>
      <c r="J63" s="5" t="s">
        <v>1257</v>
      </c>
      <c r="K63" s="6">
        <v>70</v>
      </c>
      <c r="L63" s="6">
        <v>160</v>
      </c>
      <c r="M63" s="6">
        <v>250</v>
      </c>
      <c r="N63" s="6">
        <v>1020</v>
      </c>
      <c r="O63" s="6">
        <v>36000</v>
      </c>
      <c r="P63" s="5"/>
      <c r="Q63" s="5"/>
      <c r="R63" s="13" t="s">
        <v>1369</v>
      </c>
      <c r="S63" s="13" t="s">
        <v>1096</v>
      </c>
      <c r="T63" s="6">
        <v>176000</v>
      </c>
      <c r="U63" s="6">
        <v>792000</v>
      </c>
      <c r="V63" s="6">
        <v>3600</v>
      </c>
      <c r="W63" s="5"/>
      <c r="X63" s="6">
        <v>795600</v>
      </c>
      <c r="Y63" s="6">
        <v>79560</v>
      </c>
      <c r="Z63" s="6">
        <v>875160</v>
      </c>
    </row>
    <row r="64" spans="1:26" ht="15.75" customHeight="1">
      <c r="A64" s="5" t="s">
        <v>578</v>
      </c>
      <c r="B64" s="15">
        <v>91</v>
      </c>
      <c r="C64" s="6">
        <v>4.5</v>
      </c>
      <c r="D64" s="5" t="s">
        <v>1033</v>
      </c>
      <c r="E64" s="5" t="s">
        <v>1454</v>
      </c>
      <c r="F64" s="5" t="s">
        <v>1031</v>
      </c>
      <c r="G64" s="5" t="s">
        <v>579</v>
      </c>
      <c r="H64" s="5" t="s">
        <v>1065</v>
      </c>
      <c r="I64" s="5" t="s">
        <v>23</v>
      </c>
      <c r="J64" s="5" t="s">
        <v>1257</v>
      </c>
      <c r="K64" s="6">
        <v>70</v>
      </c>
      <c r="L64" s="6">
        <v>160</v>
      </c>
      <c r="M64" s="6">
        <v>250</v>
      </c>
      <c r="N64" s="6">
        <v>1020</v>
      </c>
      <c r="O64" s="6">
        <v>36000</v>
      </c>
      <c r="P64" s="5"/>
      <c r="Q64" s="5"/>
      <c r="R64" s="13" t="s">
        <v>1369</v>
      </c>
      <c r="S64" s="13" t="s">
        <v>1117</v>
      </c>
      <c r="T64" s="6">
        <v>128000</v>
      </c>
      <c r="U64" s="6">
        <v>576000</v>
      </c>
      <c r="V64" s="6">
        <v>0</v>
      </c>
      <c r="W64" s="5"/>
      <c r="X64" s="6">
        <v>576000</v>
      </c>
      <c r="Y64" s="6">
        <v>57600</v>
      </c>
      <c r="Z64" s="6">
        <v>633600</v>
      </c>
    </row>
    <row r="65" spans="1:26" ht="15.75" customHeight="1">
      <c r="A65" s="5" t="s">
        <v>578</v>
      </c>
      <c r="B65" s="15">
        <v>91</v>
      </c>
      <c r="C65" s="6">
        <v>4.5</v>
      </c>
      <c r="D65" s="5" t="s">
        <v>1033</v>
      </c>
      <c r="E65" s="5" t="s">
        <v>1453</v>
      </c>
      <c r="F65" s="5" t="s">
        <v>1031</v>
      </c>
      <c r="G65" s="5" t="s">
        <v>579</v>
      </c>
      <c r="H65" s="5" t="s">
        <v>1443</v>
      </c>
      <c r="I65" s="5" t="s">
        <v>23</v>
      </c>
      <c r="J65" s="5" t="s">
        <v>1102</v>
      </c>
      <c r="K65" s="6">
        <v>70</v>
      </c>
      <c r="L65" s="6">
        <v>100</v>
      </c>
      <c r="M65" s="6">
        <v>150</v>
      </c>
      <c r="N65" s="6">
        <v>620</v>
      </c>
      <c r="O65" s="6">
        <v>6000</v>
      </c>
      <c r="P65" s="5"/>
      <c r="Q65" s="5"/>
      <c r="R65" s="13" t="s">
        <v>1355</v>
      </c>
      <c r="S65" s="13" t="s">
        <v>1258</v>
      </c>
      <c r="T65" s="6">
        <v>171700</v>
      </c>
      <c r="U65" s="6">
        <v>772650</v>
      </c>
      <c r="V65" s="6">
        <v>-270000</v>
      </c>
      <c r="W65" s="5" t="s">
        <v>1452</v>
      </c>
      <c r="X65" s="6">
        <v>502650</v>
      </c>
      <c r="Y65" s="6">
        <v>50265</v>
      </c>
      <c r="Z65" s="6">
        <v>552915</v>
      </c>
    </row>
    <row r="66" spans="1:26" ht="15.75" customHeight="1">
      <c r="A66" s="5" t="s">
        <v>583</v>
      </c>
      <c r="B66" s="15">
        <v>89</v>
      </c>
      <c r="C66" s="6">
        <v>5.5</v>
      </c>
      <c r="D66" s="5" t="s">
        <v>1033</v>
      </c>
      <c r="E66" s="5" t="s">
        <v>1451</v>
      </c>
      <c r="F66" s="5" t="s">
        <v>1031</v>
      </c>
      <c r="G66" s="5" t="s">
        <v>579</v>
      </c>
      <c r="H66" s="5" t="s">
        <v>1065</v>
      </c>
      <c r="I66" s="5" t="s">
        <v>23</v>
      </c>
      <c r="J66" s="5" t="s">
        <v>1102</v>
      </c>
      <c r="K66" s="6">
        <v>68</v>
      </c>
      <c r="L66" s="6">
        <v>180</v>
      </c>
      <c r="M66" s="6">
        <v>280</v>
      </c>
      <c r="N66" s="6">
        <v>580</v>
      </c>
      <c r="O66" s="6">
        <v>120000</v>
      </c>
      <c r="P66" s="5"/>
      <c r="Q66" s="5"/>
      <c r="R66" s="13" t="s">
        <v>1449</v>
      </c>
      <c r="S66" s="13" t="s">
        <v>1319</v>
      </c>
      <c r="T66" s="6">
        <v>18600</v>
      </c>
      <c r="U66" s="6">
        <v>102300</v>
      </c>
      <c r="V66" s="6">
        <v>0</v>
      </c>
      <c r="W66" s="5"/>
      <c r="X66" s="6">
        <v>102300</v>
      </c>
      <c r="Y66" s="6">
        <v>10230</v>
      </c>
      <c r="Z66" s="6">
        <v>112530</v>
      </c>
    </row>
    <row r="67" spans="1:26" ht="15.75" customHeight="1">
      <c r="A67" s="5" t="s">
        <v>583</v>
      </c>
      <c r="B67" s="15">
        <v>89</v>
      </c>
      <c r="C67" s="6">
        <v>5.5</v>
      </c>
      <c r="D67" s="5" t="s">
        <v>1033</v>
      </c>
      <c r="E67" s="5" t="s">
        <v>1450</v>
      </c>
      <c r="F67" s="5" t="s">
        <v>1031</v>
      </c>
      <c r="G67" s="5" t="s">
        <v>579</v>
      </c>
      <c r="H67" s="5" t="s">
        <v>1065</v>
      </c>
      <c r="I67" s="5" t="s">
        <v>23</v>
      </c>
      <c r="J67" s="5" t="s">
        <v>1102</v>
      </c>
      <c r="K67" s="6">
        <v>68</v>
      </c>
      <c r="L67" s="6">
        <v>230</v>
      </c>
      <c r="M67" s="6">
        <v>320</v>
      </c>
      <c r="N67" s="6">
        <v>660</v>
      </c>
      <c r="O67" s="6">
        <v>144000</v>
      </c>
      <c r="P67" s="5"/>
      <c r="Q67" s="5"/>
      <c r="R67" s="13" t="s">
        <v>1449</v>
      </c>
      <c r="S67" s="13" t="s">
        <v>1320</v>
      </c>
      <c r="T67" s="6">
        <v>73600</v>
      </c>
      <c r="U67" s="6">
        <v>404800</v>
      </c>
      <c r="V67" s="6">
        <v>0</v>
      </c>
      <c r="W67" s="5"/>
      <c r="X67" s="6">
        <v>404800</v>
      </c>
      <c r="Y67" s="6">
        <v>40480</v>
      </c>
      <c r="Z67" s="6">
        <v>445280</v>
      </c>
    </row>
    <row r="68" spans="1:26" ht="15.75" customHeight="1">
      <c r="A68" s="5" t="s">
        <v>583</v>
      </c>
      <c r="B68" s="15">
        <v>89</v>
      </c>
      <c r="C68" s="6">
        <v>5.5</v>
      </c>
      <c r="D68" s="5" t="s">
        <v>1033</v>
      </c>
      <c r="E68" s="5" t="s">
        <v>1450</v>
      </c>
      <c r="F68" s="5" t="s">
        <v>1031</v>
      </c>
      <c r="G68" s="5" t="s">
        <v>579</v>
      </c>
      <c r="H68" s="5" t="s">
        <v>1065</v>
      </c>
      <c r="I68" s="5" t="s">
        <v>23</v>
      </c>
      <c r="J68" s="5" t="s">
        <v>1102</v>
      </c>
      <c r="K68" s="6">
        <v>68</v>
      </c>
      <c r="L68" s="6">
        <v>230</v>
      </c>
      <c r="M68" s="6">
        <v>320</v>
      </c>
      <c r="N68" s="6">
        <v>660</v>
      </c>
      <c r="O68" s="6">
        <v>144000</v>
      </c>
      <c r="P68" s="5"/>
      <c r="Q68" s="5"/>
      <c r="R68" s="13" t="s">
        <v>1449</v>
      </c>
      <c r="S68" s="13" t="s">
        <v>1355</v>
      </c>
      <c r="T68" s="6">
        <v>27600</v>
      </c>
      <c r="U68" s="6">
        <v>151800</v>
      </c>
      <c r="V68" s="6">
        <v>0</v>
      </c>
      <c r="W68" s="5"/>
      <c r="X68" s="6">
        <v>151800</v>
      </c>
      <c r="Y68" s="6">
        <v>15180</v>
      </c>
      <c r="Z68" s="6">
        <v>166980</v>
      </c>
    </row>
    <row r="69" spans="1:26" ht="15.75" customHeight="1">
      <c r="A69" s="5" t="s">
        <v>583</v>
      </c>
      <c r="B69" s="15">
        <v>89</v>
      </c>
      <c r="C69" s="6">
        <v>5.5</v>
      </c>
      <c r="D69" s="5" t="s">
        <v>1033</v>
      </c>
      <c r="E69" s="5" t="s">
        <v>1448</v>
      </c>
      <c r="F69" s="5" t="s">
        <v>1445</v>
      </c>
      <c r="G69" s="5" t="s">
        <v>579</v>
      </c>
      <c r="H69" s="5" t="s">
        <v>1065</v>
      </c>
      <c r="I69" s="5" t="s">
        <v>23</v>
      </c>
      <c r="J69" s="5" t="s">
        <v>1102</v>
      </c>
      <c r="K69" s="6">
        <v>68</v>
      </c>
      <c r="L69" s="6">
        <v>180</v>
      </c>
      <c r="M69" s="6">
        <v>280</v>
      </c>
      <c r="N69" s="6">
        <v>580</v>
      </c>
      <c r="O69" s="6">
        <v>60000</v>
      </c>
      <c r="P69" s="5"/>
      <c r="Q69" s="5"/>
      <c r="R69" s="13" t="s">
        <v>1325</v>
      </c>
      <c r="S69" s="13" t="s">
        <v>1319</v>
      </c>
      <c r="T69" s="6">
        <v>167400</v>
      </c>
      <c r="U69" s="6">
        <v>920700</v>
      </c>
      <c r="V69" s="6">
        <v>0</v>
      </c>
      <c r="W69" s="5"/>
      <c r="X69" s="6">
        <v>920700</v>
      </c>
      <c r="Y69" s="6">
        <v>92070</v>
      </c>
      <c r="Z69" s="6">
        <v>1012770</v>
      </c>
    </row>
    <row r="70" spans="1:26" ht="15.75" customHeight="1">
      <c r="A70" s="5" t="s">
        <v>583</v>
      </c>
      <c r="B70" s="15">
        <v>89</v>
      </c>
      <c r="C70" s="6">
        <v>5.5</v>
      </c>
      <c r="D70" s="5" t="s">
        <v>1033</v>
      </c>
      <c r="E70" s="5" t="s">
        <v>1448</v>
      </c>
      <c r="F70" s="5" t="s">
        <v>1445</v>
      </c>
      <c r="G70" s="5" t="s">
        <v>579</v>
      </c>
      <c r="H70" s="5" t="s">
        <v>1065</v>
      </c>
      <c r="I70" s="5" t="s">
        <v>23</v>
      </c>
      <c r="J70" s="5" t="s">
        <v>1102</v>
      </c>
      <c r="K70" s="6">
        <v>68</v>
      </c>
      <c r="L70" s="6">
        <v>180</v>
      </c>
      <c r="M70" s="6">
        <v>280</v>
      </c>
      <c r="N70" s="6">
        <v>580</v>
      </c>
      <c r="O70" s="6">
        <v>60000</v>
      </c>
      <c r="P70" s="5"/>
      <c r="Q70" s="5"/>
      <c r="R70" s="13" t="s">
        <v>1325</v>
      </c>
      <c r="S70" s="13" t="s">
        <v>1124</v>
      </c>
      <c r="T70" s="6">
        <v>139500</v>
      </c>
      <c r="U70" s="6">
        <v>767250</v>
      </c>
      <c r="V70" s="6">
        <v>15950</v>
      </c>
      <c r="W70" s="5"/>
      <c r="X70" s="6">
        <v>783200</v>
      </c>
      <c r="Y70" s="6">
        <v>78320</v>
      </c>
      <c r="Z70" s="6">
        <v>861520</v>
      </c>
    </row>
    <row r="71" spans="1:26" ht="15.75" customHeight="1">
      <c r="A71" s="5" t="s">
        <v>583</v>
      </c>
      <c r="B71" s="15">
        <v>89</v>
      </c>
      <c r="C71" s="6">
        <v>5.5</v>
      </c>
      <c r="D71" s="5" t="s">
        <v>1033</v>
      </c>
      <c r="E71" s="5" t="s">
        <v>1447</v>
      </c>
      <c r="F71" s="5" t="s">
        <v>1445</v>
      </c>
      <c r="G71" s="5" t="s">
        <v>579</v>
      </c>
      <c r="H71" s="5" t="s">
        <v>1065</v>
      </c>
      <c r="I71" s="5" t="s">
        <v>23</v>
      </c>
      <c r="J71" s="5" t="s">
        <v>1257</v>
      </c>
      <c r="K71" s="6">
        <v>68</v>
      </c>
      <c r="L71" s="6">
        <v>200</v>
      </c>
      <c r="M71" s="6">
        <v>300</v>
      </c>
      <c r="N71" s="6">
        <v>620</v>
      </c>
      <c r="O71" s="6">
        <v>120000</v>
      </c>
      <c r="P71" s="5"/>
      <c r="Q71" s="5"/>
      <c r="R71" s="13" t="s">
        <v>1325</v>
      </c>
      <c r="S71" s="13" t="s">
        <v>1306</v>
      </c>
      <c r="T71" s="6">
        <v>84000</v>
      </c>
      <c r="U71" s="6">
        <v>462000</v>
      </c>
      <c r="V71" s="6">
        <v>0</v>
      </c>
      <c r="W71" s="5"/>
      <c r="X71" s="6">
        <v>462000</v>
      </c>
      <c r="Y71" s="6">
        <v>46200</v>
      </c>
      <c r="Z71" s="6">
        <v>508200</v>
      </c>
    </row>
    <row r="72" spans="1:26" ht="15.75" customHeight="1">
      <c r="A72" s="5" t="s">
        <v>583</v>
      </c>
      <c r="B72" s="15">
        <v>89</v>
      </c>
      <c r="C72" s="6">
        <v>5.5</v>
      </c>
      <c r="D72" s="5" t="s">
        <v>1033</v>
      </c>
      <c r="E72" s="5" t="s">
        <v>1447</v>
      </c>
      <c r="F72" s="5" t="s">
        <v>1445</v>
      </c>
      <c r="G72" s="5" t="s">
        <v>579</v>
      </c>
      <c r="H72" s="5" t="s">
        <v>1065</v>
      </c>
      <c r="I72" s="5" t="s">
        <v>23</v>
      </c>
      <c r="J72" s="5" t="s">
        <v>1257</v>
      </c>
      <c r="K72" s="6">
        <v>68</v>
      </c>
      <c r="L72" s="6">
        <v>200</v>
      </c>
      <c r="M72" s="6">
        <v>300</v>
      </c>
      <c r="N72" s="6">
        <v>620</v>
      </c>
      <c r="O72" s="6">
        <v>120000</v>
      </c>
      <c r="P72" s="5"/>
      <c r="Q72" s="5"/>
      <c r="R72" s="13" t="s">
        <v>1325</v>
      </c>
      <c r="S72" s="13" t="s">
        <v>1319</v>
      </c>
      <c r="T72" s="6">
        <v>89600</v>
      </c>
      <c r="U72" s="6">
        <v>492800</v>
      </c>
      <c r="V72" s="6">
        <v>0</v>
      </c>
      <c r="W72" s="5"/>
      <c r="X72" s="6">
        <v>492800</v>
      </c>
      <c r="Y72" s="6">
        <v>49280</v>
      </c>
      <c r="Z72" s="6">
        <v>542080</v>
      </c>
    </row>
    <row r="73" spans="1:26" ht="15.75" customHeight="1">
      <c r="A73" s="5" t="s">
        <v>583</v>
      </c>
      <c r="B73" s="15">
        <v>89</v>
      </c>
      <c r="C73" s="6">
        <v>5.5</v>
      </c>
      <c r="D73" s="5" t="s">
        <v>1033</v>
      </c>
      <c r="E73" s="5" t="s">
        <v>1447</v>
      </c>
      <c r="F73" s="5" t="s">
        <v>1445</v>
      </c>
      <c r="G73" s="5" t="s">
        <v>579</v>
      </c>
      <c r="H73" s="5" t="s">
        <v>1065</v>
      </c>
      <c r="I73" s="5" t="s">
        <v>23</v>
      </c>
      <c r="J73" s="5" t="s">
        <v>1257</v>
      </c>
      <c r="K73" s="6">
        <v>68</v>
      </c>
      <c r="L73" s="6">
        <v>200</v>
      </c>
      <c r="M73" s="6">
        <v>300</v>
      </c>
      <c r="N73" s="6">
        <v>620</v>
      </c>
      <c r="O73" s="6">
        <v>120000</v>
      </c>
      <c r="P73" s="5"/>
      <c r="Q73" s="5"/>
      <c r="R73" s="13" t="s">
        <v>1325</v>
      </c>
      <c r="S73" s="13" t="s">
        <v>1096</v>
      </c>
      <c r="T73" s="6">
        <v>84000</v>
      </c>
      <c r="U73" s="6">
        <v>462000</v>
      </c>
      <c r="V73" s="6">
        <v>0</v>
      </c>
      <c r="W73" s="5"/>
      <c r="X73" s="6">
        <v>462000</v>
      </c>
      <c r="Y73" s="6">
        <v>46200</v>
      </c>
      <c r="Z73" s="6">
        <v>508200</v>
      </c>
    </row>
    <row r="74" spans="1:26" ht="15.75" customHeight="1">
      <c r="A74" s="5" t="s">
        <v>583</v>
      </c>
      <c r="B74" s="15">
        <v>89</v>
      </c>
      <c r="C74" s="6">
        <v>5.5</v>
      </c>
      <c r="D74" s="5" t="s">
        <v>1033</v>
      </c>
      <c r="E74" s="5" t="s">
        <v>1447</v>
      </c>
      <c r="F74" s="5" t="s">
        <v>1445</v>
      </c>
      <c r="G74" s="5" t="s">
        <v>579</v>
      </c>
      <c r="H74" s="5" t="s">
        <v>1065</v>
      </c>
      <c r="I74" s="5" t="s">
        <v>23</v>
      </c>
      <c r="J74" s="5" t="s">
        <v>1257</v>
      </c>
      <c r="K74" s="6">
        <v>68</v>
      </c>
      <c r="L74" s="6">
        <v>200</v>
      </c>
      <c r="M74" s="6">
        <v>300</v>
      </c>
      <c r="N74" s="6">
        <v>620</v>
      </c>
      <c r="O74" s="6">
        <v>120000</v>
      </c>
      <c r="P74" s="5"/>
      <c r="Q74" s="5"/>
      <c r="R74" s="13" t="s">
        <v>1325</v>
      </c>
      <c r="S74" s="13" t="s">
        <v>1258</v>
      </c>
      <c r="T74" s="6">
        <v>84000</v>
      </c>
      <c r="U74" s="6">
        <v>462000</v>
      </c>
      <c r="V74" s="6">
        <v>0</v>
      </c>
      <c r="W74" s="5"/>
      <c r="X74" s="6">
        <v>462000</v>
      </c>
      <c r="Y74" s="6">
        <v>46200</v>
      </c>
      <c r="Z74" s="6">
        <v>508200</v>
      </c>
    </row>
    <row r="75" spans="1:26" ht="15.75" customHeight="1">
      <c r="A75" s="5" t="s">
        <v>583</v>
      </c>
      <c r="B75" s="15">
        <v>89</v>
      </c>
      <c r="C75" s="6">
        <v>5.5</v>
      </c>
      <c r="D75" s="5" t="s">
        <v>1033</v>
      </c>
      <c r="E75" s="5" t="s">
        <v>1447</v>
      </c>
      <c r="F75" s="5" t="s">
        <v>1445</v>
      </c>
      <c r="G75" s="5" t="s">
        <v>579</v>
      </c>
      <c r="H75" s="5" t="s">
        <v>1065</v>
      </c>
      <c r="I75" s="5" t="s">
        <v>23</v>
      </c>
      <c r="J75" s="5" t="s">
        <v>1257</v>
      </c>
      <c r="K75" s="6">
        <v>68</v>
      </c>
      <c r="L75" s="6">
        <v>200</v>
      </c>
      <c r="M75" s="6">
        <v>300</v>
      </c>
      <c r="N75" s="6">
        <v>620</v>
      </c>
      <c r="O75" s="6">
        <v>120000</v>
      </c>
      <c r="P75" s="5"/>
      <c r="Q75" s="5"/>
      <c r="R75" s="13" t="s">
        <v>1325</v>
      </c>
      <c r="S75" s="13" t="s">
        <v>1258</v>
      </c>
      <c r="T75" s="6">
        <v>103600</v>
      </c>
      <c r="U75" s="6">
        <v>569800</v>
      </c>
      <c r="V75" s="6">
        <v>0</v>
      </c>
      <c r="W75" s="5"/>
      <c r="X75" s="6">
        <v>569800</v>
      </c>
      <c r="Y75" s="6">
        <v>56980</v>
      </c>
      <c r="Z75" s="6">
        <v>626780</v>
      </c>
    </row>
    <row r="76" spans="1:26" ht="15.75" customHeight="1">
      <c r="A76" s="5" t="s">
        <v>583</v>
      </c>
      <c r="B76" s="15">
        <v>89</v>
      </c>
      <c r="C76" s="6">
        <v>5.5</v>
      </c>
      <c r="D76" s="5" t="s">
        <v>1033</v>
      </c>
      <c r="E76" s="5" t="s">
        <v>1446</v>
      </c>
      <c r="F76" s="5" t="s">
        <v>1445</v>
      </c>
      <c r="G76" s="5" t="s">
        <v>579</v>
      </c>
      <c r="H76" s="5" t="s">
        <v>1065</v>
      </c>
      <c r="I76" s="5" t="s">
        <v>23</v>
      </c>
      <c r="J76" s="5" t="s">
        <v>1102</v>
      </c>
      <c r="K76" s="6">
        <v>68</v>
      </c>
      <c r="L76" s="6">
        <v>230</v>
      </c>
      <c r="M76" s="6">
        <v>320</v>
      </c>
      <c r="N76" s="6">
        <v>660</v>
      </c>
      <c r="O76" s="6">
        <v>120000</v>
      </c>
      <c r="P76" s="5"/>
      <c r="Q76" s="5"/>
      <c r="R76" s="13" t="s">
        <v>1325</v>
      </c>
      <c r="S76" s="13" t="s">
        <v>1120</v>
      </c>
      <c r="T76" s="6">
        <v>73600</v>
      </c>
      <c r="U76" s="6">
        <v>404800</v>
      </c>
      <c r="V76" s="6">
        <v>0</v>
      </c>
      <c r="W76" s="5"/>
      <c r="X76" s="6">
        <v>404800</v>
      </c>
      <c r="Y76" s="6">
        <v>40480</v>
      </c>
      <c r="Z76" s="6">
        <v>445280</v>
      </c>
    </row>
    <row r="77" spans="1:26" ht="15.75" customHeight="1">
      <c r="A77" s="5" t="s">
        <v>583</v>
      </c>
      <c r="B77" s="15">
        <v>89</v>
      </c>
      <c r="C77" s="6">
        <v>5.5</v>
      </c>
      <c r="D77" s="5" t="s">
        <v>1033</v>
      </c>
      <c r="E77" s="5" t="s">
        <v>1446</v>
      </c>
      <c r="F77" s="5" t="s">
        <v>1445</v>
      </c>
      <c r="G77" s="5" t="s">
        <v>579</v>
      </c>
      <c r="H77" s="5" t="s">
        <v>1065</v>
      </c>
      <c r="I77" s="5" t="s">
        <v>23</v>
      </c>
      <c r="J77" s="5" t="s">
        <v>1102</v>
      </c>
      <c r="K77" s="6">
        <v>68</v>
      </c>
      <c r="L77" s="6">
        <v>230</v>
      </c>
      <c r="M77" s="6">
        <v>320</v>
      </c>
      <c r="N77" s="6">
        <v>660</v>
      </c>
      <c r="O77" s="6">
        <v>120000</v>
      </c>
      <c r="P77" s="5"/>
      <c r="Q77" s="5"/>
      <c r="R77" s="13" t="s">
        <v>1325</v>
      </c>
      <c r="S77" s="13" t="s">
        <v>1124</v>
      </c>
      <c r="T77" s="6">
        <v>73600</v>
      </c>
      <c r="U77" s="6">
        <v>404800</v>
      </c>
      <c r="V77" s="6">
        <v>0</v>
      </c>
      <c r="W77" s="5"/>
      <c r="X77" s="6">
        <v>404800</v>
      </c>
      <c r="Y77" s="6">
        <v>40480</v>
      </c>
      <c r="Z77" s="6">
        <v>445280</v>
      </c>
    </row>
    <row r="78" spans="1:26" ht="15.75" customHeight="1">
      <c r="A78" s="5" t="s">
        <v>583</v>
      </c>
      <c r="B78" s="15">
        <v>89</v>
      </c>
      <c r="C78" s="6">
        <v>5.5</v>
      </c>
      <c r="D78" s="5" t="s">
        <v>1033</v>
      </c>
      <c r="E78" s="5" t="s">
        <v>1446</v>
      </c>
      <c r="F78" s="5" t="s">
        <v>1445</v>
      </c>
      <c r="G78" s="5" t="s">
        <v>579</v>
      </c>
      <c r="H78" s="5" t="s">
        <v>1065</v>
      </c>
      <c r="I78" s="5" t="s">
        <v>23</v>
      </c>
      <c r="J78" s="5" t="s">
        <v>1102</v>
      </c>
      <c r="K78" s="6">
        <v>68</v>
      </c>
      <c r="L78" s="6">
        <v>230</v>
      </c>
      <c r="M78" s="6">
        <v>320</v>
      </c>
      <c r="N78" s="6">
        <v>660</v>
      </c>
      <c r="O78" s="6">
        <v>120000</v>
      </c>
      <c r="P78" s="5"/>
      <c r="Q78" s="5"/>
      <c r="R78" s="13" t="s">
        <v>1325</v>
      </c>
      <c r="S78" s="13" t="s">
        <v>1222</v>
      </c>
      <c r="T78" s="6">
        <v>73600</v>
      </c>
      <c r="U78" s="6">
        <v>404800</v>
      </c>
      <c r="V78" s="6">
        <v>0</v>
      </c>
      <c r="W78" s="5"/>
      <c r="X78" s="6">
        <v>404800</v>
      </c>
      <c r="Y78" s="6">
        <v>40480</v>
      </c>
      <c r="Z78" s="6">
        <v>445280</v>
      </c>
    </row>
    <row r="79" spans="1:26" ht="15.75" customHeight="1">
      <c r="A79" s="5" t="s">
        <v>583</v>
      </c>
      <c r="B79" s="15">
        <v>89</v>
      </c>
      <c r="C79" s="6">
        <v>5.5</v>
      </c>
      <c r="D79" s="5" t="s">
        <v>1033</v>
      </c>
      <c r="E79" s="5" t="s">
        <v>1444</v>
      </c>
      <c r="F79" s="5" t="s">
        <v>1031</v>
      </c>
      <c r="G79" s="5" t="s">
        <v>579</v>
      </c>
      <c r="H79" s="5" t="s">
        <v>1443</v>
      </c>
      <c r="I79" s="5" t="s">
        <v>23</v>
      </c>
      <c r="J79" s="5" t="s">
        <v>1102</v>
      </c>
      <c r="K79" s="6">
        <v>70</v>
      </c>
      <c r="L79" s="6">
        <v>150</v>
      </c>
      <c r="M79" s="6">
        <v>200</v>
      </c>
      <c r="N79" s="6">
        <v>420</v>
      </c>
      <c r="O79" s="6">
        <v>12000</v>
      </c>
      <c r="P79" s="5"/>
      <c r="Q79" s="5"/>
      <c r="R79" s="13" t="s">
        <v>1355</v>
      </c>
      <c r="S79" s="13" t="s">
        <v>1258</v>
      </c>
      <c r="T79" s="6">
        <v>77200</v>
      </c>
      <c r="U79" s="6">
        <v>424600</v>
      </c>
      <c r="V79" s="6">
        <v>0</v>
      </c>
      <c r="W79" s="5"/>
      <c r="X79" s="6">
        <v>424600</v>
      </c>
      <c r="Y79" s="6">
        <v>42460</v>
      </c>
      <c r="Z79" s="6">
        <v>467060</v>
      </c>
    </row>
    <row r="80" spans="1:26" ht="15.75" customHeight="1">
      <c r="A80" s="5" t="s">
        <v>583</v>
      </c>
      <c r="B80" s="15">
        <v>89</v>
      </c>
      <c r="C80" s="6">
        <v>10.5</v>
      </c>
      <c r="D80" s="5" t="s">
        <v>1033</v>
      </c>
      <c r="E80" s="5" t="s">
        <v>1442</v>
      </c>
      <c r="F80" s="5" t="s">
        <v>1031</v>
      </c>
      <c r="G80" s="5" t="s">
        <v>579</v>
      </c>
      <c r="H80" s="5" t="s">
        <v>1243</v>
      </c>
      <c r="I80" s="5" t="s">
        <v>23</v>
      </c>
      <c r="J80" s="5" t="s">
        <v>1245</v>
      </c>
      <c r="K80" s="6">
        <v>57</v>
      </c>
      <c r="L80" s="6">
        <v>400</v>
      </c>
      <c r="M80" s="6">
        <v>500</v>
      </c>
      <c r="N80" s="6">
        <v>1020</v>
      </c>
      <c r="O80" s="6">
        <v>6000</v>
      </c>
      <c r="P80" s="5"/>
      <c r="Q80" s="5" t="s">
        <v>1282</v>
      </c>
      <c r="R80" s="13" t="s">
        <v>1311</v>
      </c>
      <c r="S80" s="13" t="s">
        <v>1111</v>
      </c>
      <c r="T80" s="6">
        <v>14200</v>
      </c>
      <c r="U80" s="6">
        <v>149100</v>
      </c>
      <c r="V80" s="6">
        <v>0</v>
      </c>
      <c r="W80" s="5"/>
      <c r="X80" s="6">
        <v>149100</v>
      </c>
      <c r="Y80" s="6">
        <v>14910</v>
      </c>
      <c r="Z80" s="6">
        <v>164010</v>
      </c>
    </row>
    <row r="81" spans="1:26" ht="15.75" customHeight="1">
      <c r="A81" s="5" t="s">
        <v>583</v>
      </c>
      <c r="B81" s="15">
        <v>89</v>
      </c>
      <c r="C81" s="6">
        <v>9.5</v>
      </c>
      <c r="D81" s="5" t="s">
        <v>1033</v>
      </c>
      <c r="E81" s="5" t="s">
        <v>1441</v>
      </c>
      <c r="F81" s="5" t="s">
        <v>1031</v>
      </c>
      <c r="G81" s="5" t="s">
        <v>579</v>
      </c>
      <c r="H81" s="5" t="s">
        <v>1266</v>
      </c>
      <c r="I81" s="5" t="s">
        <v>23</v>
      </c>
      <c r="J81" s="5" t="s">
        <v>1245</v>
      </c>
      <c r="K81" s="6">
        <v>60</v>
      </c>
      <c r="L81" s="6">
        <v>350</v>
      </c>
      <c r="M81" s="6">
        <v>450</v>
      </c>
      <c r="N81" s="6">
        <v>920</v>
      </c>
      <c r="O81" s="6">
        <v>6000</v>
      </c>
      <c r="P81" s="5"/>
      <c r="Q81" s="5"/>
      <c r="R81" s="13" t="s">
        <v>1311</v>
      </c>
      <c r="S81" s="13" t="s">
        <v>1096</v>
      </c>
      <c r="T81" s="6">
        <v>15900</v>
      </c>
      <c r="U81" s="6">
        <v>151050</v>
      </c>
      <c r="V81" s="6">
        <v>0</v>
      </c>
      <c r="W81" s="5"/>
      <c r="X81" s="6">
        <v>151050</v>
      </c>
      <c r="Y81" s="6">
        <v>15105</v>
      </c>
      <c r="Z81" s="6">
        <v>166155</v>
      </c>
    </row>
    <row r="82" spans="1:26" ht="15.75" customHeight="1">
      <c r="A82" s="5" t="s">
        <v>583</v>
      </c>
      <c r="B82" s="15">
        <v>89</v>
      </c>
      <c r="C82" s="6">
        <v>5.5</v>
      </c>
      <c r="D82" s="5" t="s">
        <v>1033</v>
      </c>
      <c r="E82" s="5" t="s">
        <v>1440</v>
      </c>
      <c r="F82" s="5" t="s">
        <v>1031</v>
      </c>
      <c r="G82" s="5" t="s">
        <v>579</v>
      </c>
      <c r="H82" s="5" t="s">
        <v>1301</v>
      </c>
      <c r="I82" s="5" t="s">
        <v>23</v>
      </c>
      <c r="J82" s="5" t="s">
        <v>1102</v>
      </c>
      <c r="K82" s="6">
        <v>68</v>
      </c>
      <c r="L82" s="6">
        <v>200</v>
      </c>
      <c r="M82" s="6">
        <v>300</v>
      </c>
      <c r="N82" s="6">
        <v>620</v>
      </c>
      <c r="O82" s="6">
        <v>12000</v>
      </c>
      <c r="P82" s="5"/>
      <c r="Q82" s="5"/>
      <c r="R82" s="13" t="s">
        <v>1120</v>
      </c>
      <c r="S82" s="13" t="s">
        <v>1222</v>
      </c>
      <c r="T82" s="6">
        <v>58600</v>
      </c>
      <c r="U82" s="6">
        <v>322300</v>
      </c>
      <c r="V82" s="6">
        <v>0</v>
      </c>
      <c r="W82" s="5"/>
      <c r="X82" s="6">
        <v>322300</v>
      </c>
      <c r="Y82" s="6">
        <v>32230</v>
      </c>
      <c r="Z82" s="6">
        <v>354530</v>
      </c>
    </row>
    <row r="83" spans="1:26" ht="15.75" customHeight="1">
      <c r="A83" s="5" t="s">
        <v>583</v>
      </c>
      <c r="B83" s="15">
        <v>89</v>
      </c>
      <c r="C83" s="6">
        <v>6.5</v>
      </c>
      <c r="D83" s="5" t="s">
        <v>1033</v>
      </c>
      <c r="E83" s="5" t="s">
        <v>220</v>
      </c>
      <c r="F83" s="5" t="s">
        <v>1031</v>
      </c>
      <c r="G83" s="5" t="s">
        <v>579</v>
      </c>
      <c r="H83" s="5" t="s">
        <v>1065</v>
      </c>
      <c r="I83" s="5" t="s">
        <v>23</v>
      </c>
      <c r="J83" s="5" t="s">
        <v>1262</v>
      </c>
      <c r="K83" s="6">
        <v>70</v>
      </c>
      <c r="L83" s="6">
        <v>250</v>
      </c>
      <c r="M83" s="6">
        <v>350</v>
      </c>
      <c r="N83" s="6">
        <v>720</v>
      </c>
      <c r="O83" s="6">
        <v>252000</v>
      </c>
      <c r="P83" s="5"/>
      <c r="Q83" s="5"/>
      <c r="R83" s="13" t="s">
        <v>1063</v>
      </c>
      <c r="S83" s="13" t="s">
        <v>1222</v>
      </c>
      <c r="T83" s="6">
        <v>57600</v>
      </c>
      <c r="U83" s="6">
        <v>374400</v>
      </c>
      <c r="V83" s="6">
        <v>0</v>
      </c>
      <c r="W83" s="5"/>
      <c r="X83" s="6">
        <v>374400</v>
      </c>
      <c r="Y83" s="6">
        <v>37440</v>
      </c>
      <c r="Z83" s="6">
        <v>411840</v>
      </c>
    </row>
    <row r="84" spans="1:26" ht="15.75" customHeight="1">
      <c r="A84" s="5" t="s">
        <v>588</v>
      </c>
      <c r="B84" s="15">
        <v>22</v>
      </c>
      <c r="C84" s="6">
        <v>24</v>
      </c>
      <c r="D84" s="5" t="s">
        <v>1033</v>
      </c>
      <c r="E84" s="5" t="s">
        <v>1439</v>
      </c>
      <c r="F84" s="5" t="s">
        <v>1031</v>
      </c>
      <c r="G84" s="5" t="s">
        <v>579</v>
      </c>
      <c r="H84" s="5" t="s">
        <v>1073</v>
      </c>
      <c r="I84" s="5" t="s">
        <v>23</v>
      </c>
      <c r="J84" s="5" t="s">
        <v>1438</v>
      </c>
      <c r="K84" s="6">
        <v>150</v>
      </c>
      <c r="L84" s="6">
        <v>450</v>
      </c>
      <c r="M84" s="6">
        <v>530</v>
      </c>
      <c r="N84" s="6">
        <v>920</v>
      </c>
      <c r="O84" s="6">
        <v>6000</v>
      </c>
      <c r="P84" s="5"/>
      <c r="Q84" s="5"/>
      <c r="R84" s="13" t="s">
        <v>1378</v>
      </c>
      <c r="S84" s="13" t="s">
        <v>1355</v>
      </c>
      <c r="T84" s="6">
        <v>2800</v>
      </c>
      <c r="U84" s="6">
        <v>67200</v>
      </c>
      <c r="V84" s="6">
        <v>0</v>
      </c>
      <c r="W84" s="5"/>
      <c r="X84" s="6">
        <v>67200</v>
      </c>
      <c r="Y84" s="6">
        <v>6720</v>
      </c>
      <c r="Z84" s="6">
        <v>73920</v>
      </c>
    </row>
    <row r="85" spans="1:26" ht="15.75" customHeight="1">
      <c r="A85" s="5" t="s">
        <v>588</v>
      </c>
      <c r="B85" s="15">
        <v>22</v>
      </c>
      <c r="C85" s="6">
        <v>18.5</v>
      </c>
      <c r="D85" s="5" t="s">
        <v>1033</v>
      </c>
      <c r="E85" s="5" t="s">
        <v>1439</v>
      </c>
      <c r="F85" s="5" t="s">
        <v>1031</v>
      </c>
      <c r="G85" s="5" t="s">
        <v>579</v>
      </c>
      <c r="H85" s="5" t="s">
        <v>1073</v>
      </c>
      <c r="I85" s="5" t="s">
        <v>23</v>
      </c>
      <c r="J85" s="5" t="s">
        <v>1438</v>
      </c>
      <c r="K85" s="6">
        <v>150</v>
      </c>
      <c r="L85" s="6">
        <v>450</v>
      </c>
      <c r="M85" s="6">
        <v>530</v>
      </c>
      <c r="N85" s="6">
        <v>920</v>
      </c>
      <c r="O85" s="6">
        <v>6000</v>
      </c>
      <c r="P85" s="5"/>
      <c r="Q85" s="5"/>
      <c r="R85" s="13" t="s">
        <v>1378</v>
      </c>
      <c r="S85" s="13" t="s">
        <v>1117</v>
      </c>
      <c r="T85" s="6">
        <v>11000</v>
      </c>
      <c r="U85" s="6">
        <v>203500</v>
      </c>
      <c r="V85" s="6">
        <v>0</v>
      </c>
      <c r="W85" s="5"/>
      <c r="X85" s="6">
        <v>203500</v>
      </c>
      <c r="Y85" s="6">
        <v>20350</v>
      </c>
      <c r="Z85" s="6">
        <v>223850</v>
      </c>
    </row>
    <row r="86" spans="1:26" ht="15.75" customHeight="1">
      <c r="A86" s="5" t="s">
        <v>588</v>
      </c>
      <c r="B86" s="15">
        <v>22</v>
      </c>
      <c r="C86" s="6">
        <v>12</v>
      </c>
      <c r="D86" s="5" t="s">
        <v>1033</v>
      </c>
      <c r="E86" s="5" t="s">
        <v>1437</v>
      </c>
      <c r="F86" s="5" t="s">
        <v>1031</v>
      </c>
      <c r="G86" s="5" t="s">
        <v>579</v>
      </c>
      <c r="H86" s="5" t="s">
        <v>1436</v>
      </c>
      <c r="I86" s="5" t="s">
        <v>23</v>
      </c>
      <c r="J86" s="5" t="s">
        <v>1286</v>
      </c>
      <c r="K86" s="6">
        <v>100</v>
      </c>
      <c r="L86" s="6">
        <v>450</v>
      </c>
      <c r="M86" s="6">
        <v>540</v>
      </c>
      <c r="N86" s="6">
        <v>920</v>
      </c>
      <c r="O86" s="6">
        <v>6000</v>
      </c>
      <c r="P86" s="5"/>
      <c r="Q86" s="5"/>
      <c r="R86" s="13" t="s">
        <v>1400</v>
      </c>
      <c r="S86" s="13" t="s">
        <v>1355</v>
      </c>
      <c r="T86" s="6">
        <v>10370</v>
      </c>
      <c r="U86" s="6">
        <v>124440</v>
      </c>
      <c r="V86" s="6">
        <v>0</v>
      </c>
      <c r="W86" s="5"/>
      <c r="X86" s="6">
        <v>124440</v>
      </c>
      <c r="Y86" s="6">
        <v>12444</v>
      </c>
      <c r="Z86" s="6">
        <v>136884</v>
      </c>
    </row>
    <row r="87" spans="1:26" ht="15.75" customHeight="1">
      <c r="A87" s="5" t="s">
        <v>588</v>
      </c>
      <c r="B87" s="15">
        <v>22</v>
      </c>
      <c r="C87" s="6">
        <v>14.5</v>
      </c>
      <c r="D87" s="5" t="s">
        <v>1033</v>
      </c>
      <c r="E87" s="5" t="s">
        <v>1435</v>
      </c>
      <c r="F87" s="5" t="s">
        <v>1031</v>
      </c>
      <c r="G87" s="5" t="s">
        <v>579</v>
      </c>
      <c r="H87" s="5" t="s">
        <v>1243</v>
      </c>
      <c r="I87" s="5" t="s">
        <v>23</v>
      </c>
      <c r="J87" s="5" t="s">
        <v>1245</v>
      </c>
      <c r="K87" s="6">
        <v>60</v>
      </c>
      <c r="L87" s="6">
        <v>350</v>
      </c>
      <c r="M87" s="6">
        <v>650</v>
      </c>
      <c r="N87" s="6">
        <v>720</v>
      </c>
      <c r="O87" s="6">
        <v>6000</v>
      </c>
      <c r="P87" s="5"/>
      <c r="Q87" s="5" t="s">
        <v>1053</v>
      </c>
      <c r="R87" s="13" t="s">
        <v>1372</v>
      </c>
      <c r="S87" s="13" t="s">
        <v>1351</v>
      </c>
      <c r="T87" s="6">
        <v>8830</v>
      </c>
      <c r="U87" s="6">
        <v>128035</v>
      </c>
      <c r="V87" s="6">
        <v>0</v>
      </c>
      <c r="W87" s="5"/>
      <c r="X87" s="6">
        <v>128035</v>
      </c>
      <c r="Y87" s="6">
        <v>12804</v>
      </c>
      <c r="Z87" s="6">
        <v>140839</v>
      </c>
    </row>
    <row r="88" spans="1:26" ht="15.75" customHeight="1">
      <c r="A88" s="5" t="s">
        <v>588</v>
      </c>
      <c r="B88" s="15">
        <v>22</v>
      </c>
      <c r="C88" s="6">
        <v>12</v>
      </c>
      <c r="D88" s="5" t="s">
        <v>1033</v>
      </c>
      <c r="E88" s="5" t="s">
        <v>1434</v>
      </c>
      <c r="F88" s="5" t="s">
        <v>1031</v>
      </c>
      <c r="G88" s="5" t="s">
        <v>579</v>
      </c>
      <c r="H88" s="5" t="s">
        <v>1343</v>
      </c>
      <c r="I88" s="5" t="s">
        <v>23</v>
      </c>
      <c r="J88" s="5" t="s">
        <v>1433</v>
      </c>
      <c r="K88" s="6">
        <v>66</v>
      </c>
      <c r="L88" s="6">
        <v>270</v>
      </c>
      <c r="M88" s="6">
        <v>400</v>
      </c>
      <c r="N88" s="6">
        <v>560</v>
      </c>
      <c r="O88" s="6">
        <v>3000</v>
      </c>
      <c r="P88" s="5" t="s">
        <v>1037</v>
      </c>
      <c r="Q88" s="5" t="s">
        <v>1036</v>
      </c>
      <c r="R88" s="13" t="s">
        <v>1369</v>
      </c>
      <c r="S88" s="13" t="s">
        <v>1306</v>
      </c>
      <c r="T88" s="6">
        <v>6700</v>
      </c>
      <c r="U88" s="6">
        <v>80400</v>
      </c>
      <c r="V88" s="6">
        <v>0</v>
      </c>
      <c r="W88" s="5"/>
      <c r="X88" s="6">
        <v>80400</v>
      </c>
      <c r="Y88" s="6">
        <v>8040</v>
      </c>
      <c r="Z88" s="6">
        <v>88440</v>
      </c>
    </row>
    <row r="89" spans="1:26" ht="15.75" customHeight="1">
      <c r="A89" s="5" t="s">
        <v>588</v>
      </c>
      <c r="B89" s="15">
        <v>22</v>
      </c>
      <c r="C89" s="6">
        <v>46</v>
      </c>
      <c r="D89" s="5" t="s">
        <v>1033</v>
      </c>
      <c r="E89" s="5" t="s">
        <v>1432</v>
      </c>
      <c r="F89" s="5" t="s">
        <v>1031</v>
      </c>
      <c r="G89" s="5" t="s">
        <v>579</v>
      </c>
      <c r="H89" s="5" t="s">
        <v>1343</v>
      </c>
      <c r="I89" s="5" t="s">
        <v>23</v>
      </c>
      <c r="J89" s="5" t="s">
        <v>1431</v>
      </c>
      <c r="K89" s="6">
        <v>66</v>
      </c>
      <c r="L89" s="6">
        <v>270</v>
      </c>
      <c r="M89" s="6">
        <v>700</v>
      </c>
      <c r="N89" s="6">
        <v>560</v>
      </c>
      <c r="O89" s="6">
        <v>3000</v>
      </c>
      <c r="P89" s="5" t="s">
        <v>1037</v>
      </c>
      <c r="Q89" s="5" t="s">
        <v>1036</v>
      </c>
      <c r="R89" s="13" t="s">
        <v>1369</v>
      </c>
      <c r="S89" s="13" t="s">
        <v>1306</v>
      </c>
      <c r="T89" s="6">
        <v>3900</v>
      </c>
      <c r="U89" s="6">
        <v>179400</v>
      </c>
      <c r="V89" s="6">
        <v>0</v>
      </c>
      <c r="W89" s="5"/>
      <c r="X89" s="6">
        <v>179400</v>
      </c>
      <c r="Y89" s="6">
        <v>17940</v>
      </c>
      <c r="Z89" s="6">
        <v>197340</v>
      </c>
    </row>
    <row r="90" spans="1:26" ht="15.75" customHeight="1">
      <c r="A90" s="5" t="s">
        <v>588</v>
      </c>
      <c r="B90" s="15">
        <v>22</v>
      </c>
      <c r="C90" s="6">
        <v>14.5</v>
      </c>
      <c r="D90" s="5" t="s">
        <v>1033</v>
      </c>
      <c r="E90" s="5" t="s">
        <v>1430</v>
      </c>
      <c r="F90" s="5" t="s">
        <v>1031</v>
      </c>
      <c r="G90" s="5" t="s">
        <v>579</v>
      </c>
      <c r="H90" s="5" t="s">
        <v>1266</v>
      </c>
      <c r="I90" s="5" t="s">
        <v>23</v>
      </c>
      <c r="J90" s="5" t="s">
        <v>1245</v>
      </c>
      <c r="K90" s="6">
        <v>60</v>
      </c>
      <c r="L90" s="6">
        <v>380</v>
      </c>
      <c r="M90" s="6">
        <v>650</v>
      </c>
      <c r="N90" s="6">
        <v>780</v>
      </c>
      <c r="O90" s="6">
        <v>6000</v>
      </c>
      <c r="P90" s="5"/>
      <c r="Q90" s="5"/>
      <c r="R90" s="13" t="s">
        <v>1311</v>
      </c>
      <c r="S90" s="13" t="s">
        <v>1096</v>
      </c>
      <c r="T90" s="6">
        <v>8500</v>
      </c>
      <c r="U90" s="6">
        <v>123250</v>
      </c>
      <c r="V90" s="6">
        <v>0</v>
      </c>
      <c r="W90" s="5"/>
      <c r="X90" s="6">
        <v>123250</v>
      </c>
      <c r="Y90" s="6">
        <v>12325</v>
      </c>
      <c r="Z90" s="6">
        <v>135575</v>
      </c>
    </row>
    <row r="91" spans="1:26" ht="15.75" customHeight="1">
      <c r="A91" s="5" t="s">
        <v>588</v>
      </c>
      <c r="B91" s="15">
        <v>22</v>
      </c>
      <c r="C91" s="6">
        <v>12</v>
      </c>
      <c r="D91" s="5" t="s">
        <v>1033</v>
      </c>
      <c r="E91" s="5" t="s">
        <v>1429</v>
      </c>
      <c r="F91" s="5" t="s">
        <v>1031</v>
      </c>
      <c r="G91" s="5" t="s">
        <v>579</v>
      </c>
      <c r="H91" s="5" t="s">
        <v>1424</v>
      </c>
      <c r="I91" s="5" t="s">
        <v>23</v>
      </c>
      <c r="J91" s="5" t="s">
        <v>1428</v>
      </c>
      <c r="K91" s="6">
        <v>72</v>
      </c>
      <c r="L91" s="6">
        <v>320</v>
      </c>
      <c r="M91" s="6">
        <v>400</v>
      </c>
      <c r="N91" s="6">
        <v>660</v>
      </c>
      <c r="O91" s="6">
        <v>6000</v>
      </c>
      <c r="P91" s="5" t="s">
        <v>1037</v>
      </c>
      <c r="Q91" s="5" t="s">
        <v>1048</v>
      </c>
      <c r="R91" s="13" t="s">
        <v>1311</v>
      </c>
      <c r="S91" s="13" t="s">
        <v>1258</v>
      </c>
      <c r="T91" s="6">
        <v>13700</v>
      </c>
      <c r="U91" s="6">
        <v>164400</v>
      </c>
      <c r="V91" s="6">
        <v>0</v>
      </c>
      <c r="W91" s="5"/>
      <c r="X91" s="6">
        <v>164400</v>
      </c>
      <c r="Y91" s="6">
        <v>16440</v>
      </c>
      <c r="Z91" s="6">
        <v>180840</v>
      </c>
    </row>
    <row r="92" spans="1:26" ht="15.75" customHeight="1">
      <c r="A92" s="5" t="s">
        <v>588</v>
      </c>
      <c r="B92" s="15">
        <v>22</v>
      </c>
      <c r="C92" s="6">
        <v>14.5</v>
      </c>
      <c r="D92" s="5" t="s">
        <v>1033</v>
      </c>
      <c r="E92" s="5" t="s">
        <v>1427</v>
      </c>
      <c r="F92" s="5" t="s">
        <v>1031</v>
      </c>
      <c r="G92" s="5" t="s">
        <v>579</v>
      </c>
      <c r="H92" s="5" t="s">
        <v>1426</v>
      </c>
      <c r="I92" s="5" t="s">
        <v>23</v>
      </c>
      <c r="J92" s="5" t="s">
        <v>1245</v>
      </c>
      <c r="K92" s="6">
        <v>58</v>
      </c>
      <c r="L92" s="6">
        <v>360</v>
      </c>
      <c r="M92" s="6">
        <v>650</v>
      </c>
      <c r="N92" s="6">
        <v>740</v>
      </c>
      <c r="O92" s="6">
        <v>6000</v>
      </c>
      <c r="P92" s="5"/>
      <c r="Q92" s="5"/>
      <c r="R92" s="13" t="s">
        <v>1311</v>
      </c>
      <c r="S92" s="13" t="s">
        <v>1111</v>
      </c>
      <c r="T92" s="6">
        <v>8800</v>
      </c>
      <c r="U92" s="6">
        <v>127600</v>
      </c>
      <c r="V92" s="6">
        <v>0</v>
      </c>
      <c r="W92" s="5"/>
      <c r="X92" s="6">
        <v>127600</v>
      </c>
      <c r="Y92" s="6">
        <v>12760</v>
      </c>
      <c r="Z92" s="6">
        <v>140360</v>
      </c>
    </row>
    <row r="93" spans="1:26" ht="15.75" customHeight="1">
      <c r="A93" s="5" t="s">
        <v>588</v>
      </c>
      <c r="B93" s="15">
        <v>22</v>
      </c>
      <c r="C93" s="6">
        <v>12.5</v>
      </c>
      <c r="D93" s="5" t="s">
        <v>1033</v>
      </c>
      <c r="E93" s="5" t="s">
        <v>1425</v>
      </c>
      <c r="F93" s="5" t="s">
        <v>1031</v>
      </c>
      <c r="G93" s="5" t="s">
        <v>579</v>
      </c>
      <c r="H93" s="5" t="s">
        <v>1424</v>
      </c>
      <c r="I93" s="5" t="s">
        <v>23</v>
      </c>
      <c r="J93" s="5" t="s">
        <v>1423</v>
      </c>
      <c r="K93" s="6">
        <v>95</v>
      </c>
      <c r="L93" s="6">
        <v>320</v>
      </c>
      <c r="M93" s="6">
        <v>400</v>
      </c>
      <c r="N93" s="6">
        <v>660</v>
      </c>
      <c r="O93" s="6">
        <v>6000</v>
      </c>
      <c r="P93" s="5" t="s">
        <v>1037</v>
      </c>
      <c r="Q93" s="5" t="s">
        <v>1048</v>
      </c>
      <c r="R93" s="13" t="s">
        <v>1351</v>
      </c>
      <c r="S93" s="13" t="s">
        <v>1063</v>
      </c>
      <c r="T93" s="6">
        <v>13600</v>
      </c>
      <c r="U93" s="6">
        <v>170000</v>
      </c>
      <c r="V93" s="6">
        <v>0</v>
      </c>
      <c r="W93" s="5"/>
      <c r="X93" s="6">
        <v>170000</v>
      </c>
      <c r="Y93" s="6">
        <v>17000</v>
      </c>
      <c r="Z93" s="6">
        <v>187000</v>
      </c>
    </row>
    <row r="94" spans="1:26" ht="15.75" customHeight="1">
      <c r="A94" s="5" t="s">
        <v>588</v>
      </c>
      <c r="B94" s="15">
        <v>22</v>
      </c>
      <c r="C94" s="6">
        <v>14.5</v>
      </c>
      <c r="D94" s="5" t="s">
        <v>1033</v>
      </c>
      <c r="E94" s="5" t="s">
        <v>1422</v>
      </c>
      <c r="F94" s="5" t="s">
        <v>1031</v>
      </c>
      <c r="G94" s="5" t="s">
        <v>579</v>
      </c>
      <c r="H94" s="5" t="s">
        <v>1416</v>
      </c>
      <c r="I94" s="5" t="s">
        <v>23</v>
      </c>
      <c r="J94" s="5" t="s">
        <v>1245</v>
      </c>
      <c r="K94" s="6">
        <v>58</v>
      </c>
      <c r="L94" s="6">
        <v>380</v>
      </c>
      <c r="M94" s="6">
        <v>650</v>
      </c>
      <c r="N94" s="6">
        <v>780</v>
      </c>
      <c r="O94" s="6">
        <v>12000</v>
      </c>
      <c r="P94" s="5"/>
      <c r="Q94" s="5" t="s">
        <v>1048</v>
      </c>
      <c r="R94" s="13" t="s">
        <v>1124</v>
      </c>
      <c r="S94" s="13" t="s">
        <v>1079</v>
      </c>
      <c r="T94" s="6">
        <v>17380</v>
      </c>
      <c r="U94" s="6">
        <v>252010</v>
      </c>
      <c r="V94" s="6">
        <v>0</v>
      </c>
      <c r="W94" s="5"/>
      <c r="X94" s="6">
        <v>252010</v>
      </c>
      <c r="Y94" s="6">
        <v>25201</v>
      </c>
      <c r="Z94" s="6">
        <v>277211</v>
      </c>
    </row>
    <row r="95" spans="1:26" ht="15.75" customHeight="1">
      <c r="A95" s="5" t="s">
        <v>581</v>
      </c>
      <c r="B95" s="15">
        <v>90</v>
      </c>
      <c r="C95" s="6">
        <v>14.5</v>
      </c>
      <c r="D95" s="5" t="s">
        <v>1033</v>
      </c>
      <c r="E95" s="5" t="s">
        <v>1421</v>
      </c>
      <c r="F95" s="5" t="s">
        <v>1031</v>
      </c>
      <c r="G95" s="5" t="s">
        <v>579</v>
      </c>
      <c r="H95" s="5" t="s">
        <v>1243</v>
      </c>
      <c r="I95" s="5" t="s">
        <v>23</v>
      </c>
      <c r="J95" s="5" t="s">
        <v>1245</v>
      </c>
      <c r="K95" s="6">
        <v>60</v>
      </c>
      <c r="L95" s="6">
        <v>400</v>
      </c>
      <c r="M95" s="6">
        <v>650</v>
      </c>
      <c r="N95" s="6">
        <v>820</v>
      </c>
      <c r="O95" s="6">
        <v>12000</v>
      </c>
      <c r="P95" s="5"/>
      <c r="Q95" s="5"/>
      <c r="R95" s="13" t="s">
        <v>1369</v>
      </c>
      <c r="S95" s="13" t="s">
        <v>1311</v>
      </c>
      <c r="T95" s="6">
        <v>17650</v>
      </c>
      <c r="U95" s="6">
        <v>255925</v>
      </c>
      <c r="V95" s="6">
        <v>0</v>
      </c>
      <c r="W95" s="5"/>
      <c r="X95" s="6">
        <v>255925</v>
      </c>
      <c r="Y95" s="6">
        <v>25593</v>
      </c>
      <c r="Z95" s="6">
        <v>281518</v>
      </c>
    </row>
    <row r="96" spans="1:26" ht="15.75" customHeight="1">
      <c r="A96" s="5" t="s">
        <v>581</v>
      </c>
      <c r="B96" s="15">
        <v>90</v>
      </c>
      <c r="C96" s="6">
        <v>14.5</v>
      </c>
      <c r="D96" s="5" t="s">
        <v>1033</v>
      </c>
      <c r="E96" s="5" t="s">
        <v>1420</v>
      </c>
      <c r="F96" s="5" t="s">
        <v>1031</v>
      </c>
      <c r="G96" s="5" t="s">
        <v>579</v>
      </c>
      <c r="H96" s="5" t="s">
        <v>1419</v>
      </c>
      <c r="I96" s="5" t="s">
        <v>23</v>
      </c>
      <c r="J96" s="5" t="s">
        <v>1245</v>
      </c>
      <c r="K96" s="6">
        <v>53</v>
      </c>
      <c r="L96" s="6">
        <v>400</v>
      </c>
      <c r="M96" s="6">
        <v>650</v>
      </c>
      <c r="N96" s="6">
        <v>820</v>
      </c>
      <c r="O96" s="6">
        <v>6000</v>
      </c>
      <c r="P96" s="5"/>
      <c r="Q96" s="5"/>
      <c r="R96" s="13" t="s">
        <v>1355</v>
      </c>
      <c r="S96" s="13" t="s">
        <v>1120</v>
      </c>
      <c r="T96" s="6">
        <v>8400</v>
      </c>
      <c r="U96" s="6">
        <v>121800</v>
      </c>
      <c r="V96" s="6">
        <v>0</v>
      </c>
      <c r="W96" s="5"/>
      <c r="X96" s="6">
        <v>121800</v>
      </c>
      <c r="Y96" s="6">
        <v>12180</v>
      </c>
      <c r="Z96" s="6">
        <v>133980</v>
      </c>
    </row>
    <row r="97" spans="1:26" ht="15.75" customHeight="1">
      <c r="A97" s="5" t="s">
        <v>581</v>
      </c>
      <c r="B97" s="15">
        <v>90</v>
      </c>
      <c r="C97" s="6">
        <v>14.5</v>
      </c>
      <c r="D97" s="5" t="s">
        <v>1033</v>
      </c>
      <c r="E97" s="5" t="s">
        <v>1418</v>
      </c>
      <c r="F97" s="5" t="s">
        <v>1031</v>
      </c>
      <c r="G97" s="5" t="s">
        <v>579</v>
      </c>
      <c r="H97" s="5" t="s">
        <v>1243</v>
      </c>
      <c r="I97" s="5" t="s">
        <v>23</v>
      </c>
      <c r="J97" s="5" t="s">
        <v>1245</v>
      </c>
      <c r="K97" s="6">
        <v>60</v>
      </c>
      <c r="L97" s="6">
        <v>400</v>
      </c>
      <c r="M97" s="6">
        <v>650</v>
      </c>
      <c r="N97" s="6">
        <v>820</v>
      </c>
      <c r="O97" s="6">
        <v>12000</v>
      </c>
      <c r="P97" s="5"/>
      <c r="Q97" s="5"/>
      <c r="R97" s="13" t="s">
        <v>1311</v>
      </c>
      <c r="S97" s="13" t="s">
        <v>1117</v>
      </c>
      <c r="T97" s="6">
        <v>18520</v>
      </c>
      <c r="U97" s="6">
        <v>268540</v>
      </c>
      <c r="V97" s="6">
        <v>0</v>
      </c>
      <c r="W97" s="5"/>
      <c r="X97" s="6">
        <v>268540</v>
      </c>
      <c r="Y97" s="6">
        <v>26854</v>
      </c>
      <c r="Z97" s="6">
        <v>295394</v>
      </c>
    </row>
    <row r="98" spans="1:26" ht="15.75" customHeight="1">
      <c r="A98" s="5" t="s">
        <v>581</v>
      </c>
      <c r="B98" s="15">
        <v>90</v>
      </c>
      <c r="C98" s="6">
        <v>14.5</v>
      </c>
      <c r="D98" s="5" t="s">
        <v>1033</v>
      </c>
      <c r="E98" s="5" t="s">
        <v>1417</v>
      </c>
      <c r="F98" s="5" t="s">
        <v>1031</v>
      </c>
      <c r="G98" s="5" t="s">
        <v>579</v>
      </c>
      <c r="H98" s="5" t="s">
        <v>1416</v>
      </c>
      <c r="I98" s="5" t="s">
        <v>23</v>
      </c>
      <c r="J98" s="5" t="s">
        <v>1245</v>
      </c>
      <c r="K98" s="6">
        <v>60</v>
      </c>
      <c r="L98" s="6">
        <v>400</v>
      </c>
      <c r="M98" s="6">
        <v>650</v>
      </c>
      <c r="N98" s="6">
        <v>820</v>
      </c>
      <c r="O98" s="6">
        <v>6000</v>
      </c>
      <c r="P98" s="5"/>
      <c r="Q98" s="5"/>
      <c r="R98" s="13" t="s">
        <v>1124</v>
      </c>
      <c r="S98" s="13" t="s">
        <v>1258</v>
      </c>
      <c r="T98" s="6">
        <v>8400</v>
      </c>
      <c r="U98" s="6">
        <v>121800</v>
      </c>
      <c r="V98" s="6">
        <v>0</v>
      </c>
      <c r="W98" s="5"/>
      <c r="X98" s="6">
        <v>121800</v>
      </c>
      <c r="Y98" s="6">
        <v>12180</v>
      </c>
      <c r="Z98" s="6">
        <v>133980</v>
      </c>
    </row>
    <row r="99" spans="1:26" ht="15.75" customHeight="1">
      <c r="A99" s="5" t="s">
        <v>1409</v>
      </c>
      <c r="B99" s="15">
        <v>46</v>
      </c>
      <c r="C99" s="6">
        <v>12</v>
      </c>
      <c r="D99" s="5" t="s">
        <v>1033</v>
      </c>
      <c r="E99" s="5" t="s">
        <v>1415</v>
      </c>
      <c r="F99" s="5" t="s">
        <v>1031</v>
      </c>
      <c r="G99" s="5" t="s">
        <v>579</v>
      </c>
      <c r="H99" s="5" t="s">
        <v>1411</v>
      </c>
      <c r="I99" s="5" t="s">
        <v>23</v>
      </c>
      <c r="J99" s="5" t="s">
        <v>1413</v>
      </c>
      <c r="K99" s="6">
        <v>141</v>
      </c>
      <c r="L99" s="6">
        <v>120</v>
      </c>
      <c r="M99" s="6">
        <v>180</v>
      </c>
      <c r="N99" s="6">
        <v>460</v>
      </c>
      <c r="O99" s="6">
        <v>6000</v>
      </c>
      <c r="P99" s="5"/>
      <c r="Q99" s="5"/>
      <c r="R99" s="13" t="s">
        <v>1372</v>
      </c>
      <c r="S99" s="13" t="s">
        <v>1355</v>
      </c>
      <c r="T99" s="6">
        <v>15000</v>
      </c>
      <c r="U99" s="6">
        <v>180000</v>
      </c>
      <c r="V99" s="6">
        <v>0</v>
      </c>
      <c r="W99" s="5"/>
      <c r="X99" s="6">
        <v>180000</v>
      </c>
      <c r="Y99" s="6">
        <v>18000</v>
      </c>
      <c r="Z99" s="6">
        <v>198000</v>
      </c>
    </row>
    <row r="100" spans="1:26" ht="15.75" customHeight="1">
      <c r="A100" s="5" t="s">
        <v>1409</v>
      </c>
      <c r="B100" s="15">
        <v>46</v>
      </c>
      <c r="C100" s="6">
        <v>12</v>
      </c>
      <c r="D100" s="5" t="s">
        <v>1033</v>
      </c>
      <c r="E100" s="5" t="s">
        <v>1415</v>
      </c>
      <c r="F100" s="5" t="s">
        <v>1031</v>
      </c>
      <c r="G100" s="5" t="s">
        <v>579</v>
      </c>
      <c r="H100" s="5" t="s">
        <v>1411</v>
      </c>
      <c r="I100" s="5" t="s">
        <v>23</v>
      </c>
      <c r="J100" s="5" t="s">
        <v>1413</v>
      </c>
      <c r="K100" s="6">
        <v>141</v>
      </c>
      <c r="L100" s="6">
        <v>120</v>
      </c>
      <c r="M100" s="6">
        <v>180</v>
      </c>
      <c r="N100" s="6">
        <v>460</v>
      </c>
      <c r="O100" s="6">
        <v>6000</v>
      </c>
      <c r="P100" s="5"/>
      <c r="Q100" s="5"/>
      <c r="R100" s="13" t="s">
        <v>1372</v>
      </c>
      <c r="S100" s="13" t="s">
        <v>1311</v>
      </c>
      <c r="T100" s="6">
        <v>33000</v>
      </c>
      <c r="U100" s="6">
        <v>396000</v>
      </c>
      <c r="V100" s="6">
        <v>0</v>
      </c>
      <c r="W100" s="5"/>
      <c r="X100" s="6">
        <v>396000</v>
      </c>
      <c r="Y100" s="6">
        <v>39600</v>
      </c>
      <c r="Z100" s="6">
        <v>435600</v>
      </c>
    </row>
    <row r="101" spans="1:26" ht="15.75" customHeight="1">
      <c r="A101" s="5" t="s">
        <v>1409</v>
      </c>
      <c r="B101" s="15">
        <v>46</v>
      </c>
      <c r="C101" s="6">
        <v>12</v>
      </c>
      <c r="D101" s="5" t="s">
        <v>1033</v>
      </c>
      <c r="E101" s="5" t="s">
        <v>1414</v>
      </c>
      <c r="F101" s="5" t="s">
        <v>1031</v>
      </c>
      <c r="G101" s="5" t="s">
        <v>579</v>
      </c>
      <c r="H101" s="5" t="s">
        <v>1411</v>
      </c>
      <c r="I101" s="5" t="s">
        <v>23</v>
      </c>
      <c r="J101" s="5" t="s">
        <v>1413</v>
      </c>
      <c r="K101" s="6">
        <v>141</v>
      </c>
      <c r="L101" s="6">
        <v>120</v>
      </c>
      <c r="M101" s="6">
        <v>180</v>
      </c>
      <c r="N101" s="6">
        <v>460</v>
      </c>
      <c r="O101" s="6">
        <v>6000</v>
      </c>
      <c r="P101" s="5"/>
      <c r="Q101" s="5"/>
      <c r="R101" s="13" t="s">
        <v>1311</v>
      </c>
      <c r="S101" s="13" t="s">
        <v>1117</v>
      </c>
      <c r="T101" s="6">
        <v>27500</v>
      </c>
      <c r="U101" s="6">
        <v>330000</v>
      </c>
      <c r="V101" s="6">
        <v>0</v>
      </c>
      <c r="W101" s="5"/>
      <c r="X101" s="6">
        <v>330000</v>
      </c>
      <c r="Y101" s="6">
        <v>33000</v>
      </c>
      <c r="Z101" s="6">
        <v>363000</v>
      </c>
    </row>
    <row r="102" spans="1:26" ht="15.75" customHeight="1">
      <c r="A102" s="5" t="s">
        <v>1409</v>
      </c>
      <c r="B102" s="15">
        <v>46</v>
      </c>
      <c r="C102" s="6">
        <v>12</v>
      </c>
      <c r="D102" s="5" t="s">
        <v>1033</v>
      </c>
      <c r="E102" s="5" t="s">
        <v>1414</v>
      </c>
      <c r="F102" s="5" t="s">
        <v>1031</v>
      </c>
      <c r="G102" s="5" t="s">
        <v>579</v>
      </c>
      <c r="H102" s="5" t="s">
        <v>1411</v>
      </c>
      <c r="I102" s="5" t="s">
        <v>23</v>
      </c>
      <c r="J102" s="5" t="s">
        <v>1413</v>
      </c>
      <c r="K102" s="6">
        <v>141</v>
      </c>
      <c r="L102" s="6">
        <v>120</v>
      </c>
      <c r="M102" s="6">
        <v>180</v>
      </c>
      <c r="N102" s="6">
        <v>460</v>
      </c>
      <c r="O102" s="6">
        <v>6000</v>
      </c>
      <c r="P102" s="5"/>
      <c r="Q102" s="5"/>
      <c r="R102" s="13" t="s">
        <v>1311</v>
      </c>
      <c r="S102" s="13" t="s">
        <v>1111</v>
      </c>
      <c r="T102" s="6">
        <v>20100</v>
      </c>
      <c r="U102" s="6">
        <v>241200</v>
      </c>
      <c r="V102" s="6">
        <v>0</v>
      </c>
      <c r="W102" s="5"/>
      <c r="X102" s="6">
        <v>241200</v>
      </c>
      <c r="Y102" s="6">
        <v>24120</v>
      </c>
      <c r="Z102" s="6">
        <v>265320</v>
      </c>
    </row>
    <row r="103" spans="1:26" ht="15.75" customHeight="1">
      <c r="A103" s="5" t="s">
        <v>1409</v>
      </c>
      <c r="B103" s="15">
        <v>46</v>
      </c>
      <c r="C103" s="6">
        <v>14</v>
      </c>
      <c r="D103" s="5" t="s">
        <v>1033</v>
      </c>
      <c r="E103" s="5" t="s">
        <v>1412</v>
      </c>
      <c r="F103" s="5" t="s">
        <v>1031</v>
      </c>
      <c r="G103" s="5" t="s">
        <v>579</v>
      </c>
      <c r="H103" s="5" t="s">
        <v>1411</v>
      </c>
      <c r="I103" s="5" t="s">
        <v>23</v>
      </c>
      <c r="J103" s="5" t="s">
        <v>1410</v>
      </c>
      <c r="K103" s="6">
        <v>141</v>
      </c>
      <c r="L103" s="6">
        <v>140</v>
      </c>
      <c r="M103" s="6">
        <v>220</v>
      </c>
      <c r="N103" s="6">
        <v>580</v>
      </c>
      <c r="O103" s="6">
        <v>12000</v>
      </c>
      <c r="P103" s="5" t="s">
        <v>1037</v>
      </c>
      <c r="Q103" s="5" t="s">
        <v>1048</v>
      </c>
      <c r="R103" s="13" t="s">
        <v>1311</v>
      </c>
      <c r="S103" s="13" t="s">
        <v>1117</v>
      </c>
      <c r="T103" s="6">
        <v>13530</v>
      </c>
      <c r="U103" s="6">
        <v>189420</v>
      </c>
      <c r="V103" s="6">
        <v>0</v>
      </c>
      <c r="W103" s="5"/>
      <c r="X103" s="6">
        <v>189420</v>
      </c>
      <c r="Y103" s="6">
        <v>18942</v>
      </c>
      <c r="Z103" s="6">
        <v>208362</v>
      </c>
    </row>
    <row r="104" spans="1:26" ht="15.75" customHeight="1">
      <c r="A104" s="5" t="s">
        <v>1409</v>
      </c>
      <c r="B104" s="15">
        <v>46</v>
      </c>
      <c r="C104" s="6">
        <v>14</v>
      </c>
      <c r="D104" s="5" t="s">
        <v>1033</v>
      </c>
      <c r="E104" s="5" t="s">
        <v>1412</v>
      </c>
      <c r="F104" s="5" t="s">
        <v>1031</v>
      </c>
      <c r="G104" s="5" t="s">
        <v>579</v>
      </c>
      <c r="H104" s="5" t="s">
        <v>1411</v>
      </c>
      <c r="I104" s="5" t="s">
        <v>23</v>
      </c>
      <c r="J104" s="5" t="s">
        <v>1410</v>
      </c>
      <c r="K104" s="6">
        <v>141</v>
      </c>
      <c r="L104" s="6">
        <v>140</v>
      </c>
      <c r="M104" s="6">
        <v>220</v>
      </c>
      <c r="N104" s="6">
        <v>580</v>
      </c>
      <c r="O104" s="6">
        <v>12000</v>
      </c>
      <c r="P104" s="5" t="s">
        <v>1037</v>
      </c>
      <c r="Q104" s="5" t="s">
        <v>1048</v>
      </c>
      <c r="R104" s="13" t="s">
        <v>1311</v>
      </c>
      <c r="S104" s="13" t="s">
        <v>1120</v>
      </c>
      <c r="T104" s="6">
        <v>63000</v>
      </c>
      <c r="U104" s="6">
        <v>882000</v>
      </c>
      <c r="V104" s="6">
        <v>0</v>
      </c>
      <c r="W104" s="5"/>
      <c r="X104" s="6">
        <v>882000</v>
      </c>
      <c r="Y104" s="6">
        <v>88200</v>
      </c>
      <c r="Z104" s="6">
        <v>970200</v>
      </c>
    </row>
    <row r="105" spans="1:26" ht="15.75" customHeight="1">
      <c r="A105" s="5" t="s">
        <v>1409</v>
      </c>
      <c r="B105" s="15">
        <v>46</v>
      </c>
      <c r="C105" s="6">
        <v>14</v>
      </c>
      <c r="D105" s="5" t="s">
        <v>1033</v>
      </c>
      <c r="E105" s="5" t="s">
        <v>1412</v>
      </c>
      <c r="F105" s="5" t="s">
        <v>1031</v>
      </c>
      <c r="G105" s="5" t="s">
        <v>579</v>
      </c>
      <c r="H105" s="5" t="s">
        <v>1411</v>
      </c>
      <c r="I105" s="5" t="s">
        <v>23</v>
      </c>
      <c r="J105" s="5" t="s">
        <v>1410</v>
      </c>
      <c r="K105" s="6">
        <v>141</v>
      </c>
      <c r="L105" s="6">
        <v>140</v>
      </c>
      <c r="M105" s="6">
        <v>220</v>
      </c>
      <c r="N105" s="6">
        <v>580</v>
      </c>
      <c r="O105" s="6">
        <v>12000</v>
      </c>
      <c r="P105" s="5" t="s">
        <v>1037</v>
      </c>
      <c r="Q105" s="5" t="s">
        <v>1048</v>
      </c>
      <c r="R105" s="13" t="s">
        <v>1311</v>
      </c>
      <c r="S105" s="13" t="s">
        <v>1124</v>
      </c>
      <c r="T105" s="6">
        <v>4500</v>
      </c>
      <c r="U105" s="6">
        <v>63000</v>
      </c>
      <c r="V105" s="6">
        <v>0</v>
      </c>
      <c r="W105" s="5"/>
      <c r="X105" s="6">
        <v>63000</v>
      </c>
      <c r="Y105" s="6">
        <v>6300</v>
      </c>
      <c r="Z105" s="6">
        <v>69300</v>
      </c>
    </row>
    <row r="106" spans="1:26" ht="15.75" customHeight="1">
      <c r="A106" s="5" t="s">
        <v>1238</v>
      </c>
      <c r="B106" s="15">
        <v>48</v>
      </c>
      <c r="C106" s="6">
        <v>22.6</v>
      </c>
      <c r="D106" s="5" t="s">
        <v>1033</v>
      </c>
      <c r="E106" s="5" t="s">
        <v>1408</v>
      </c>
      <c r="F106" s="5" t="s">
        <v>1031</v>
      </c>
      <c r="G106" s="5" t="s">
        <v>579</v>
      </c>
      <c r="H106" s="5" t="s">
        <v>1229</v>
      </c>
      <c r="I106" s="5" t="s">
        <v>23</v>
      </c>
      <c r="J106" s="5" t="s">
        <v>1407</v>
      </c>
      <c r="K106" s="6">
        <v>90</v>
      </c>
      <c r="L106" s="6">
        <v>160</v>
      </c>
      <c r="M106" s="6">
        <v>220</v>
      </c>
      <c r="N106" s="6">
        <v>550</v>
      </c>
      <c r="O106" s="6">
        <v>6000</v>
      </c>
      <c r="P106" s="5" t="s">
        <v>1049</v>
      </c>
      <c r="Q106" s="5" t="s">
        <v>1088</v>
      </c>
      <c r="R106" s="13" t="s">
        <v>1406</v>
      </c>
      <c r="S106" s="13" t="s">
        <v>1258</v>
      </c>
      <c r="T106" s="6">
        <v>33500</v>
      </c>
      <c r="U106" s="6">
        <v>757100</v>
      </c>
      <c r="V106" s="6">
        <v>0</v>
      </c>
      <c r="W106" s="5"/>
      <c r="X106" s="6">
        <v>757100</v>
      </c>
      <c r="Y106" s="6">
        <v>75710</v>
      </c>
      <c r="Z106" s="6">
        <v>832810</v>
      </c>
    </row>
    <row r="107" spans="1:26" ht="15.75" customHeight="1">
      <c r="A107" s="5" t="s">
        <v>1238</v>
      </c>
      <c r="B107" s="15">
        <v>48</v>
      </c>
      <c r="C107" s="6">
        <v>22.4</v>
      </c>
      <c r="D107" s="5" t="s">
        <v>1033</v>
      </c>
      <c r="E107" s="5" t="s">
        <v>1405</v>
      </c>
      <c r="F107" s="5" t="s">
        <v>1031</v>
      </c>
      <c r="G107" s="5" t="s">
        <v>579</v>
      </c>
      <c r="H107" s="5" t="s">
        <v>1380</v>
      </c>
      <c r="I107" s="5" t="s">
        <v>23</v>
      </c>
      <c r="J107" s="5" t="s">
        <v>1404</v>
      </c>
      <c r="K107" s="6">
        <v>91</v>
      </c>
      <c r="L107" s="6">
        <v>160</v>
      </c>
      <c r="M107" s="6">
        <v>220</v>
      </c>
      <c r="N107" s="6">
        <v>570</v>
      </c>
      <c r="O107" s="6">
        <v>6000</v>
      </c>
      <c r="P107" s="5" t="s">
        <v>1049</v>
      </c>
      <c r="Q107" s="5" t="s">
        <v>1282</v>
      </c>
      <c r="R107" s="13" t="s">
        <v>1378</v>
      </c>
      <c r="S107" s="13" t="s">
        <v>1351</v>
      </c>
      <c r="T107" s="6">
        <v>34700</v>
      </c>
      <c r="U107" s="6">
        <v>777280</v>
      </c>
      <c r="V107" s="6">
        <v>0</v>
      </c>
      <c r="W107" s="5"/>
      <c r="X107" s="6">
        <v>777280</v>
      </c>
      <c r="Y107" s="6">
        <v>77728</v>
      </c>
      <c r="Z107" s="6">
        <v>855008</v>
      </c>
    </row>
    <row r="108" spans="1:26" ht="15.75" customHeight="1">
      <c r="A108" s="5" t="s">
        <v>1238</v>
      </c>
      <c r="B108" s="15">
        <v>48</v>
      </c>
      <c r="C108" s="6">
        <v>29.6</v>
      </c>
      <c r="D108" s="5" t="s">
        <v>1033</v>
      </c>
      <c r="E108" s="5" t="s">
        <v>1403</v>
      </c>
      <c r="F108" s="5" t="s">
        <v>1031</v>
      </c>
      <c r="G108" s="5" t="s">
        <v>579</v>
      </c>
      <c r="H108" s="5" t="s">
        <v>1402</v>
      </c>
      <c r="I108" s="5" t="s">
        <v>23</v>
      </c>
      <c r="J108" s="5" t="s">
        <v>1401</v>
      </c>
      <c r="K108" s="6">
        <v>120</v>
      </c>
      <c r="L108" s="6">
        <v>210</v>
      </c>
      <c r="M108" s="6">
        <v>320</v>
      </c>
      <c r="N108" s="6">
        <v>790</v>
      </c>
      <c r="O108" s="6">
        <v>6000</v>
      </c>
      <c r="P108" s="5" t="s">
        <v>1037</v>
      </c>
      <c r="Q108" s="5" t="s">
        <v>1053</v>
      </c>
      <c r="R108" s="13" t="s">
        <v>1400</v>
      </c>
      <c r="S108" s="13" t="s">
        <v>1355</v>
      </c>
      <c r="T108" s="6">
        <v>27500</v>
      </c>
      <c r="U108" s="6">
        <v>814000</v>
      </c>
      <c r="V108" s="6">
        <v>0</v>
      </c>
      <c r="W108" s="5"/>
      <c r="X108" s="6">
        <v>814000</v>
      </c>
      <c r="Y108" s="6">
        <v>81400</v>
      </c>
      <c r="Z108" s="6">
        <v>895400</v>
      </c>
    </row>
    <row r="109" spans="1:26" ht="15.75" customHeight="1">
      <c r="A109" s="5" t="s">
        <v>1238</v>
      </c>
      <c r="B109" s="15">
        <v>48</v>
      </c>
      <c r="C109" s="6">
        <v>15.6</v>
      </c>
      <c r="D109" s="5" t="s">
        <v>1033</v>
      </c>
      <c r="E109" s="5" t="s">
        <v>1399</v>
      </c>
      <c r="F109" s="5" t="s">
        <v>1031</v>
      </c>
      <c r="G109" s="5" t="s">
        <v>579</v>
      </c>
      <c r="H109" s="5" t="s">
        <v>1396</v>
      </c>
      <c r="I109" s="5" t="s">
        <v>23</v>
      </c>
      <c r="J109" s="5" t="s">
        <v>1398</v>
      </c>
      <c r="K109" s="6">
        <v>130</v>
      </c>
      <c r="L109" s="6">
        <v>110</v>
      </c>
      <c r="M109" s="6">
        <v>170</v>
      </c>
      <c r="N109" s="6">
        <v>460</v>
      </c>
      <c r="O109" s="6">
        <v>2500</v>
      </c>
      <c r="P109" s="5" t="s">
        <v>1049</v>
      </c>
      <c r="Q109" s="5" t="s">
        <v>1282</v>
      </c>
      <c r="R109" s="13" t="s">
        <v>1375</v>
      </c>
      <c r="S109" s="13" t="s">
        <v>1351</v>
      </c>
      <c r="T109" s="6">
        <v>19350</v>
      </c>
      <c r="U109" s="6">
        <v>301860</v>
      </c>
      <c r="V109" s="6">
        <v>0</v>
      </c>
      <c r="W109" s="5"/>
      <c r="X109" s="6">
        <v>301860</v>
      </c>
      <c r="Y109" s="6">
        <v>30186</v>
      </c>
      <c r="Z109" s="6">
        <v>332046</v>
      </c>
    </row>
    <row r="110" spans="1:26" ht="15.75" customHeight="1">
      <c r="A110" s="5" t="s">
        <v>1238</v>
      </c>
      <c r="B110" s="15">
        <v>48</v>
      </c>
      <c r="C110" s="6">
        <v>15.6</v>
      </c>
      <c r="D110" s="5" t="s">
        <v>1033</v>
      </c>
      <c r="E110" s="5" t="s">
        <v>1397</v>
      </c>
      <c r="F110" s="5" t="s">
        <v>1031</v>
      </c>
      <c r="G110" s="5" t="s">
        <v>579</v>
      </c>
      <c r="H110" s="5" t="s">
        <v>1396</v>
      </c>
      <c r="I110" s="5" t="s">
        <v>23</v>
      </c>
      <c r="J110" s="5" t="s">
        <v>1395</v>
      </c>
      <c r="K110" s="6">
        <v>130</v>
      </c>
      <c r="L110" s="6">
        <v>110</v>
      </c>
      <c r="M110" s="6">
        <v>170</v>
      </c>
      <c r="N110" s="6">
        <v>460</v>
      </c>
      <c r="O110" s="6">
        <v>3500</v>
      </c>
      <c r="P110" s="5" t="s">
        <v>1049</v>
      </c>
      <c r="Q110" s="5" t="s">
        <v>1282</v>
      </c>
      <c r="R110" s="13" t="s">
        <v>1375</v>
      </c>
      <c r="S110" s="13" t="s">
        <v>1351</v>
      </c>
      <c r="T110" s="6">
        <v>27930</v>
      </c>
      <c r="U110" s="6">
        <v>435708</v>
      </c>
      <c r="V110" s="6">
        <v>0</v>
      </c>
      <c r="W110" s="5"/>
      <c r="X110" s="6">
        <v>435708</v>
      </c>
      <c r="Y110" s="6">
        <v>43571</v>
      </c>
      <c r="Z110" s="6">
        <v>479279</v>
      </c>
    </row>
    <row r="111" spans="1:26" ht="15.75" customHeight="1">
      <c r="A111" s="5" t="s">
        <v>1238</v>
      </c>
      <c r="B111" s="15">
        <v>48</v>
      </c>
      <c r="C111" s="6">
        <v>14</v>
      </c>
      <c r="D111" s="5" t="s">
        <v>1033</v>
      </c>
      <c r="E111" s="5" t="s">
        <v>1394</v>
      </c>
      <c r="F111" s="5" t="s">
        <v>1031</v>
      </c>
      <c r="G111" s="5" t="s">
        <v>579</v>
      </c>
      <c r="H111" s="5" t="s">
        <v>1065</v>
      </c>
      <c r="I111" s="5" t="s">
        <v>23</v>
      </c>
      <c r="J111" s="5" t="s">
        <v>1391</v>
      </c>
      <c r="K111" s="6">
        <v>120</v>
      </c>
      <c r="L111" s="6">
        <v>100</v>
      </c>
      <c r="M111" s="6">
        <v>170</v>
      </c>
      <c r="N111" s="6">
        <v>880</v>
      </c>
      <c r="O111" s="6">
        <v>6000</v>
      </c>
      <c r="P111" s="5"/>
      <c r="Q111" s="5"/>
      <c r="R111" s="13" t="s">
        <v>1369</v>
      </c>
      <c r="S111" s="13" t="s">
        <v>1311</v>
      </c>
      <c r="T111" s="6">
        <v>113200</v>
      </c>
      <c r="U111" s="6">
        <v>1584800</v>
      </c>
      <c r="V111" s="6">
        <v>0</v>
      </c>
      <c r="W111" s="5"/>
      <c r="X111" s="6">
        <v>1584800</v>
      </c>
      <c r="Y111" s="6">
        <v>158480</v>
      </c>
      <c r="Z111" s="6">
        <v>1743280</v>
      </c>
    </row>
    <row r="112" spans="1:26" ht="15.75" customHeight="1">
      <c r="A112" s="5" t="s">
        <v>1238</v>
      </c>
      <c r="B112" s="15">
        <v>48</v>
      </c>
      <c r="C112" s="6">
        <v>25.2</v>
      </c>
      <c r="D112" s="5" t="s">
        <v>1033</v>
      </c>
      <c r="E112" s="5" t="s">
        <v>1393</v>
      </c>
      <c r="F112" s="5" t="s">
        <v>1031</v>
      </c>
      <c r="G112" s="5" t="s">
        <v>579</v>
      </c>
      <c r="H112" s="5" t="s">
        <v>1065</v>
      </c>
      <c r="I112" s="5" t="s">
        <v>23</v>
      </c>
      <c r="J112" s="5" t="s">
        <v>1391</v>
      </c>
      <c r="K112" s="6">
        <v>120</v>
      </c>
      <c r="L112" s="6">
        <v>180</v>
      </c>
      <c r="M112" s="6">
        <v>260</v>
      </c>
      <c r="N112" s="6">
        <v>660</v>
      </c>
      <c r="O112" s="6">
        <v>12000</v>
      </c>
      <c r="P112" s="5"/>
      <c r="Q112" s="5"/>
      <c r="R112" s="13" t="s">
        <v>1369</v>
      </c>
      <c r="S112" s="13" t="s">
        <v>1355</v>
      </c>
      <c r="T112" s="6">
        <v>60000</v>
      </c>
      <c r="U112" s="6">
        <v>1512000</v>
      </c>
      <c r="V112" s="6">
        <v>0</v>
      </c>
      <c r="W112" s="5"/>
      <c r="X112" s="6">
        <v>1512000</v>
      </c>
      <c r="Y112" s="6">
        <v>151200</v>
      </c>
      <c r="Z112" s="6">
        <v>1663200</v>
      </c>
    </row>
    <row r="113" spans="1:26" ht="15.75" customHeight="1">
      <c r="A113" s="5" t="s">
        <v>1238</v>
      </c>
      <c r="B113" s="15">
        <v>48</v>
      </c>
      <c r="C113" s="6">
        <v>28</v>
      </c>
      <c r="D113" s="5" t="s">
        <v>1033</v>
      </c>
      <c r="E113" s="5" t="s">
        <v>1392</v>
      </c>
      <c r="F113" s="5" t="s">
        <v>1031</v>
      </c>
      <c r="G113" s="5" t="s">
        <v>579</v>
      </c>
      <c r="H113" s="5" t="s">
        <v>1065</v>
      </c>
      <c r="I113" s="5" t="s">
        <v>23</v>
      </c>
      <c r="J113" s="5" t="s">
        <v>1391</v>
      </c>
      <c r="K113" s="6">
        <v>120</v>
      </c>
      <c r="L113" s="6">
        <v>200</v>
      </c>
      <c r="M113" s="6">
        <v>300</v>
      </c>
      <c r="N113" s="6">
        <v>750</v>
      </c>
      <c r="O113" s="6">
        <v>6000</v>
      </c>
      <c r="P113" s="5"/>
      <c r="Q113" s="5" t="s">
        <v>1048</v>
      </c>
      <c r="R113" s="13" t="s">
        <v>1369</v>
      </c>
      <c r="S113" s="13" t="s">
        <v>1311</v>
      </c>
      <c r="T113" s="6">
        <v>28880</v>
      </c>
      <c r="U113" s="6">
        <v>808640</v>
      </c>
      <c r="V113" s="6">
        <v>0</v>
      </c>
      <c r="W113" s="5"/>
      <c r="X113" s="6">
        <v>808640</v>
      </c>
      <c r="Y113" s="6">
        <v>80864</v>
      </c>
      <c r="Z113" s="6">
        <v>889504</v>
      </c>
    </row>
    <row r="114" spans="1:26" ht="15.75" customHeight="1">
      <c r="A114" s="5" t="s">
        <v>586</v>
      </c>
      <c r="B114" s="15">
        <v>52</v>
      </c>
      <c r="C114" s="6">
        <v>36</v>
      </c>
      <c r="D114" s="5" t="s">
        <v>1033</v>
      </c>
      <c r="E114" s="5" t="s">
        <v>1390</v>
      </c>
      <c r="F114" s="5" t="s">
        <v>1031</v>
      </c>
      <c r="G114" s="5" t="s">
        <v>579</v>
      </c>
      <c r="H114" s="5" t="s">
        <v>1389</v>
      </c>
      <c r="I114" s="5" t="s">
        <v>23</v>
      </c>
      <c r="J114" s="5" t="s">
        <v>1388</v>
      </c>
      <c r="K114" s="6">
        <v>81</v>
      </c>
      <c r="L114" s="6">
        <v>360</v>
      </c>
      <c r="M114" s="6">
        <v>445</v>
      </c>
      <c r="N114" s="6">
        <v>930</v>
      </c>
      <c r="O114" s="6">
        <v>4000</v>
      </c>
      <c r="P114" s="5" t="s">
        <v>1037</v>
      </c>
      <c r="Q114" s="5" t="s">
        <v>1067</v>
      </c>
      <c r="R114" s="13" t="s">
        <v>1387</v>
      </c>
      <c r="S114" s="13" t="s">
        <v>1124</v>
      </c>
      <c r="T114" s="6">
        <v>10270</v>
      </c>
      <c r="U114" s="6">
        <v>369720</v>
      </c>
      <c r="V114" s="6">
        <v>0</v>
      </c>
      <c r="W114" s="5"/>
      <c r="X114" s="6">
        <v>369720</v>
      </c>
      <c r="Y114" s="6">
        <v>36972</v>
      </c>
      <c r="Z114" s="6">
        <v>406692</v>
      </c>
    </row>
    <row r="115" spans="1:26" ht="15.75" customHeight="1">
      <c r="A115" s="5" t="s">
        <v>586</v>
      </c>
      <c r="B115" s="15">
        <v>52</v>
      </c>
      <c r="C115" s="6">
        <v>22.2</v>
      </c>
      <c r="D115" s="5" t="s">
        <v>1033</v>
      </c>
      <c r="E115" s="5" t="s">
        <v>1386</v>
      </c>
      <c r="F115" s="5" t="s">
        <v>1031</v>
      </c>
      <c r="G115" s="5" t="s">
        <v>579</v>
      </c>
      <c r="H115" s="5" t="s">
        <v>1055</v>
      </c>
      <c r="I115" s="5" t="s">
        <v>23</v>
      </c>
      <c r="J115" s="5" t="s">
        <v>1385</v>
      </c>
      <c r="K115" s="6">
        <v>99</v>
      </c>
      <c r="L115" s="6">
        <v>220</v>
      </c>
      <c r="M115" s="6">
        <v>335</v>
      </c>
      <c r="N115" s="6">
        <v>710</v>
      </c>
      <c r="O115" s="6">
        <v>4000</v>
      </c>
      <c r="P115" s="5" t="s">
        <v>1075</v>
      </c>
      <c r="Q115" s="5" t="s">
        <v>1036</v>
      </c>
      <c r="R115" s="13" t="s">
        <v>1384</v>
      </c>
      <c r="S115" s="13" t="s">
        <v>1319</v>
      </c>
      <c r="T115" s="6">
        <v>16700</v>
      </c>
      <c r="U115" s="6">
        <v>370740</v>
      </c>
      <c r="V115" s="6">
        <v>0</v>
      </c>
      <c r="W115" s="5"/>
      <c r="X115" s="6">
        <v>370740</v>
      </c>
      <c r="Y115" s="6">
        <v>37074</v>
      </c>
      <c r="Z115" s="6">
        <v>407814</v>
      </c>
    </row>
    <row r="116" spans="1:26" ht="15.75" customHeight="1">
      <c r="A116" s="5" t="s">
        <v>586</v>
      </c>
      <c r="B116" s="15">
        <v>52</v>
      </c>
      <c r="C116" s="6">
        <v>21</v>
      </c>
      <c r="D116" s="5" t="s">
        <v>1033</v>
      </c>
      <c r="E116" s="5" t="s">
        <v>1383</v>
      </c>
      <c r="F116" s="5" t="s">
        <v>1031</v>
      </c>
      <c r="G116" s="5" t="s">
        <v>579</v>
      </c>
      <c r="H116" s="5" t="s">
        <v>1229</v>
      </c>
      <c r="I116" s="5" t="s">
        <v>23</v>
      </c>
      <c r="J116" s="5" t="s">
        <v>1382</v>
      </c>
      <c r="K116" s="6">
        <v>71</v>
      </c>
      <c r="L116" s="6">
        <v>210</v>
      </c>
      <c r="M116" s="6">
        <v>270</v>
      </c>
      <c r="N116" s="6">
        <v>560</v>
      </c>
      <c r="O116" s="6">
        <v>6000</v>
      </c>
      <c r="P116" s="5" t="s">
        <v>1049</v>
      </c>
      <c r="Q116" s="5" t="s">
        <v>1282</v>
      </c>
      <c r="R116" s="13" t="s">
        <v>1329</v>
      </c>
      <c r="S116" s="13" t="s">
        <v>1306</v>
      </c>
      <c r="T116" s="6">
        <v>27076</v>
      </c>
      <c r="U116" s="6">
        <v>568596</v>
      </c>
      <c r="V116" s="6">
        <v>0</v>
      </c>
      <c r="W116" s="5"/>
      <c r="X116" s="6">
        <v>568596</v>
      </c>
      <c r="Y116" s="6">
        <v>56860</v>
      </c>
      <c r="Z116" s="6">
        <v>625456</v>
      </c>
    </row>
    <row r="117" spans="1:26" ht="15.75" customHeight="1">
      <c r="A117" s="5" t="s">
        <v>586</v>
      </c>
      <c r="B117" s="15">
        <v>52</v>
      </c>
      <c r="C117" s="6">
        <v>34</v>
      </c>
      <c r="D117" s="5" t="s">
        <v>1033</v>
      </c>
      <c r="E117" s="5" t="s">
        <v>1381</v>
      </c>
      <c r="F117" s="5" t="s">
        <v>1031</v>
      </c>
      <c r="G117" s="5" t="s">
        <v>579</v>
      </c>
      <c r="H117" s="5" t="s">
        <v>1380</v>
      </c>
      <c r="I117" s="5" t="s">
        <v>23</v>
      </c>
      <c r="J117" s="5" t="s">
        <v>1379</v>
      </c>
      <c r="K117" s="6">
        <v>81</v>
      </c>
      <c r="L117" s="6">
        <v>340</v>
      </c>
      <c r="M117" s="6">
        <v>470</v>
      </c>
      <c r="N117" s="6">
        <v>960</v>
      </c>
      <c r="O117" s="6">
        <v>6000</v>
      </c>
      <c r="P117" s="5" t="s">
        <v>1037</v>
      </c>
      <c r="Q117" s="5" t="s">
        <v>1067</v>
      </c>
      <c r="R117" s="13" t="s">
        <v>1378</v>
      </c>
      <c r="S117" s="13" t="s">
        <v>1111</v>
      </c>
      <c r="T117" s="6">
        <v>16080</v>
      </c>
      <c r="U117" s="6">
        <v>546720</v>
      </c>
      <c r="V117" s="6">
        <v>0</v>
      </c>
      <c r="W117" s="5"/>
      <c r="X117" s="6">
        <v>546720</v>
      </c>
      <c r="Y117" s="6">
        <v>54672</v>
      </c>
      <c r="Z117" s="6">
        <v>601392</v>
      </c>
    </row>
    <row r="118" spans="1:26" ht="15.75" customHeight="1">
      <c r="A118" s="5" t="s">
        <v>586</v>
      </c>
      <c r="B118" s="15">
        <v>52</v>
      </c>
      <c r="C118" s="6">
        <v>28</v>
      </c>
      <c r="D118" s="5" t="s">
        <v>1033</v>
      </c>
      <c r="E118" s="5" t="s">
        <v>1377</v>
      </c>
      <c r="F118" s="5" t="s">
        <v>1031</v>
      </c>
      <c r="G118" s="5" t="s">
        <v>579</v>
      </c>
      <c r="H118" s="5" t="s">
        <v>1044</v>
      </c>
      <c r="I118" s="5" t="s">
        <v>23</v>
      </c>
      <c r="J118" s="5" t="s">
        <v>1376</v>
      </c>
      <c r="K118" s="6">
        <v>106</v>
      </c>
      <c r="L118" s="6">
        <v>280</v>
      </c>
      <c r="M118" s="6">
        <v>380</v>
      </c>
      <c r="N118" s="6">
        <v>800</v>
      </c>
      <c r="O118" s="6">
        <v>6000</v>
      </c>
      <c r="P118" s="5" t="s">
        <v>1049</v>
      </c>
      <c r="Q118" s="5" t="s">
        <v>1282</v>
      </c>
      <c r="R118" s="13" t="s">
        <v>1375</v>
      </c>
      <c r="S118" s="13" t="s">
        <v>1355</v>
      </c>
      <c r="T118" s="6">
        <v>19770</v>
      </c>
      <c r="U118" s="6">
        <v>553560</v>
      </c>
      <c r="V118" s="6">
        <v>0</v>
      </c>
      <c r="W118" s="5"/>
      <c r="X118" s="6">
        <v>553560</v>
      </c>
      <c r="Y118" s="6">
        <v>55356</v>
      </c>
      <c r="Z118" s="6">
        <v>608916</v>
      </c>
    </row>
    <row r="119" spans="1:26" ht="15.75" customHeight="1">
      <c r="A119" s="5" t="s">
        <v>586</v>
      </c>
      <c r="B119" s="15">
        <v>52</v>
      </c>
      <c r="C119" s="6">
        <v>10</v>
      </c>
      <c r="D119" s="5" t="s">
        <v>1033</v>
      </c>
      <c r="E119" s="5" t="s">
        <v>1374</v>
      </c>
      <c r="F119" s="5" t="s">
        <v>1031</v>
      </c>
      <c r="G119" s="5" t="s">
        <v>579</v>
      </c>
      <c r="H119" s="5" t="s">
        <v>1343</v>
      </c>
      <c r="I119" s="5" t="s">
        <v>23</v>
      </c>
      <c r="J119" s="5" t="s">
        <v>1373</v>
      </c>
      <c r="K119" s="6">
        <v>83</v>
      </c>
      <c r="L119" s="6">
        <v>85</v>
      </c>
      <c r="M119" s="6">
        <v>150</v>
      </c>
      <c r="N119" s="6">
        <v>420</v>
      </c>
      <c r="O119" s="6">
        <v>12000</v>
      </c>
      <c r="P119" s="5" t="s">
        <v>1037</v>
      </c>
      <c r="Q119" s="5" t="s">
        <v>1042</v>
      </c>
      <c r="R119" s="13" t="s">
        <v>1372</v>
      </c>
      <c r="S119" s="13" t="s">
        <v>1120</v>
      </c>
      <c r="T119" s="6">
        <v>116850</v>
      </c>
      <c r="U119" s="6">
        <v>1168500</v>
      </c>
      <c r="V119" s="6">
        <v>0</v>
      </c>
      <c r="W119" s="5"/>
      <c r="X119" s="6">
        <v>1168500</v>
      </c>
      <c r="Y119" s="6">
        <v>116850</v>
      </c>
      <c r="Z119" s="6">
        <v>1285350</v>
      </c>
    </row>
    <row r="120" spans="1:26" ht="15.75" customHeight="1">
      <c r="A120" s="5" t="s">
        <v>586</v>
      </c>
      <c r="B120" s="15">
        <v>52</v>
      </c>
      <c r="C120" s="6">
        <v>10</v>
      </c>
      <c r="D120" s="5" t="s">
        <v>1033</v>
      </c>
      <c r="E120" s="5" t="s">
        <v>1374</v>
      </c>
      <c r="F120" s="5" t="s">
        <v>1031</v>
      </c>
      <c r="G120" s="5" t="s">
        <v>579</v>
      </c>
      <c r="H120" s="5" t="s">
        <v>1343</v>
      </c>
      <c r="I120" s="5" t="s">
        <v>23</v>
      </c>
      <c r="J120" s="5" t="s">
        <v>1373</v>
      </c>
      <c r="K120" s="6">
        <v>83</v>
      </c>
      <c r="L120" s="6">
        <v>85</v>
      </c>
      <c r="M120" s="6">
        <v>150</v>
      </c>
      <c r="N120" s="6">
        <v>420</v>
      </c>
      <c r="O120" s="6">
        <v>12000</v>
      </c>
      <c r="P120" s="5" t="s">
        <v>1037</v>
      </c>
      <c r="Q120" s="5" t="s">
        <v>1042</v>
      </c>
      <c r="R120" s="13" t="s">
        <v>1372</v>
      </c>
      <c r="S120" s="13" t="s">
        <v>1120</v>
      </c>
      <c r="T120" s="6">
        <v>17600</v>
      </c>
      <c r="U120" s="6">
        <v>176000</v>
      </c>
      <c r="V120" s="6">
        <v>0</v>
      </c>
      <c r="W120" s="5"/>
      <c r="X120" s="6">
        <v>176000</v>
      </c>
      <c r="Y120" s="6">
        <v>17600</v>
      </c>
      <c r="Z120" s="6">
        <v>193600</v>
      </c>
    </row>
    <row r="121" spans="1:26" ht="15.75" customHeight="1">
      <c r="A121" s="5" t="s">
        <v>586</v>
      </c>
      <c r="B121" s="15">
        <v>52</v>
      </c>
      <c r="C121" s="6">
        <v>10</v>
      </c>
      <c r="D121" s="5" t="s">
        <v>1033</v>
      </c>
      <c r="E121" s="5" t="s">
        <v>1371</v>
      </c>
      <c r="F121" s="5" t="s">
        <v>1031</v>
      </c>
      <c r="G121" s="5" t="s">
        <v>579</v>
      </c>
      <c r="H121" s="5" t="s">
        <v>1346</v>
      </c>
      <c r="I121" s="5" t="s">
        <v>23</v>
      </c>
      <c r="J121" s="5" t="s">
        <v>1370</v>
      </c>
      <c r="K121" s="6">
        <v>120</v>
      </c>
      <c r="L121" s="6">
        <v>83</v>
      </c>
      <c r="M121" s="6">
        <v>163</v>
      </c>
      <c r="N121" s="6">
        <v>700</v>
      </c>
      <c r="O121" s="6">
        <v>6000</v>
      </c>
      <c r="P121" s="5" t="s">
        <v>1037</v>
      </c>
      <c r="Q121" s="5" t="s">
        <v>1282</v>
      </c>
      <c r="R121" s="13" t="s">
        <v>1369</v>
      </c>
      <c r="S121" s="13" t="s">
        <v>1351</v>
      </c>
      <c r="T121" s="6">
        <v>135135</v>
      </c>
      <c r="U121" s="6">
        <v>1351350</v>
      </c>
      <c r="V121" s="6">
        <v>0</v>
      </c>
      <c r="W121" s="5"/>
      <c r="X121" s="6">
        <v>1351350</v>
      </c>
      <c r="Y121" s="6">
        <v>135135</v>
      </c>
      <c r="Z121" s="6">
        <v>1486485</v>
      </c>
    </row>
    <row r="122" spans="1:26" ht="15.75" customHeight="1">
      <c r="A122" s="5" t="s">
        <v>586</v>
      </c>
      <c r="B122" s="15">
        <v>52</v>
      </c>
      <c r="C122" s="6">
        <v>32</v>
      </c>
      <c r="D122" s="5" t="s">
        <v>1033</v>
      </c>
      <c r="E122" s="5" t="s">
        <v>1368</v>
      </c>
      <c r="F122" s="5" t="s">
        <v>1031</v>
      </c>
      <c r="G122" s="5" t="s">
        <v>579</v>
      </c>
      <c r="H122" s="5" t="s">
        <v>1224</v>
      </c>
      <c r="I122" s="5" t="s">
        <v>23</v>
      </c>
      <c r="J122" s="5" t="s">
        <v>1223</v>
      </c>
      <c r="K122" s="6">
        <v>98</v>
      </c>
      <c r="L122" s="6">
        <v>320</v>
      </c>
      <c r="M122" s="6">
        <v>400</v>
      </c>
      <c r="N122" s="6">
        <v>820</v>
      </c>
      <c r="O122" s="6">
        <v>24000</v>
      </c>
      <c r="P122" s="5" t="s">
        <v>1037</v>
      </c>
      <c r="Q122" s="5" t="s">
        <v>1048</v>
      </c>
      <c r="R122" s="13" t="s">
        <v>1325</v>
      </c>
      <c r="S122" s="13" t="s">
        <v>1120</v>
      </c>
      <c r="T122" s="6">
        <v>22400</v>
      </c>
      <c r="U122" s="6">
        <v>716800</v>
      </c>
      <c r="V122" s="6">
        <v>0</v>
      </c>
      <c r="W122" s="5"/>
      <c r="X122" s="6">
        <v>716800</v>
      </c>
      <c r="Y122" s="6">
        <v>71680</v>
      </c>
      <c r="Z122" s="6">
        <v>788480</v>
      </c>
    </row>
    <row r="123" spans="1:26" ht="15.75" customHeight="1">
      <c r="A123" s="5" t="s">
        <v>586</v>
      </c>
      <c r="B123" s="15">
        <v>52</v>
      </c>
      <c r="C123" s="6">
        <v>32</v>
      </c>
      <c r="D123" s="5" t="s">
        <v>1033</v>
      </c>
      <c r="E123" s="5" t="s">
        <v>1368</v>
      </c>
      <c r="F123" s="5" t="s">
        <v>1031</v>
      </c>
      <c r="G123" s="5" t="s">
        <v>579</v>
      </c>
      <c r="H123" s="5" t="s">
        <v>1224</v>
      </c>
      <c r="I123" s="5" t="s">
        <v>23</v>
      </c>
      <c r="J123" s="5" t="s">
        <v>1223</v>
      </c>
      <c r="K123" s="6">
        <v>98</v>
      </c>
      <c r="L123" s="6">
        <v>320</v>
      </c>
      <c r="M123" s="6">
        <v>400</v>
      </c>
      <c r="N123" s="6">
        <v>820</v>
      </c>
      <c r="O123" s="6">
        <v>24000</v>
      </c>
      <c r="P123" s="5" t="s">
        <v>1037</v>
      </c>
      <c r="Q123" s="5" t="s">
        <v>1048</v>
      </c>
      <c r="R123" s="13" t="s">
        <v>1325</v>
      </c>
      <c r="S123" s="13" t="s">
        <v>1124</v>
      </c>
      <c r="T123" s="6">
        <v>50400</v>
      </c>
      <c r="U123" s="6">
        <v>1612800</v>
      </c>
      <c r="V123" s="6">
        <v>0</v>
      </c>
      <c r="W123" s="5"/>
      <c r="X123" s="6">
        <v>1612800</v>
      </c>
      <c r="Y123" s="6">
        <v>161280</v>
      </c>
      <c r="Z123" s="6">
        <v>1774080</v>
      </c>
    </row>
    <row r="124" spans="1:26" ht="15.75" customHeight="1">
      <c r="A124" s="5" t="s">
        <v>586</v>
      </c>
      <c r="B124" s="15">
        <v>52</v>
      </c>
      <c r="C124" s="6">
        <v>27</v>
      </c>
      <c r="D124" s="5" t="s">
        <v>1033</v>
      </c>
      <c r="E124" s="5" t="s">
        <v>1367</v>
      </c>
      <c r="F124" s="5" t="s">
        <v>1031</v>
      </c>
      <c r="G124" s="5" t="s">
        <v>579</v>
      </c>
      <c r="H124" s="5" t="s">
        <v>1366</v>
      </c>
      <c r="I124" s="5" t="s">
        <v>23</v>
      </c>
      <c r="J124" s="5" t="s">
        <v>1365</v>
      </c>
      <c r="K124" s="6">
        <v>102</v>
      </c>
      <c r="L124" s="6">
        <v>270</v>
      </c>
      <c r="M124" s="6">
        <v>290</v>
      </c>
      <c r="N124" s="6">
        <v>600</v>
      </c>
      <c r="O124" s="6">
        <v>6000</v>
      </c>
      <c r="P124" s="5" t="s">
        <v>1037</v>
      </c>
      <c r="Q124" s="5" t="s">
        <v>1053</v>
      </c>
      <c r="R124" s="13" t="s">
        <v>1364</v>
      </c>
      <c r="S124" s="13" t="s">
        <v>1117</v>
      </c>
      <c r="T124" s="6">
        <v>20118</v>
      </c>
      <c r="U124" s="6">
        <v>543186</v>
      </c>
      <c r="V124" s="6">
        <v>0</v>
      </c>
      <c r="W124" s="5"/>
      <c r="X124" s="6">
        <v>543186</v>
      </c>
      <c r="Y124" s="6">
        <v>54319</v>
      </c>
      <c r="Z124" s="6">
        <v>597505</v>
      </c>
    </row>
    <row r="125" spans="1:26" ht="15.75" customHeight="1">
      <c r="A125" s="5" t="s">
        <v>586</v>
      </c>
      <c r="B125" s="15">
        <v>52</v>
      </c>
      <c r="C125" s="6">
        <v>30</v>
      </c>
      <c r="D125" s="5" t="s">
        <v>1033</v>
      </c>
      <c r="E125" s="5" t="s">
        <v>1363</v>
      </c>
      <c r="F125" s="5" t="s">
        <v>1031</v>
      </c>
      <c r="G125" s="5" t="s">
        <v>579</v>
      </c>
      <c r="H125" s="5" t="s">
        <v>1362</v>
      </c>
      <c r="I125" s="5" t="s">
        <v>23</v>
      </c>
      <c r="J125" s="5" t="s">
        <v>1361</v>
      </c>
      <c r="K125" s="6">
        <v>80</v>
      </c>
      <c r="L125" s="6">
        <v>300</v>
      </c>
      <c r="M125" s="6">
        <v>445</v>
      </c>
      <c r="N125" s="6">
        <v>910</v>
      </c>
      <c r="O125" s="6">
        <v>6000</v>
      </c>
      <c r="P125" s="5" t="s">
        <v>1037</v>
      </c>
      <c r="Q125" s="5" t="s">
        <v>1042</v>
      </c>
      <c r="R125" s="13" t="s">
        <v>1320</v>
      </c>
      <c r="S125" s="13" t="s">
        <v>1111</v>
      </c>
      <c r="T125" s="6">
        <v>19000</v>
      </c>
      <c r="U125" s="6">
        <v>570000</v>
      </c>
      <c r="V125" s="6">
        <v>0</v>
      </c>
      <c r="W125" s="5"/>
      <c r="X125" s="6">
        <v>570000</v>
      </c>
      <c r="Y125" s="6">
        <v>57000</v>
      </c>
      <c r="Z125" s="6">
        <v>627000</v>
      </c>
    </row>
    <row r="126" spans="1:26" ht="15.75" customHeight="1">
      <c r="A126" s="5" t="s">
        <v>586</v>
      </c>
      <c r="B126" s="15">
        <v>52</v>
      </c>
      <c r="C126" s="6">
        <v>21</v>
      </c>
      <c r="D126" s="5" t="s">
        <v>1033</v>
      </c>
      <c r="E126" s="5" t="s">
        <v>1360</v>
      </c>
      <c r="F126" s="5" t="s">
        <v>1031</v>
      </c>
      <c r="G126" s="5" t="s">
        <v>579</v>
      </c>
      <c r="H126" s="5" t="s">
        <v>1229</v>
      </c>
      <c r="I126" s="5" t="s">
        <v>23</v>
      </c>
      <c r="J126" s="5" t="s">
        <v>1359</v>
      </c>
      <c r="K126" s="6">
        <v>81</v>
      </c>
      <c r="L126" s="6">
        <v>210</v>
      </c>
      <c r="M126" s="6">
        <v>270</v>
      </c>
      <c r="N126" s="6">
        <v>570</v>
      </c>
      <c r="O126" s="6">
        <v>6000</v>
      </c>
      <c r="P126" s="5" t="s">
        <v>1049</v>
      </c>
      <c r="Q126" s="5" t="s">
        <v>1282</v>
      </c>
      <c r="R126" s="13" t="s">
        <v>1358</v>
      </c>
      <c r="S126" s="13" t="s">
        <v>1111</v>
      </c>
      <c r="T126" s="6">
        <v>15600</v>
      </c>
      <c r="U126" s="6">
        <v>327600</v>
      </c>
      <c r="V126" s="6">
        <v>0</v>
      </c>
      <c r="W126" s="5"/>
      <c r="X126" s="6">
        <v>327600</v>
      </c>
      <c r="Y126" s="6">
        <v>32760</v>
      </c>
      <c r="Z126" s="6">
        <v>360360</v>
      </c>
    </row>
    <row r="127" spans="1:26" ht="15.75" customHeight="1">
      <c r="A127" s="5" t="s">
        <v>586</v>
      </c>
      <c r="B127" s="15">
        <v>52</v>
      </c>
      <c r="C127" s="6">
        <v>21</v>
      </c>
      <c r="D127" s="5" t="s">
        <v>1033</v>
      </c>
      <c r="E127" s="5" t="s">
        <v>1360</v>
      </c>
      <c r="F127" s="5" t="s">
        <v>1031</v>
      </c>
      <c r="G127" s="5" t="s">
        <v>579</v>
      </c>
      <c r="H127" s="5" t="s">
        <v>1229</v>
      </c>
      <c r="I127" s="5" t="s">
        <v>23</v>
      </c>
      <c r="J127" s="5" t="s">
        <v>1359</v>
      </c>
      <c r="K127" s="6">
        <v>81</v>
      </c>
      <c r="L127" s="6">
        <v>210</v>
      </c>
      <c r="M127" s="6">
        <v>270</v>
      </c>
      <c r="N127" s="6">
        <v>570</v>
      </c>
      <c r="O127" s="6">
        <v>6000</v>
      </c>
      <c r="P127" s="5" t="s">
        <v>1049</v>
      </c>
      <c r="Q127" s="5" t="s">
        <v>1282</v>
      </c>
      <c r="R127" s="13" t="s">
        <v>1358</v>
      </c>
      <c r="S127" s="13" t="s">
        <v>1096</v>
      </c>
      <c r="T127" s="6">
        <v>11715</v>
      </c>
      <c r="U127" s="6">
        <v>246015</v>
      </c>
      <c r="V127" s="6">
        <v>0</v>
      </c>
      <c r="W127" s="5"/>
      <c r="X127" s="6">
        <v>246015</v>
      </c>
      <c r="Y127" s="6">
        <v>24602</v>
      </c>
      <c r="Z127" s="6">
        <v>270617</v>
      </c>
    </row>
    <row r="128" spans="1:26" ht="15.75" customHeight="1">
      <c r="A128" s="5" t="s">
        <v>586</v>
      </c>
      <c r="B128" s="15">
        <v>52</v>
      </c>
      <c r="C128" s="6">
        <v>26.5</v>
      </c>
      <c r="D128" s="5" t="s">
        <v>1033</v>
      </c>
      <c r="E128" s="5" t="s">
        <v>1357</v>
      </c>
      <c r="F128" s="5" t="s">
        <v>1031</v>
      </c>
      <c r="G128" s="5" t="s">
        <v>579</v>
      </c>
      <c r="H128" s="5" t="s">
        <v>1287</v>
      </c>
      <c r="I128" s="5" t="s">
        <v>23</v>
      </c>
      <c r="J128" s="5" t="s">
        <v>1356</v>
      </c>
      <c r="K128" s="6">
        <v>100</v>
      </c>
      <c r="L128" s="6">
        <v>265</v>
      </c>
      <c r="M128" s="6">
        <v>375</v>
      </c>
      <c r="N128" s="6">
        <v>780</v>
      </c>
      <c r="O128" s="6">
        <v>6000</v>
      </c>
      <c r="P128" s="5" t="s">
        <v>1037</v>
      </c>
      <c r="Q128" s="5" t="s">
        <v>1067</v>
      </c>
      <c r="R128" s="13" t="s">
        <v>1355</v>
      </c>
      <c r="S128" s="13" t="s">
        <v>1111</v>
      </c>
      <c r="T128" s="6">
        <v>19750</v>
      </c>
      <c r="U128" s="6">
        <v>523375</v>
      </c>
      <c r="V128" s="6">
        <v>-1</v>
      </c>
      <c r="W128" s="5"/>
      <c r="X128" s="6">
        <v>523374</v>
      </c>
      <c r="Y128" s="6">
        <v>52337</v>
      </c>
      <c r="Z128" s="6">
        <v>575711</v>
      </c>
    </row>
    <row r="129" spans="1:26" ht="15.75" customHeight="1">
      <c r="A129" s="5" t="s">
        <v>586</v>
      </c>
      <c r="B129" s="15">
        <v>52</v>
      </c>
      <c r="C129" s="6">
        <v>26.5</v>
      </c>
      <c r="D129" s="5" t="s">
        <v>1033</v>
      </c>
      <c r="E129" s="5" t="s">
        <v>1357</v>
      </c>
      <c r="F129" s="5" t="s">
        <v>1031</v>
      </c>
      <c r="G129" s="5" t="s">
        <v>579</v>
      </c>
      <c r="H129" s="5" t="s">
        <v>1287</v>
      </c>
      <c r="I129" s="5" t="s">
        <v>23</v>
      </c>
      <c r="J129" s="5" t="s">
        <v>1356</v>
      </c>
      <c r="K129" s="6">
        <v>100</v>
      </c>
      <c r="L129" s="6">
        <v>265</v>
      </c>
      <c r="M129" s="6">
        <v>375</v>
      </c>
      <c r="N129" s="6">
        <v>780</v>
      </c>
      <c r="O129" s="6">
        <v>6000</v>
      </c>
      <c r="P129" s="5" t="s">
        <v>1037</v>
      </c>
      <c r="Q129" s="5" t="s">
        <v>1067</v>
      </c>
      <c r="R129" s="13" t="s">
        <v>1355</v>
      </c>
      <c r="S129" s="13" t="s">
        <v>1111</v>
      </c>
      <c r="T129" s="6">
        <v>1800</v>
      </c>
      <c r="U129" s="6">
        <v>47700</v>
      </c>
      <c r="V129" s="6">
        <v>1</v>
      </c>
      <c r="W129" s="5"/>
      <c r="X129" s="6">
        <v>47701</v>
      </c>
      <c r="Y129" s="6">
        <v>4770</v>
      </c>
      <c r="Z129" s="6">
        <v>52471</v>
      </c>
    </row>
    <row r="130" spans="1:26" ht="15.75" customHeight="1">
      <c r="A130" s="5" t="s">
        <v>586</v>
      </c>
      <c r="B130" s="15">
        <v>52</v>
      </c>
      <c r="C130" s="6">
        <v>32.200000000000003</v>
      </c>
      <c r="D130" s="5" t="s">
        <v>1033</v>
      </c>
      <c r="E130" s="5" t="s">
        <v>1354</v>
      </c>
      <c r="F130" s="5" t="s">
        <v>1031</v>
      </c>
      <c r="G130" s="5" t="s">
        <v>579</v>
      </c>
      <c r="H130" s="5" t="s">
        <v>1353</v>
      </c>
      <c r="I130" s="5" t="s">
        <v>23</v>
      </c>
      <c r="J130" s="5" t="s">
        <v>1352</v>
      </c>
      <c r="K130" s="6">
        <v>66</v>
      </c>
      <c r="L130" s="6">
        <v>320</v>
      </c>
      <c r="M130" s="6">
        <v>400</v>
      </c>
      <c r="N130" s="6">
        <v>840</v>
      </c>
      <c r="O130" s="6">
        <v>6000</v>
      </c>
      <c r="P130" s="5" t="s">
        <v>1075</v>
      </c>
      <c r="Q130" s="5" t="s">
        <v>1048</v>
      </c>
      <c r="R130" s="13" t="s">
        <v>1351</v>
      </c>
      <c r="S130" s="13" t="s">
        <v>1096</v>
      </c>
      <c r="T130" s="6">
        <v>17235</v>
      </c>
      <c r="U130" s="6">
        <v>554967</v>
      </c>
      <c r="V130" s="6">
        <v>0</v>
      </c>
      <c r="W130" s="5"/>
      <c r="X130" s="6">
        <v>554967</v>
      </c>
      <c r="Y130" s="6">
        <v>55497</v>
      </c>
      <c r="Z130" s="6">
        <v>610464</v>
      </c>
    </row>
    <row r="131" spans="1:26" ht="15.75" customHeight="1">
      <c r="A131" s="5" t="s">
        <v>586</v>
      </c>
      <c r="B131" s="15">
        <v>52</v>
      </c>
      <c r="C131" s="6">
        <v>13</v>
      </c>
      <c r="D131" s="5" t="s">
        <v>1033</v>
      </c>
      <c r="E131" s="5" t="s">
        <v>1350</v>
      </c>
      <c r="F131" s="5" t="s">
        <v>1031</v>
      </c>
      <c r="G131" s="5" t="s">
        <v>579</v>
      </c>
      <c r="H131" s="5" t="s">
        <v>1229</v>
      </c>
      <c r="I131" s="5" t="s">
        <v>23</v>
      </c>
      <c r="J131" s="5" t="s">
        <v>1338</v>
      </c>
      <c r="K131" s="6">
        <v>81</v>
      </c>
      <c r="L131" s="6">
        <v>130</v>
      </c>
      <c r="M131" s="6">
        <v>210</v>
      </c>
      <c r="N131" s="6">
        <v>450</v>
      </c>
      <c r="O131" s="6">
        <v>6000</v>
      </c>
      <c r="P131" s="5" t="s">
        <v>1049</v>
      </c>
      <c r="Q131" s="5" t="s">
        <v>1282</v>
      </c>
      <c r="R131" s="13" t="s">
        <v>1127</v>
      </c>
      <c r="S131" s="13" t="s">
        <v>1096</v>
      </c>
      <c r="T131" s="6">
        <v>9000</v>
      </c>
      <c r="U131" s="6">
        <v>117000</v>
      </c>
      <c r="V131" s="6">
        <v>1</v>
      </c>
      <c r="W131" s="5"/>
      <c r="X131" s="6">
        <v>117001</v>
      </c>
      <c r="Y131" s="6">
        <v>11700</v>
      </c>
      <c r="Z131" s="6">
        <v>128701</v>
      </c>
    </row>
    <row r="132" spans="1:26" ht="15.75" customHeight="1">
      <c r="A132" s="5" t="s">
        <v>586</v>
      </c>
      <c r="B132" s="15">
        <v>52</v>
      </c>
      <c r="C132" s="6">
        <v>21</v>
      </c>
      <c r="D132" s="5" t="s">
        <v>1033</v>
      </c>
      <c r="E132" s="5" t="s">
        <v>1350</v>
      </c>
      <c r="F132" s="5" t="s">
        <v>1031</v>
      </c>
      <c r="G132" s="5" t="s">
        <v>579</v>
      </c>
      <c r="H132" s="5" t="s">
        <v>1229</v>
      </c>
      <c r="I132" s="5" t="s">
        <v>23</v>
      </c>
      <c r="J132" s="5" t="s">
        <v>1338</v>
      </c>
      <c r="K132" s="6">
        <v>81</v>
      </c>
      <c r="L132" s="6">
        <v>130</v>
      </c>
      <c r="M132" s="6">
        <v>210</v>
      </c>
      <c r="N132" s="6">
        <v>450</v>
      </c>
      <c r="O132" s="6">
        <v>6000</v>
      </c>
      <c r="P132" s="5" t="s">
        <v>1049</v>
      </c>
      <c r="Q132" s="5" t="s">
        <v>1282</v>
      </c>
      <c r="R132" s="13" t="s">
        <v>1127</v>
      </c>
      <c r="S132" s="13" t="s">
        <v>1096</v>
      </c>
      <c r="T132" s="6">
        <v>12000</v>
      </c>
      <c r="U132" s="6">
        <v>252000</v>
      </c>
      <c r="V132" s="6">
        <v>0</v>
      </c>
      <c r="W132" s="5"/>
      <c r="X132" s="6">
        <v>252000</v>
      </c>
      <c r="Y132" s="6">
        <v>25200</v>
      </c>
      <c r="Z132" s="6">
        <v>277200</v>
      </c>
    </row>
    <row r="133" spans="1:26" ht="15.75" customHeight="1">
      <c r="A133" s="5" t="s">
        <v>586</v>
      </c>
      <c r="B133" s="15">
        <v>52</v>
      </c>
      <c r="C133" s="6">
        <v>13</v>
      </c>
      <c r="D133" s="5" t="s">
        <v>1033</v>
      </c>
      <c r="E133" s="5" t="s">
        <v>1350</v>
      </c>
      <c r="F133" s="5" t="s">
        <v>1031</v>
      </c>
      <c r="G133" s="5" t="s">
        <v>579</v>
      </c>
      <c r="H133" s="5" t="s">
        <v>1229</v>
      </c>
      <c r="I133" s="5" t="s">
        <v>23</v>
      </c>
      <c r="J133" s="5" t="s">
        <v>1338</v>
      </c>
      <c r="K133" s="6">
        <v>81</v>
      </c>
      <c r="L133" s="6">
        <v>130</v>
      </c>
      <c r="M133" s="6">
        <v>210</v>
      </c>
      <c r="N133" s="6">
        <v>450</v>
      </c>
      <c r="O133" s="6">
        <v>6000</v>
      </c>
      <c r="P133" s="5" t="s">
        <v>1049</v>
      </c>
      <c r="Q133" s="5" t="s">
        <v>1282</v>
      </c>
      <c r="R133" s="13" t="s">
        <v>1127</v>
      </c>
      <c r="S133" s="13" t="s">
        <v>1079</v>
      </c>
      <c r="T133" s="6">
        <v>21775</v>
      </c>
      <c r="U133" s="6">
        <v>283075</v>
      </c>
      <c r="V133" s="6">
        <v>-1</v>
      </c>
      <c r="W133" s="5"/>
      <c r="X133" s="6">
        <v>283074</v>
      </c>
      <c r="Y133" s="6">
        <v>28307</v>
      </c>
      <c r="Z133" s="6">
        <v>311381</v>
      </c>
    </row>
    <row r="134" spans="1:26" ht="15.75" customHeight="1">
      <c r="A134" s="5" t="s">
        <v>586</v>
      </c>
      <c r="B134" s="15">
        <v>52</v>
      </c>
      <c r="C134" s="6">
        <v>30</v>
      </c>
      <c r="D134" s="5" t="s">
        <v>1033</v>
      </c>
      <c r="E134" s="5" t="s">
        <v>1349</v>
      </c>
      <c r="F134" s="5" t="s">
        <v>1031</v>
      </c>
      <c r="G134" s="5" t="s">
        <v>579</v>
      </c>
      <c r="H134" s="5" t="s">
        <v>1090</v>
      </c>
      <c r="I134" s="5" t="s">
        <v>23</v>
      </c>
      <c r="J134" s="5" t="s">
        <v>1348</v>
      </c>
      <c r="K134" s="6">
        <v>93</v>
      </c>
      <c r="L134" s="6">
        <v>300</v>
      </c>
      <c r="M134" s="6">
        <v>480</v>
      </c>
      <c r="N134" s="6">
        <v>980</v>
      </c>
      <c r="O134" s="6">
        <v>6000</v>
      </c>
      <c r="P134" s="5" t="s">
        <v>1037</v>
      </c>
      <c r="Q134" s="5" t="s">
        <v>1088</v>
      </c>
      <c r="R134" s="13" t="s">
        <v>1127</v>
      </c>
      <c r="S134" s="13" t="s">
        <v>1258</v>
      </c>
      <c r="T134" s="6">
        <v>19500</v>
      </c>
      <c r="U134" s="6">
        <v>585000</v>
      </c>
      <c r="V134" s="6">
        <v>0</v>
      </c>
      <c r="W134" s="5"/>
      <c r="X134" s="6">
        <v>585000</v>
      </c>
      <c r="Y134" s="6">
        <v>58500</v>
      </c>
      <c r="Z134" s="6">
        <v>643500</v>
      </c>
    </row>
    <row r="135" spans="1:26" ht="15.75" customHeight="1">
      <c r="A135" s="5" t="s">
        <v>586</v>
      </c>
      <c r="B135" s="15">
        <v>52</v>
      </c>
      <c r="C135" s="6">
        <v>10</v>
      </c>
      <c r="D135" s="5" t="s">
        <v>1033</v>
      </c>
      <c r="E135" s="5" t="s">
        <v>1347</v>
      </c>
      <c r="F135" s="5" t="s">
        <v>1031</v>
      </c>
      <c r="G135" s="5" t="s">
        <v>579</v>
      </c>
      <c r="H135" s="5" t="s">
        <v>1346</v>
      </c>
      <c r="I135" s="5" t="s">
        <v>23</v>
      </c>
      <c r="J135" s="5" t="s">
        <v>1345</v>
      </c>
      <c r="K135" s="6">
        <v>120</v>
      </c>
      <c r="L135" s="6">
        <v>83</v>
      </c>
      <c r="M135" s="6">
        <v>163</v>
      </c>
      <c r="N135" s="6">
        <v>700</v>
      </c>
      <c r="O135" s="6">
        <v>6000</v>
      </c>
      <c r="P135" s="5" t="s">
        <v>1037</v>
      </c>
      <c r="Q135" s="5" t="s">
        <v>1282</v>
      </c>
      <c r="R135" s="13" t="s">
        <v>1319</v>
      </c>
      <c r="S135" s="13" t="s">
        <v>1222</v>
      </c>
      <c r="T135" s="6">
        <v>134932</v>
      </c>
      <c r="U135" s="6">
        <v>1349320</v>
      </c>
      <c r="V135" s="6">
        <v>0</v>
      </c>
      <c r="W135" s="5"/>
      <c r="X135" s="6">
        <v>1349320</v>
      </c>
      <c r="Y135" s="6">
        <v>134932</v>
      </c>
      <c r="Z135" s="6">
        <v>1484252</v>
      </c>
    </row>
    <row r="136" spans="1:26" ht="15.75" customHeight="1">
      <c r="A136" s="5" t="s">
        <v>586</v>
      </c>
      <c r="B136" s="15">
        <v>52</v>
      </c>
      <c r="C136" s="6">
        <v>10</v>
      </c>
      <c r="D136" s="5" t="s">
        <v>1033</v>
      </c>
      <c r="E136" s="5" t="s">
        <v>1344</v>
      </c>
      <c r="F136" s="5" t="s">
        <v>1031</v>
      </c>
      <c r="G136" s="5" t="s">
        <v>579</v>
      </c>
      <c r="H136" s="5" t="s">
        <v>1343</v>
      </c>
      <c r="I136" s="5" t="s">
        <v>23</v>
      </c>
      <c r="J136" s="5" t="s">
        <v>1342</v>
      </c>
      <c r="K136" s="6">
        <v>83</v>
      </c>
      <c r="L136" s="6">
        <v>85</v>
      </c>
      <c r="M136" s="6">
        <v>150</v>
      </c>
      <c r="N136" s="6">
        <v>420</v>
      </c>
      <c r="O136" s="6">
        <v>12000</v>
      </c>
      <c r="P136" s="5" t="s">
        <v>1037</v>
      </c>
      <c r="Q136" s="5" t="s">
        <v>1042</v>
      </c>
      <c r="R136" s="13" t="s">
        <v>1319</v>
      </c>
      <c r="S136" s="13" t="s">
        <v>1258</v>
      </c>
      <c r="T136" s="6">
        <v>136676</v>
      </c>
      <c r="U136" s="6">
        <v>1366760</v>
      </c>
      <c r="V136" s="6">
        <v>0</v>
      </c>
      <c r="W136" s="5"/>
      <c r="X136" s="6">
        <v>1366760</v>
      </c>
      <c r="Y136" s="6">
        <v>136676</v>
      </c>
      <c r="Z136" s="6">
        <v>1503436</v>
      </c>
    </row>
    <row r="137" spans="1:26" ht="15.75" customHeight="1">
      <c r="A137" s="5" t="s">
        <v>586</v>
      </c>
      <c r="B137" s="15">
        <v>52</v>
      </c>
      <c r="C137" s="6">
        <v>23</v>
      </c>
      <c r="D137" s="5" t="s">
        <v>1033</v>
      </c>
      <c r="E137" s="5" t="s">
        <v>1341</v>
      </c>
      <c r="F137" s="5" t="s">
        <v>1031</v>
      </c>
      <c r="G137" s="5" t="s">
        <v>579</v>
      </c>
      <c r="H137" s="5" t="s">
        <v>1229</v>
      </c>
      <c r="I137" s="5" t="s">
        <v>23</v>
      </c>
      <c r="J137" s="5" t="s">
        <v>1340</v>
      </c>
      <c r="K137" s="6">
        <v>71</v>
      </c>
      <c r="L137" s="6">
        <v>230</v>
      </c>
      <c r="M137" s="6">
        <v>300</v>
      </c>
      <c r="N137" s="6">
        <v>620</v>
      </c>
      <c r="O137" s="6">
        <v>6000</v>
      </c>
      <c r="P137" s="5" t="s">
        <v>1037</v>
      </c>
      <c r="Q137" s="5" t="s">
        <v>1048</v>
      </c>
      <c r="R137" s="13" t="s">
        <v>1319</v>
      </c>
      <c r="S137" s="13" t="s">
        <v>1258</v>
      </c>
      <c r="T137" s="6">
        <v>24040</v>
      </c>
      <c r="U137" s="6">
        <v>552920</v>
      </c>
      <c r="V137" s="6">
        <v>0</v>
      </c>
      <c r="W137" s="5"/>
      <c r="X137" s="6">
        <v>552920</v>
      </c>
      <c r="Y137" s="6">
        <v>55292</v>
      </c>
      <c r="Z137" s="6">
        <v>608212</v>
      </c>
    </row>
    <row r="138" spans="1:26" ht="15.75" customHeight="1">
      <c r="A138" s="5" t="s">
        <v>586</v>
      </c>
      <c r="B138" s="15">
        <v>52</v>
      </c>
      <c r="C138" s="6">
        <v>13</v>
      </c>
      <c r="D138" s="5" t="s">
        <v>1033</v>
      </c>
      <c r="E138" s="5" t="s">
        <v>1339</v>
      </c>
      <c r="F138" s="5" t="s">
        <v>1031</v>
      </c>
      <c r="G138" s="5" t="s">
        <v>579</v>
      </c>
      <c r="H138" s="5" t="s">
        <v>1229</v>
      </c>
      <c r="I138" s="5" t="s">
        <v>23</v>
      </c>
      <c r="J138" s="5" t="s">
        <v>1338</v>
      </c>
      <c r="K138" s="6">
        <v>81</v>
      </c>
      <c r="L138" s="6">
        <v>130</v>
      </c>
      <c r="M138" s="6">
        <v>210</v>
      </c>
      <c r="N138" s="6">
        <v>450</v>
      </c>
      <c r="O138" s="6">
        <v>6000</v>
      </c>
      <c r="P138" s="5" t="s">
        <v>1049</v>
      </c>
      <c r="Q138" s="5" t="s">
        <v>1282</v>
      </c>
      <c r="R138" s="13" t="s">
        <v>1117</v>
      </c>
      <c r="S138" s="13" t="s">
        <v>1222</v>
      </c>
      <c r="T138" s="6">
        <v>39350</v>
      </c>
      <c r="U138" s="6">
        <v>511550</v>
      </c>
      <c r="V138" s="6">
        <v>0</v>
      </c>
      <c r="W138" s="5"/>
      <c r="X138" s="6">
        <v>511550</v>
      </c>
      <c r="Y138" s="6">
        <v>51155</v>
      </c>
      <c r="Z138" s="6">
        <v>562705</v>
      </c>
    </row>
    <row r="139" spans="1:26" ht="15.75" customHeight="1">
      <c r="A139" s="5" t="s">
        <v>586</v>
      </c>
      <c r="B139" s="15">
        <v>52</v>
      </c>
      <c r="C139" s="6">
        <v>13</v>
      </c>
      <c r="D139" s="5" t="s">
        <v>1033</v>
      </c>
      <c r="E139" s="5" t="s">
        <v>1339</v>
      </c>
      <c r="F139" s="5" t="s">
        <v>1031</v>
      </c>
      <c r="G139" s="5" t="s">
        <v>579</v>
      </c>
      <c r="H139" s="5" t="s">
        <v>1229</v>
      </c>
      <c r="I139" s="5" t="s">
        <v>23</v>
      </c>
      <c r="J139" s="5" t="s">
        <v>1338</v>
      </c>
      <c r="K139" s="6">
        <v>81</v>
      </c>
      <c r="L139" s="6">
        <v>130</v>
      </c>
      <c r="M139" s="6">
        <v>210</v>
      </c>
      <c r="N139" s="6">
        <v>450</v>
      </c>
      <c r="O139" s="6">
        <v>6000</v>
      </c>
      <c r="P139" s="5" t="s">
        <v>1049</v>
      </c>
      <c r="Q139" s="5" t="s">
        <v>1282</v>
      </c>
      <c r="R139" s="13" t="s">
        <v>1117</v>
      </c>
      <c r="S139" s="13" t="s">
        <v>1222</v>
      </c>
      <c r="T139" s="6">
        <v>620</v>
      </c>
      <c r="U139" s="6">
        <v>8060</v>
      </c>
      <c r="V139" s="6">
        <v>0</v>
      </c>
      <c r="W139" s="5"/>
      <c r="X139" s="6">
        <v>8060</v>
      </c>
      <c r="Y139" s="6">
        <v>806</v>
      </c>
      <c r="Z139" s="6">
        <v>8866</v>
      </c>
    </row>
    <row r="140" spans="1:26" ht="15.75" customHeight="1">
      <c r="A140" s="5" t="s">
        <v>587</v>
      </c>
      <c r="B140" s="15">
        <v>26</v>
      </c>
      <c r="C140" s="6">
        <v>31.2</v>
      </c>
      <c r="D140" s="5" t="s">
        <v>1033</v>
      </c>
      <c r="E140" s="5" t="s">
        <v>1337</v>
      </c>
      <c r="F140" s="5" t="s">
        <v>1031</v>
      </c>
      <c r="G140" s="5" t="s">
        <v>579</v>
      </c>
      <c r="H140" s="5" t="s">
        <v>1336</v>
      </c>
      <c r="I140" s="5" t="s">
        <v>23</v>
      </c>
      <c r="J140" s="5" t="s">
        <v>1335</v>
      </c>
      <c r="K140" s="6">
        <v>112</v>
      </c>
      <c r="L140" s="6">
        <v>390</v>
      </c>
      <c r="M140" s="6">
        <v>480</v>
      </c>
      <c r="N140" s="6">
        <v>1040</v>
      </c>
      <c r="O140" s="6">
        <v>12000</v>
      </c>
      <c r="P140" s="5" t="s">
        <v>1321</v>
      </c>
      <c r="Q140" s="5" t="s">
        <v>1048</v>
      </c>
      <c r="R140" s="13" t="s">
        <v>1334</v>
      </c>
      <c r="S140" s="13" t="s">
        <v>1127</v>
      </c>
      <c r="T140" s="6">
        <v>15455</v>
      </c>
      <c r="U140" s="6">
        <v>482196</v>
      </c>
      <c r="V140" s="6">
        <v>401544</v>
      </c>
      <c r="W140" s="5"/>
      <c r="X140" s="6">
        <v>883740</v>
      </c>
      <c r="Y140" s="6">
        <v>88374</v>
      </c>
      <c r="Z140" s="6">
        <v>972114</v>
      </c>
    </row>
    <row r="141" spans="1:26" ht="15.75" customHeight="1">
      <c r="A141" s="5" t="s">
        <v>587</v>
      </c>
      <c r="B141" s="15">
        <v>26</v>
      </c>
      <c r="C141" s="6">
        <v>25.6</v>
      </c>
      <c r="D141" s="5" t="s">
        <v>1033</v>
      </c>
      <c r="E141" s="5" t="s">
        <v>1333</v>
      </c>
      <c r="F141" s="5" t="s">
        <v>1031</v>
      </c>
      <c r="G141" s="5" t="s">
        <v>579</v>
      </c>
      <c r="H141" s="5" t="s">
        <v>1332</v>
      </c>
      <c r="I141" s="5" t="s">
        <v>23</v>
      </c>
      <c r="J141" s="5" t="s">
        <v>1331</v>
      </c>
      <c r="K141" s="6">
        <v>70</v>
      </c>
      <c r="L141" s="6">
        <v>320</v>
      </c>
      <c r="M141" s="6">
        <v>400</v>
      </c>
      <c r="N141" s="6">
        <v>860</v>
      </c>
      <c r="O141" s="6">
        <v>6000</v>
      </c>
      <c r="P141" s="5" t="s">
        <v>1330</v>
      </c>
      <c r="Q141" s="5" t="s">
        <v>1048</v>
      </c>
      <c r="R141" s="13" t="s">
        <v>1329</v>
      </c>
      <c r="S141" s="13" t="s">
        <v>1306</v>
      </c>
      <c r="T141" s="6">
        <v>17000</v>
      </c>
      <c r="U141" s="6">
        <v>435200</v>
      </c>
      <c r="V141" s="6">
        <v>0</v>
      </c>
      <c r="W141" s="5"/>
      <c r="X141" s="6">
        <v>435200</v>
      </c>
      <c r="Y141" s="6">
        <v>43520</v>
      </c>
      <c r="Z141" s="6">
        <v>478720</v>
      </c>
    </row>
    <row r="142" spans="1:26" ht="15.75" customHeight="1">
      <c r="A142" s="5" t="s">
        <v>587</v>
      </c>
      <c r="B142" s="15">
        <v>26</v>
      </c>
      <c r="C142" s="6">
        <v>24</v>
      </c>
      <c r="D142" s="5" t="s">
        <v>1033</v>
      </c>
      <c r="E142" s="5" t="s">
        <v>1328</v>
      </c>
      <c r="F142" s="5" t="s">
        <v>1031</v>
      </c>
      <c r="G142" s="5" t="s">
        <v>579</v>
      </c>
      <c r="H142" s="5" t="s">
        <v>1327</v>
      </c>
      <c r="I142" s="5" t="s">
        <v>23</v>
      </c>
      <c r="J142" s="5" t="s">
        <v>1326</v>
      </c>
      <c r="K142" s="6">
        <v>85</v>
      </c>
      <c r="L142" s="6">
        <v>300</v>
      </c>
      <c r="M142" s="6">
        <v>400</v>
      </c>
      <c r="N142" s="6">
        <v>860</v>
      </c>
      <c r="O142" s="6">
        <v>6000</v>
      </c>
      <c r="P142" s="5" t="s">
        <v>1037</v>
      </c>
      <c r="Q142" s="5" t="s">
        <v>1048</v>
      </c>
      <c r="R142" s="13" t="s">
        <v>1325</v>
      </c>
      <c r="S142" s="13" t="s">
        <v>1096</v>
      </c>
      <c r="T142" s="6">
        <v>17200</v>
      </c>
      <c r="U142" s="6">
        <v>412800</v>
      </c>
      <c r="V142" s="6">
        <v>0</v>
      </c>
      <c r="W142" s="5"/>
      <c r="X142" s="6">
        <v>412800</v>
      </c>
      <c r="Y142" s="6">
        <v>41280</v>
      </c>
      <c r="Z142" s="6">
        <v>454080</v>
      </c>
    </row>
    <row r="143" spans="1:26" ht="15.75" customHeight="1">
      <c r="A143" s="5" t="s">
        <v>587</v>
      </c>
      <c r="B143" s="15">
        <v>26</v>
      </c>
      <c r="C143" s="6">
        <v>31.2</v>
      </c>
      <c r="D143" s="5" t="s">
        <v>1033</v>
      </c>
      <c r="E143" s="5" t="s">
        <v>1324</v>
      </c>
      <c r="F143" s="5" t="s">
        <v>1031</v>
      </c>
      <c r="G143" s="5" t="s">
        <v>579</v>
      </c>
      <c r="H143" s="5" t="s">
        <v>1323</v>
      </c>
      <c r="I143" s="5" t="s">
        <v>23</v>
      </c>
      <c r="J143" s="5" t="s">
        <v>1322</v>
      </c>
      <c r="K143" s="6">
        <v>112</v>
      </c>
      <c r="L143" s="6">
        <v>390</v>
      </c>
      <c r="M143" s="6">
        <v>480</v>
      </c>
      <c r="N143" s="6">
        <v>1040</v>
      </c>
      <c r="O143" s="6">
        <v>6000</v>
      </c>
      <c r="P143" s="5" t="s">
        <v>1321</v>
      </c>
      <c r="Q143" s="5" t="s">
        <v>1048</v>
      </c>
      <c r="R143" s="13" t="s">
        <v>1320</v>
      </c>
      <c r="S143" s="13" t="s">
        <v>1319</v>
      </c>
      <c r="T143" s="6">
        <v>28660</v>
      </c>
      <c r="U143" s="6">
        <v>894192</v>
      </c>
      <c r="V143" s="6">
        <v>0</v>
      </c>
      <c r="W143" s="5"/>
      <c r="X143" s="6">
        <v>894192</v>
      </c>
      <c r="Y143" s="6">
        <v>89419</v>
      </c>
      <c r="Z143" s="6">
        <v>983611</v>
      </c>
    </row>
    <row r="144" spans="1:26" ht="15.75" customHeight="1">
      <c r="A144" s="5" t="s">
        <v>587</v>
      </c>
      <c r="B144" s="15">
        <v>26</v>
      </c>
      <c r="C144" s="6">
        <v>17.2</v>
      </c>
      <c r="D144" s="5" t="s">
        <v>1033</v>
      </c>
      <c r="E144" s="5" t="s">
        <v>1318</v>
      </c>
      <c r="F144" s="5" t="s">
        <v>1031</v>
      </c>
      <c r="G144" s="5" t="s">
        <v>579</v>
      </c>
      <c r="H144" s="5" t="s">
        <v>1316</v>
      </c>
      <c r="I144" s="5" t="s">
        <v>23</v>
      </c>
      <c r="J144" s="5" t="s">
        <v>1315</v>
      </c>
      <c r="K144" s="6">
        <v>123</v>
      </c>
      <c r="L144" s="6">
        <v>215</v>
      </c>
      <c r="M144" s="6">
        <v>275</v>
      </c>
      <c r="N144" s="6">
        <v>610</v>
      </c>
      <c r="O144" s="6">
        <v>18000</v>
      </c>
      <c r="P144" s="5"/>
      <c r="Q144" s="5"/>
      <c r="R144" s="13" t="s">
        <v>1124</v>
      </c>
      <c r="S144" s="13" t="s">
        <v>1079</v>
      </c>
      <c r="T144" s="6">
        <v>96110</v>
      </c>
      <c r="U144" s="6">
        <v>1653092</v>
      </c>
      <c r="V144" s="6">
        <v>-1</v>
      </c>
      <c r="W144" s="5"/>
      <c r="X144" s="6">
        <v>1653091</v>
      </c>
      <c r="Y144" s="6">
        <v>165309</v>
      </c>
      <c r="Z144" s="6">
        <v>1818400</v>
      </c>
    </row>
    <row r="145" spans="1:26" ht="15.75" customHeight="1">
      <c r="A145" s="5" t="s">
        <v>587</v>
      </c>
      <c r="B145" s="15">
        <v>26</v>
      </c>
      <c r="C145" s="6">
        <v>17.2</v>
      </c>
      <c r="D145" s="5" t="s">
        <v>1033</v>
      </c>
      <c r="E145" s="5" t="s">
        <v>1317</v>
      </c>
      <c r="F145" s="5" t="s">
        <v>1031</v>
      </c>
      <c r="G145" s="5" t="s">
        <v>579</v>
      </c>
      <c r="H145" s="5" t="s">
        <v>1316</v>
      </c>
      <c r="I145" s="5" t="s">
        <v>23</v>
      </c>
      <c r="J145" s="5" t="s">
        <v>1315</v>
      </c>
      <c r="K145" s="6">
        <v>123</v>
      </c>
      <c r="L145" s="6">
        <v>215</v>
      </c>
      <c r="M145" s="6">
        <v>275</v>
      </c>
      <c r="N145" s="6">
        <v>610</v>
      </c>
      <c r="O145" s="6">
        <v>6000</v>
      </c>
      <c r="P145" s="5"/>
      <c r="Q145" s="5"/>
      <c r="R145" s="13" t="s">
        <v>1111</v>
      </c>
      <c r="S145" s="13" t="s">
        <v>1222</v>
      </c>
      <c r="T145" s="6">
        <v>26000</v>
      </c>
      <c r="U145" s="6">
        <v>447200</v>
      </c>
      <c r="V145" s="6">
        <v>0</v>
      </c>
      <c r="W145" s="5"/>
      <c r="X145" s="6">
        <v>447200</v>
      </c>
      <c r="Y145" s="6">
        <v>44720</v>
      </c>
      <c r="Z145" s="6">
        <v>491920</v>
      </c>
    </row>
  </sheetData>
  <autoFilter ref="A1:Z145" xr:uid="{00000000-0009-0000-0000-000011000000}"/>
  <phoneticPr fontId="2" type="noConversion"/>
  <pageMargins left="1" right="1" top="1" bottom="1" header="0.3" footer="0.3"/>
  <pageSetup paperSize="0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>
    <tabColor rgb="FF00B050"/>
    <outlinePr summaryBelow="0"/>
  </sheetPr>
  <dimension ref="A1:Q81"/>
  <sheetViews>
    <sheetView showGridLines="0" workbookViewId="0"/>
  </sheetViews>
  <sheetFormatPr defaultColWidth="9" defaultRowHeight="16.5"/>
  <cols>
    <col min="1" max="1" width="6.25" style="4" customWidth="1"/>
    <col min="2" max="2" width="10.125" style="4" customWidth="1"/>
    <col min="3" max="3" width="7" style="4" customWidth="1"/>
    <col min="4" max="5" width="6.25" style="4" customWidth="1"/>
    <col min="6" max="6" width="17.625" style="4" customWidth="1"/>
    <col min="7" max="7" width="11.375" style="4" customWidth="1"/>
    <col min="8" max="8" width="9.75" style="4" customWidth="1"/>
    <col min="9" max="10" width="6.25" style="4" customWidth="1"/>
    <col min="11" max="11" width="10.375" style="4" customWidth="1"/>
    <col min="12" max="12" width="7" style="4" customWidth="1"/>
    <col min="13" max="13" width="9.75" style="4" customWidth="1"/>
    <col min="14" max="14" width="4.625" style="4" customWidth="1"/>
    <col min="15" max="15" width="8" style="4" customWidth="1"/>
    <col min="16" max="16" width="9.75" style="4" customWidth="1"/>
    <col min="17" max="17" width="27" style="4" customWidth="1"/>
    <col min="18" max="16384" width="9" style="4"/>
  </cols>
  <sheetData>
    <row r="1" spans="1:17" ht="12.75" customHeight="1">
      <c r="A1" s="17" t="s">
        <v>605</v>
      </c>
      <c r="B1" s="17" t="s">
        <v>601</v>
      </c>
      <c r="C1" s="17" t="s">
        <v>12</v>
      </c>
      <c r="D1" s="8" t="s">
        <v>607</v>
      </c>
      <c r="E1" s="8" t="s">
        <v>606</v>
      </c>
      <c r="F1" s="8" t="s">
        <v>604</v>
      </c>
      <c r="G1" s="8" t="s">
        <v>603</v>
      </c>
      <c r="H1" s="8" t="s">
        <v>602</v>
      </c>
      <c r="I1" s="8" t="s">
        <v>585</v>
      </c>
      <c r="J1" s="8" t="s">
        <v>600</v>
      </c>
      <c r="K1" s="8" t="s">
        <v>599</v>
      </c>
      <c r="L1" s="8" t="s">
        <v>598</v>
      </c>
      <c r="M1" s="8" t="s">
        <v>597</v>
      </c>
      <c r="N1" s="8" t="s">
        <v>596</v>
      </c>
      <c r="O1" s="8" t="s">
        <v>595</v>
      </c>
      <c r="P1" s="8" t="s">
        <v>594</v>
      </c>
      <c r="Q1" s="8" t="s">
        <v>593</v>
      </c>
    </row>
    <row r="2" spans="1:17" ht="15.75" customHeight="1">
      <c r="A2" s="10">
        <v>1</v>
      </c>
      <c r="B2" s="6">
        <v>280</v>
      </c>
      <c r="C2" s="6">
        <v>7</v>
      </c>
      <c r="D2" s="5"/>
      <c r="E2" s="5" t="s">
        <v>579</v>
      </c>
      <c r="F2" s="5" t="s">
        <v>1594</v>
      </c>
      <c r="G2" s="7" t="s">
        <v>1581</v>
      </c>
      <c r="H2" s="5" t="s">
        <v>23</v>
      </c>
      <c r="I2" s="6">
        <v>0</v>
      </c>
      <c r="J2" s="6">
        <v>0</v>
      </c>
      <c r="K2" s="6"/>
      <c r="L2" s="6">
        <v>0</v>
      </c>
      <c r="M2" s="5" t="s">
        <v>576</v>
      </c>
      <c r="N2" s="6" t="s">
        <v>575</v>
      </c>
      <c r="O2" s="6"/>
      <c r="P2" s="6"/>
      <c r="Q2" s="5" t="s">
        <v>574</v>
      </c>
    </row>
    <row r="3" spans="1:17" ht="15.75" customHeight="1">
      <c r="A3" s="10">
        <v>1</v>
      </c>
      <c r="B3" s="6">
        <v>350</v>
      </c>
      <c r="C3" s="6">
        <v>9</v>
      </c>
      <c r="D3" s="5"/>
      <c r="E3" s="5" t="s">
        <v>579</v>
      </c>
      <c r="F3" s="5" t="s">
        <v>1594</v>
      </c>
      <c r="G3" s="7" t="s">
        <v>1581</v>
      </c>
      <c r="H3" s="5" t="s">
        <v>23</v>
      </c>
      <c r="I3" s="6">
        <v>0</v>
      </c>
      <c r="J3" s="6">
        <v>0</v>
      </c>
      <c r="K3" s="6"/>
      <c r="L3" s="6">
        <v>0</v>
      </c>
      <c r="M3" s="5" t="s">
        <v>576</v>
      </c>
      <c r="N3" s="6" t="s">
        <v>575</v>
      </c>
      <c r="O3" s="6"/>
      <c r="P3" s="6"/>
      <c r="Q3" s="5" t="s">
        <v>574</v>
      </c>
    </row>
    <row r="4" spans="1:17" ht="15.75" customHeight="1">
      <c r="A4" s="10">
        <v>1</v>
      </c>
      <c r="B4" s="6">
        <v>450</v>
      </c>
      <c r="C4" s="6">
        <v>10</v>
      </c>
      <c r="D4" s="5"/>
      <c r="E4" s="5" t="s">
        <v>579</v>
      </c>
      <c r="F4" s="5" t="s">
        <v>1594</v>
      </c>
      <c r="G4" s="7" t="s">
        <v>1581</v>
      </c>
      <c r="H4" s="5" t="s">
        <v>23</v>
      </c>
      <c r="I4" s="6">
        <v>0</v>
      </c>
      <c r="J4" s="6">
        <v>0</v>
      </c>
      <c r="K4" s="6"/>
      <c r="L4" s="6">
        <v>0</v>
      </c>
      <c r="M4" s="5" t="s">
        <v>576</v>
      </c>
      <c r="N4" s="6" t="s">
        <v>575</v>
      </c>
      <c r="O4" s="6"/>
      <c r="P4" s="6"/>
      <c r="Q4" s="5" t="s">
        <v>574</v>
      </c>
    </row>
    <row r="5" spans="1:17" ht="15.75" customHeight="1">
      <c r="A5" s="10">
        <v>1</v>
      </c>
      <c r="B5" s="6">
        <v>600</v>
      </c>
      <c r="C5" s="6">
        <v>13</v>
      </c>
      <c r="D5" s="5"/>
      <c r="E5" s="5" t="s">
        <v>579</v>
      </c>
      <c r="F5" s="5" t="s">
        <v>1594</v>
      </c>
      <c r="G5" s="7" t="s">
        <v>1581</v>
      </c>
      <c r="H5" s="5" t="s">
        <v>23</v>
      </c>
      <c r="I5" s="6">
        <v>0</v>
      </c>
      <c r="J5" s="6">
        <v>0</v>
      </c>
      <c r="K5" s="6"/>
      <c r="L5" s="6">
        <v>0</v>
      </c>
      <c r="M5" s="5" t="s">
        <v>576</v>
      </c>
      <c r="N5" s="6" t="s">
        <v>575</v>
      </c>
      <c r="O5" s="6"/>
      <c r="P5" s="6"/>
      <c r="Q5" s="5" t="s">
        <v>574</v>
      </c>
    </row>
    <row r="6" spans="1:17" ht="15.75" customHeight="1">
      <c r="A6" s="10">
        <v>1</v>
      </c>
      <c r="B6" s="6">
        <v>800</v>
      </c>
      <c r="C6" s="6">
        <v>16</v>
      </c>
      <c r="D6" s="5"/>
      <c r="E6" s="5" t="s">
        <v>579</v>
      </c>
      <c r="F6" s="5" t="s">
        <v>1594</v>
      </c>
      <c r="G6" s="7" t="s">
        <v>1581</v>
      </c>
      <c r="H6" s="5" t="s">
        <v>23</v>
      </c>
      <c r="I6" s="6">
        <v>0</v>
      </c>
      <c r="J6" s="6">
        <v>0</v>
      </c>
      <c r="K6" s="6"/>
      <c r="L6" s="6">
        <v>0</v>
      </c>
      <c r="M6" s="5" t="s">
        <v>576</v>
      </c>
      <c r="N6" s="6" t="s">
        <v>575</v>
      </c>
      <c r="O6" s="6"/>
      <c r="P6" s="6"/>
      <c r="Q6" s="5" t="s">
        <v>574</v>
      </c>
    </row>
    <row r="7" spans="1:17" ht="15.75" customHeight="1">
      <c r="A7" s="10">
        <v>1</v>
      </c>
      <c r="B7" s="6">
        <v>1200</v>
      </c>
      <c r="C7" s="6">
        <v>20</v>
      </c>
      <c r="D7" s="5"/>
      <c r="E7" s="5" t="s">
        <v>579</v>
      </c>
      <c r="F7" s="5" t="s">
        <v>1594</v>
      </c>
      <c r="G7" s="7" t="s">
        <v>1581</v>
      </c>
      <c r="H7" s="5" t="s">
        <v>23</v>
      </c>
      <c r="I7" s="6">
        <v>0</v>
      </c>
      <c r="J7" s="6">
        <v>0</v>
      </c>
      <c r="K7" s="6"/>
      <c r="L7" s="6">
        <v>0</v>
      </c>
      <c r="M7" s="5" t="s">
        <v>576</v>
      </c>
      <c r="N7" s="6" t="s">
        <v>575</v>
      </c>
      <c r="O7" s="6"/>
      <c r="P7" s="6"/>
      <c r="Q7" s="5" t="s">
        <v>574</v>
      </c>
    </row>
    <row r="8" spans="1:17" ht="15.75" customHeight="1">
      <c r="A8" s="10">
        <v>2</v>
      </c>
      <c r="B8" s="6">
        <v>280</v>
      </c>
      <c r="C8" s="6">
        <v>6</v>
      </c>
      <c r="D8" s="5"/>
      <c r="E8" s="5" t="s">
        <v>579</v>
      </c>
      <c r="F8" s="5" t="s">
        <v>1593</v>
      </c>
      <c r="G8" s="7" t="s">
        <v>1581</v>
      </c>
      <c r="H8" s="5" t="s">
        <v>23</v>
      </c>
      <c r="I8" s="6">
        <v>0</v>
      </c>
      <c r="J8" s="6">
        <v>0</v>
      </c>
      <c r="K8" s="6"/>
      <c r="L8" s="6">
        <v>0</v>
      </c>
      <c r="M8" s="5" t="s">
        <v>576</v>
      </c>
      <c r="N8" s="6" t="s">
        <v>575</v>
      </c>
      <c r="O8" s="6"/>
      <c r="P8" s="6"/>
      <c r="Q8" s="5" t="s">
        <v>574</v>
      </c>
    </row>
    <row r="9" spans="1:17" ht="15.75" customHeight="1">
      <c r="A9" s="10">
        <v>2</v>
      </c>
      <c r="B9" s="6">
        <v>350</v>
      </c>
      <c r="C9" s="6">
        <v>8</v>
      </c>
      <c r="D9" s="5"/>
      <c r="E9" s="5" t="s">
        <v>579</v>
      </c>
      <c r="F9" s="5" t="s">
        <v>1593</v>
      </c>
      <c r="G9" s="7" t="s">
        <v>1581</v>
      </c>
      <c r="H9" s="5" t="s">
        <v>23</v>
      </c>
      <c r="I9" s="6">
        <v>0</v>
      </c>
      <c r="J9" s="6">
        <v>0</v>
      </c>
      <c r="K9" s="6"/>
      <c r="L9" s="6">
        <v>0</v>
      </c>
      <c r="M9" s="5" t="s">
        <v>576</v>
      </c>
      <c r="N9" s="6" t="s">
        <v>575</v>
      </c>
      <c r="O9" s="6"/>
      <c r="P9" s="6"/>
      <c r="Q9" s="5" t="s">
        <v>574</v>
      </c>
    </row>
    <row r="10" spans="1:17" ht="15.75" customHeight="1">
      <c r="A10" s="10">
        <v>2</v>
      </c>
      <c r="B10" s="6">
        <v>450</v>
      </c>
      <c r="C10" s="6">
        <v>10</v>
      </c>
      <c r="D10" s="5"/>
      <c r="E10" s="5" t="s">
        <v>579</v>
      </c>
      <c r="F10" s="5" t="s">
        <v>1593</v>
      </c>
      <c r="G10" s="7" t="s">
        <v>1581</v>
      </c>
      <c r="H10" s="5" t="s">
        <v>23</v>
      </c>
      <c r="I10" s="6">
        <v>0</v>
      </c>
      <c r="J10" s="6">
        <v>0</v>
      </c>
      <c r="K10" s="6"/>
      <c r="L10" s="6">
        <v>0</v>
      </c>
      <c r="M10" s="5" t="s">
        <v>576</v>
      </c>
      <c r="N10" s="6" t="s">
        <v>575</v>
      </c>
      <c r="O10" s="6"/>
      <c r="P10" s="6"/>
      <c r="Q10" s="5" t="s">
        <v>574</v>
      </c>
    </row>
    <row r="11" spans="1:17" ht="15.75" customHeight="1">
      <c r="A11" s="10">
        <v>2</v>
      </c>
      <c r="B11" s="6">
        <v>600</v>
      </c>
      <c r="C11" s="6">
        <v>12</v>
      </c>
      <c r="D11" s="5"/>
      <c r="E11" s="5" t="s">
        <v>579</v>
      </c>
      <c r="F11" s="5" t="s">
        <v>1593</v>
      </c>
      <c r="G11" s="7" t="s">
        <v>1581</v>
      </c>
      <c r="H11" s="5" t="s">
        <v>23</v>
      </c>
      <c r="I11" s="6">
        <v>0</v>
      </c>
      <c r="J11" s="6">
        <v>0</v>
      </c>
      <c r="K11" s="6"/>
      <c r="L11" s="6">
        <v>0</v>
      </c>
      <c r="M11" s="5" t="s">
        <v>576</v>
      </c>
      <c r="N11" s="6" t="s">
        <v>575</v>
      </c>
      <c r="O11" s="6"/>
      <c r="P11" s="6"/>
      <c r="Q11" s="5" t="s">
        <v>574</v>
      </c>
    </row>
    <row r="12" spans="1:17" ht="15.75" customHeight="1">
      <c r="A12" s="10">
        <v>3</v>
      </c>
      <c r="B12" s="6">
        <v>280</v>
      </c>
      <c r="C12" s="6">
        <v>6</v>
      </c>
      <c r="D12" s="5"/>
      <c r="E12" s="5" t="s">
        <v>579</v>
      </c>
      <c r="F12" s="5" t="s">
        <v>1592</v>
      </c>
      <c r="G12" s="7" t="s">
        <v>1581</v>
      </c>
      <c r="H12" s="5" t="s">
        <v>23</v>
      </c>
      <c r="I12" s="6">
        <v>0</v>
      </c>
      <c r="J12" s="6">
        <v>0</v>
      </c>
      <c r="K12" s="6"/>
      <c r="L12" s="6">
        <v>0</v>
      </c>
      <c r="M12" s="5" t="s">
        <v>576</v>
      </c>
      <c r="N12" s="6" t="s">
        <v>575</v>
      </c>
      <c r="O12" s="6"/>
      <c r="P12" s="6"/>
      <c r="Q12" s="5" t="s">
        <v>574</v>
      </c>
    </row>
    <row r="13" spans="1:17" ht="15.75" customHeight="1">
      <c r="A13" s="10">
        <v>3</v>
      </c>
      <c r="B13" s="6">
        <v>350</v>
      </c>
      <c r="C13" s="6">
        <v>8</v>
      </c>
      <c r="D13" s="5"/>
      <c r="E13" s="5" t="s">
        <v>579</v>
      </c>
      <c r="F13" s="5" t="s">
        <v>1592</v>
      </c>
      <c r="G13" s="7" t="s">
        <v>1581</v>
      </c>
      <c r="H13" s="5" t="s">
        <v>23</v>
      </c>
      <c r="I13" s="6">
        <v>0</v>
      </c>
      <c r="J13" s="6">
        <v>0</v>
      </c>
      <c r="K13" s="6"/>
      <c r="L13" s="6">
        <v>0</v>
      </c>
      <c r="M13" s="5" t="s">
        <v>576</v>
      </c>
      <c r="N13" s="6" t="s">
        <v>575</v>
      </c>
      <c r="O13" s="6"/>
      <c r="P13" s="6"/>
      <c r="Q13" s="5" t="s">
        <v>574</v>
      </c>
    </row>
    <row r="14" spans="1:17" ht="15.75" customHeight="1">
      <c r="A14" s="10">
        <v>3</v>
      </c>
      <c r="B14" s="6">
        <v>450</v>
      </c>
      <c r="C14" s="6">
        <v>10</v>
      </c>
      <c r="D14" s="5"/>
      <c r="E14" s="5" t="s">
        <v>579</v>
      </c>
      <c r="F14" s="5" t="s">
        <v>1592</v>
      </c>
      <c r="G14" s="7" t="s">
        <v>1581</v>
      </c>
      <c r="H14" s="5" t="s">
        <v>23</v>
      </c>
      <c r="I14" s="6">
        <v>0</v>
      </c>
      <c r="J14" s="6">
        <v>0</v>
      </c>
      <c r="K14" s="6"/>
      <c r="L14" s="6">
        <v>0</v>
      </c>
      <c r="M14" s="5" t="s">
        <v>576</v>
      </c>
      <c r="N14" s="6" t="s">
        <v>575</v>
      </c>
      <c r="O14" s="6"/>
      <c r="P14" s="6"/>
      <c r="Q14" s="5" t="s">
        <v>574</v>
      </c>
    </row>
    <row r="15" spans="1:17" ht="15.75" customHeight="1">
      <c r="A15" s="10">
        <v>4</v>
      </c>
      <c r="B15" s="6">
        <v>151</v>
      </c>
      <c r="C15" s="6">
        <v>6</v>
      </c>
      <c r="D15" s="5"/>
      <c r="E15" s="5" t="s">
        <v>579</v>
      </c>
      <c r="F15" s="5" t="s">
        <v>1591</v>
      </c>
      <c r="G15" s="7" t="s">
        <v>1581</v>
      </c>
      <c r="H15" s="5" t="s">
        <v>23</v>
      </c>
      <c r="I15" s="6">
        <v>0</v>
      </c>
      <c r="J15" s="6">
        <v>0</v>
      </c>
      <c r="K15" s="6">
        <v>0</v>
      </c>
      <c r="L15" s="6">
        <v>0</v>
      </c>
      <c r="M15" s="5" t="s">
        <v>576</v>
      </c>
      <c r="N15" s="6" t="s">
        <v>575</v>
      </c>
      <c r="O15" s="6">
        <v>0</v>
      </c>
      <c r="P15" s="6">
        <v>0</v>
      </c>
      <c r="Q15" s="5" t="s">
        <v>574</v>
      </c>
    </row>
    <row r="16" spans="1:17" ht="15.75" customHeight="1">
      <c r="A16" s="10">
        <v>5</v>
      </c>
      <c r="B16" s="6">
        <v>0</v>
      </c>
      <c r="C16" s="6">
        <v>7</v>
      </c>
      <c r="D16" s="5"/>
      <c r="E16" s="5" t="s">
        <v>579</v>
      </c>
      <c r="F16" s="5" t="s">
        <v>1590</v>
      </c>
      <c r="G16" s="7" t="s">
        <v>1581</v>
      </c>
      <c r="H16" s="5" t="s">
        <v>23</v>
      </c>
      <c r="I16" s="6">
        <v>250</v>
      </c>
      <c r="J16" s="6">
        <v>0</v>
      </c>
      <c r="K16" s="6"/>
      <c r="L16" s="6">
        <v>0</v>
      </c>
      <c r="M16" s="5" t="s">
        <v>576</v>
      </c>
      <c r="N16" s="6" t="s">
        <v>575</v>
      </c>
      <c r="O16" s="6"/>
      <c r="P16" s="6"/>
      <c r="Q16" s="5" t="s">
        <v>574</v>
      </c>
    </row>
    <row r="17" spans="1:17" ht="15.75" customHeight="1">
      <c r="A17" s="10">
        <v>5</v>
      </c>
      <c r="B17" s="6">
        <v>0</v>
      </c>
      <c r="C17" s="6">
        <v>10</v>
      </c>
      <c r="D17" s="5"/>
      <c r="E17" s="5" t="s">
        <v>579</v>
      </c>
      <c r="F17" s="5" t="s">
        <v>1590</v>
      </c>
      <c r="G17" s="7" t="s">
        <v>1581</v>
      </c>
      <c r="H17" s="5" t="s">
        <v>23</v>
      </c>
      <c r="I17" s="6">
        <v>350</v>
      </c>
      <c r="J17" s="6">
        <v>0</v>
      </c>
      <c r="K17" s="6"/>
      <c r="L17" s="6">
        <v>0</v>
      </c>
      <c r="M17" s="5" t="s">
        <v>576</v>
      </c>
      <c r="N17" s="6" t="s">
        <v>575</v>
      </c>
      <c r="O17" s="6"/>
      <c r="P17" s="6"/>
      <c r="Q17" s="5" t="s">
        <v>574</v>
      </c>
    </row>
    <row r="18" spans="1:17" ht="15.75" customHeight="1">
      <c r="A18" s="10">
        <v>5</v>
      </c>
      <c r="B18" s="6">
        <v>0</v>
      </c>
      <c r="C18" s="6">
        <v>15</v>
      </c>
      <c r="D18" s="5"/>
      <c r="E18" s="5" t="s">
        <v>579</v>
      </c>
      <c r="F18" s="5" t="s">
        <v>1590</v>
      </c>
      <c r="G18" s="7" t="s">
        <v>1581</v>
      </c>
      <c r="H18" s="5" t="s">
        <v>23</v>
      </c>
      <c r="I18" s="6">
        <v>600</v>
      </c>
      <c r="J18" s="6">
        <v>0</v>
      </c>
      <c r="K18" s="6"/>
      <c r="L18" s="6">
        <v>0</v>
      </c>
      <c r="M18" s="5" t="s">
        <v>576</v>
      </c>
      <c r="N18" s="6" t="s">
        <v>575</v>
      </c>
      <c r="O18" s="6"/>
      <c r="P18" s="6"/>
      <c r="Q18" s="5" t="s">
        <v>574</v>
      </c>
    </row>
    <row r="19" spans="1:17" ht="15.75" customHeight="1">
      <c r="A19" s="10">
        <v>5</v>
      </c>
      <c r="B19" s="6">
        <v>0</v>
      </c>
      <c r="C19" s="6">
        <v>17</v>
      </c>
      <c r="D19" s="5"/>
      <c r="E19" s="5" t="s">
        <v>579</v>
      </c>
      <c r="F19" s="5" t="s">
        <v>1590</v>
      </c>
      <c r="G19" s="7" t="s">
        <v>1581</v>
      </c>
      <c r="H19" s="5" t="s">
        <v>23</v>
      </c>
      <c r="I19" s="6">
        <v>700</v>
      </c>
      <c r="J19" s="6">
        <v>0</v>
      </c>
      <c r="K19" s="6"/>
      <c r="L19" s="6">
        <v>0</v>
      </c>
      <c r="M19" s="5" t="s">
        <v>576</v>
      </c>
      <c r="N19" s="6" t="s">
        <v>575</v>
      </c>
      <c r="O19" s="6"/>
      <c r="P19" s="6"/>
      <c r="Q19" s="5" t="s">
        <v>574</v>
      </c>
    </row>
    <row r="20" spans="1:17" ht="15.75" customHeight="1">
      <c r="A20" s="10">
        <v>5</v>
      </c>
      <c r="B20" s="6">
        <v>0</v>
      </c>
      <c r="C20" s="6">
        <v>19</v>
      </c>
      <c r="D20" s="5"/>
      <c r="E20" s="5" t="s">
        <v>579</v>
      </c>
      <c r="F20" s="5" t="s">
        <v>1590</v>
      </c>
      <c r="G20" s="7" t="s">
        <v>1581</v>
      </c>
      <c r="H20" s="5" t="s">
        <v>23</v>
      </c>
      <c r="I20" s="6">
        <v>800</v>
      </c>
      <c r="J20" s="6">
        <v>0</v>
      </c>
      <c r="K20" s="6"/>
      <c r="L20" s="6">
        <v>0</v>
      </c>
      <c r="M20" s="5" t="s">
        <v>576</v>
      </c>
      <c r="N20" s="6" t="s">
        <v>575</v>
      </c>
      <c r="O20" s="6"/>
      <c r="P20" s="6"/>
      <c r="Q20" s="5" t="s">
        <v>574</v>
      </c>
    </row>
    <row r="21" spans="1:17" ht="15.75" customHeight="1">
      <c r="A21" s="10">
        <v>5</v>
      </c>
      <c r="B21" s="6">
        <v>0</v>
      </c>
      <c r="C21" s="6">
        <v>25</v>
      </c>
      <c r="D21" s="5"/>
      <c r="E21" s="5" t="s">
        <v>579</v>
      </c>
      <c r="F21" s="5" t="s">
        <v>1590</v>
      </c>
      <c r="G21" s="7" t="s">
        <v>1581</v>
      </c>
      <c r="H21" s="5" t="s">
        <v>23</v>
      </c>
      <c r="I21" s="6">
        <v>1200</v>
      </c>
      <c r="J21" s="6">
        <v>0</v>
      </c>
      <c r="K21" s="6"/>
      <c r="L21" s="6">
        <v>0</v>
      </c>
      <c r="M21" s="5" t="s">
        <v>576</v>
      </c>
      <c r="N21" s="6" t="s">
        <v>575</v>
      </c>
      <c r="O21" s="6"/>
      <c r="P21" s="6"/>
      <c r="Q21" s="5" t="s">
        <v>574</v>
      </c>
    </row>
    <row r="22" spans="1:17" ht="15.75" customHeight="1">
      <c r="A22" s="10">
        <v>6</v>
      </c>
      <c r="B22" s="6">
        <v>0</v>
      </c>
      <c r="C22" s="6">
        <v>6</v>
      </c>
      <c r="D22" s="5"/>
      <c r="E22" s="5" t="s">
        <v>579</v>
      </c>
      <c r="F22" s="5" t="s">
        <v>1589</v>
      </c>
      <c r="G22" s="7" t="s">
        <v>1581</v>
      </c>
      <c r="H22" s="5" t="s">
        <v>23</v>
      </c>
      <c r="I22" s="6">
        <v>280</v>
      </c>
      <c r="J22" s="6">
        <v>0</v>
      </c>
      <c r="K22" s="6"/>
      <c r="L22" s="6">
        <v>0</v>
      </c>
      <c r="M22" s="5" t="s">
        <v>576</v>
      </c>
      <c r="N22" s="6" t="s">
        <v>575</v>
      </c>
      <c r="O22" s="6"/>
      <c r="P22" s="6"/>
      <c r="Q22" s="5" t="s">
        <v>574</v>
      </c>
    </row>
    <row r="23" spans="1:17" ht="15.75" customHeight="1">
      <c r="A23" s="10">
        <v>6</v>
      </c>
      <c r="B23" s="6">
        <v>0</v>
      </c>
      <c r="C23" s="6">
        <v>8</v>
      </c>
      <c r="D23" s="5"/>
      <c r="E23" s="5" t="s">
        <v>579</v>
      </c>
      <c r="F23" s="5" t="s">
        <v>1589</v>
      </c>
      <c r="G23" s="7" t="s">
        <v>1581</v>
      </c>
      <c r="H23" s="5" t="s">
        <v>23</v>
      </c>
      <c r="I23" s="6">
        <v>350</v>
      </c>
      <c r="J23" s="6">
        <v>0</v>
      </c>
      <c r="K23" s="6"/>
      <c r="L23" s="6">
        <v>0</v>
      </c>
      <c r="M23" s="5" t="s">
        <v>576</v>
      </c>
      <c r="N23" s="6" t="s">
        <v>575</v>
      </c>
      <c r="O23" s="6"/>
      <c r="P23" s="6"/>
      <c r="Q23" s="5" t="s">
        <v>574</v>
      </c>
    </row>
    <row r="24" spans="1:17" ht="15.75" customHeight="1">
      <c r="A24" s="10">
        <v>6</v>
      </c>
      <c r="B24" s="6">
        <v>0</v>
      </c>
      <c r="C24" s="6">
        <v>10</v>
      </c>
      <c r="D24" s="5"/>
      <c r="E24" s="5" t="s">
        <v>579</v>
      </c>
      <c r="F24" s="5" t="s">
        <v>1589</v>
      </c>
      <c r="G24" s="7" t="s">
        <v>1581</v>
      </c>
      <c r="H24" s="5" t="s">
        <v>23</v>
      </c>
      <c r="I24" s="6">
        <v>500</v>
      </c>
      <c r="J24" s="6">
        <v>0</v>
      </c>
      <c r="K24" s="6"/>
      <c r="L24" s="6">
        <v>0</v>
      </c>
      <c r="M24" s="5" t="s">
        <v>576</v>
      </c>
      <c r="N24" s="6" t="s">
        <v>575</v>
      </c>
      <c r="O24" s="6"/>
      <c r="P24" s="6"/>
      <c r="Q24" s="5" t="s">
        <v>574</v>
      </c>
    </row>
    <row r="25" spans="1:17" ht="15.75" customHeight="1">
      <c r="A25" s="10">
        <v>18</v>
      </c>
      <c r="B25" s="6">
        <v>201</v>
      </c>
      <c r="C25" s="6">
        <v>5</v>
      </c>
      <c r="D25" s="5"/>
      <c r="E25" s="5" t="s">
        <v>579</v>
      </c>
      <c r="F25" s="5" t="s">
        <v>591</v>
      </c>
      <c r="G25" s="7" t="s">
        <v>1581</v>
      </c>
      <c r="H25" s="5" t="s">
        <v>23</v>
      </c>
      <c r="I25" s="6">
        <v>0</v>
      </c>
      <c r="J25" s="6">
        <v>0</v>
      </c>
      <c r="K25" s="6">
        <v>0</v>
      </c>
      <c r="L25" s="6">
        <v>0</v>
      </c>
      <c r="M25" s="5" t="s">
        <v>576</v>
      </c>
      <c r="N25" s="6" t="s">
        <v>580</v>
      </c>
      <c r="O25" s="6">
        <v>0</v>
      </c>
      <c r="P25" s="6">
        <v>0</v>
      </c>
      <c r="Q25" s="5" t="s">
        <v>574</v>
      </c>
    </row>
    <row r="26" spans="1:17" ht="15.75" customHeight="1">
      <c r="A26" s="10">
        <v>18</v>
      </c>
      <c r="B26" s="6">
        <v>241</v>
      </c>
      <c r="C26" s="6">
        <v>6</v>
      </c>
      <c r="D26" s="5"/>
      <c r="E26" s="5" t="s">
        <v>579</v>
      </c>
      <c r="F26" s="5" t="s">
        <v>591</v>
      </c>
      <c r="G26" s="7" t="s">
        <v>1581</v>
      </c>
      <c r="H26" s="5" t="s">
        <v>23</v>
      </c>
      <c r="I26" s="6">
        <v>0</v>
      </c>
      <c r="J26" s="6">
        <v>0</v>
      </c>
      <c r="K26" s="6">
        <v>0</v>
      </c>
      <c r="L26" s="6">
        <v>0</v>
      </c>
      <c r="M26" s="5" t="s">
        <v>576</v>
      </c>
      <c r="N26" s="6" t="s">
        <v>580</v>
      </c>
      <c r="O26" s="6">
        <v>0</v>
      </c>
      <c r="P26" s="6">
        <v>0</v>
      </c>
      <c r="Q26" s="5" t="s">
        <v>574</v>
      </c>
    </row>
    <row r="27" spans="1:17" ht="15.75" customHeight="1">
      <c r="A27" s="10">
        <v>18</v>
      </c>
      <c r="B27" s="6">
        <v>281</v>
      </c>
      <c r="C27" s="6">
        <v>7</v>
      </c>
      <c r="D27" s="5"/>
      <c r="E27" s="5" t="s">
        <v>579</v>
      </c>
      <c r="F27" s="5" t="s">
        <v>591</v>
      </c>
      <c r="G27" s="7" t="s">
        <v>1581</v>
      </c>
      <c r="H27" s="5" t="s">
        <v>23</v>
      </c>
      <c r="I27" s="6">
        <v>0</v>
      </c>
      <c r="J27" s="6">
        <v>0</v>
      </c>
      <c r="K27" s="6">
        <v>0</v>
      </c>
      <c r="L27" s="6">
        <v>0</v>
      </c>
      <c r="M27" s="5" t="s">
        <v>576</v>
      </c>
      <c r="N27" s="6" t="s">
        <v>580</v>
      </c>
      <c r="O27" s="6">
        <v>0</v>
      </c>
      <c r="P27" s="6">
        <v>0</v>
      </c>
      <c r="Q27" s="5" t="s">
        <v>574</v>
      </c>
    </row>
    <row r="28" spans="1:17" ht="15.75" customHeight="1">
      <c r="A28" s="10">
        <v>18</v>
      </c>
      <c r="B28" s="6">
        <v>321</v>
      </c>
      <c r="C28" s="6">
        <v>8</v>
      </c>
      <c r="D28" s="5"/>
      <c r="E28" s="5" t="s">
        <v>579</v>
      </c>
      <c r="F28" s="5" t="s">
        <v>591</v>
      </c>
      <c r="G28" s="7" t="s">
        <v>1581</v>
      </c>
      <c r="H28" s="5" t="s">
        <v>23</v>
      </c>
      <c r="I28" s="6">
        <v>0</v>
      </c>
      <c r="J28" s="6">
        <v>0</v>
      </c>
      <c r="K28" s="6">
        <v>0</v>
      </c>
      <c r="L28" s="6">
        <v>0</v>
      </c>
      <c r="M28" s="5" t="s">
        <v>576</v>
      </c>
      <c r="N28" s="6" t="s">
        <v>580</v>
      </c>
      <c r="O28" s="6">
        <v>0</v>
      </c>
      <c r="P28" s="6">
        <v>0</v>
      </c>
      <c r="Q28" s="5" t="s">
        <v>574</v>
      </c>
    </row>
    <row r="29" spans="1:17" ht="15.75" customHeight="1">
      <c r="A29" s="10">
        <v>18</v>
      </c>
      <c r="B29" s="6">
        <v>361</v>
      </c>
      <c r="C29" s="6">
        <v>9</v>
      </c>
      <c r="D29" s="5"/>
      <c r="E29" s="5" t="s">
        <v>579</v>
      </c>
      <c r="F29" s="5" t="s">
        <v>591</v>
      </c>
      <c r="G29" s="7" t="s">
        <v>1581</v>
      </c>
      <c r="H29" s="5" t="s">
        <v>23</v>
      </c>
      <c r="I29" s="6">
        <v>0</v>
      </c>
      <c r="J29" s="6">
        <v>0</v>
      </c>
      <c r="K29" s="6">
        <v>0</v>
      </c>
      <c r="L29" s="6">
        <v>0</v>
      </c>
      <c r="M29" s="5" t="s">
        <v>576</v>
      </c>
      <c r="N29" s="6" t="s">
        <v>580</v>
      </c>
      <c r="O29" s="6">
        <v>0</v>
      </c>
      <c r="P29" s="6">
        <v>0</v>
      </c>
      <c r="Q29" s="5" t="s">
        <v>574</v>
      </c>
    </row>
    <row r="30" spans="1:17" ht="15.75" customHeight="1">
      <c r="A30" s="10">
        <v>18</v>
      </c>
      <c r="B30" s="6">
        <v>401</v>
      </c>
      <c r="C30" s="6">
        <v>10</v>
      </c>
      <c r="D30" s="5"/>
      <c r="E30" s="5" t="s">
        <v>579</v>
      </c>
      <c r="F30" s="5" t="s">
        <v>591</v>
      </c>
      <c r="G30" s="7" t="s">
        <v>1581</v>
      </c>
      <c r="H30" s="5" t="s">
        <v>23</v>
      </c>
      <c r="I30" s="6">
        <v>0</v>
      </c>
      <c r="J30" s="6">
        <v>0</v>
      </c>
      <c r="K30" s="6">
        <v>0</v>
      </c>
      <c r="L30" s="6">
        <v>0</v>
      </c>
      <c r="M30" s="5" t="s">
        <v>576</v>
      </c>
      <c r="N30" s="6" t="s">
        <v>580</v>
      </c>
      <c r="O30" s="6">
        <v>0</v>
      </c>
      <c r="P30" s="6">
        <v>0</v>
      </c>
      <c r="Q30" s="5" t="s">
        <v>574</v>
      </c>
    </row>
    <row r="31" spans="1:17" ht="15.75" customHeight="1">
      <c r="A31" s="10">
        <v>18</v>
      </c>
      <c r="B31" s="6">
        <v>441</v>
      </c>
      <c r="C31" s="6">
        <v>11</v>
      </c>
      <c r="D31" s="5"/>
      <c r="E31" s="5" t="s">
        <v>579</v>
      </c>
      <c r="F31" s="5" t="s">
        <v>591</v>
      </c>
      <c r="G31" s="7" t="s">
        <v>1581</v>
      </c>
      <c r="H31" s="5" t="s">
        <v>23</v>
      </c>
      <c r="I31" s="6">
        <v>0</v>
      </c>
      <c r="J31" s="6">
        <v>0</v>
      </c>
      <c r="K31" s="6">
        <v>0</v>
      </c>
      <c r="L31" s="6">
        <v>0</v>
      </c>
      <c r="M31" s="5" t="s">
        <v>576</v>
      </c>
      <c r="N31" s="6" t="s">
        <v>580</v>
      </c>
      <c r="O31" s="6">
        <v>0</v>
      </c>
      <c r="P31" s="6">
        <v>0</v>
      </c>
      <c r="Q31" s="5" t="s">
        <v>574</v>
      </c>
    </row>
    <row r="32" spans="1:17" ht="15.75" customHeight="1">
      <c r="A32" s="10">
        <v>18</v>
      </c>
      <c r="B32" s="6">
        <v>481</v>
      </c>
      <c r="C32" s="6">
        <v>12</v>
      </c>
      <c r="D32" s="5"/>
      <c r="E32" s="5" t="s">
        <v>579</v>
      </c>
      <c r="F32" s="5" t="s">
        <v>591</v>
      </c>
      <c r="G32" s="7" t="s">
        <v>1581</v>
      </c>
      <c r="H32" s="5" t="s">
        <v>23</v>
      </c>
      <c r="I32" s="6">
        <v>0</v>
      </c>
      <c r="J32" s="6">
        <v>0</v>
      </c>
      <c r="K32" s="6">
        <v>0</v>
      </c>
      <c r="L32" s="6">
        <v>0</v>
      </c>
      <c r="M32" s="5" t="s">
        <v>576</v>
      </c>
      <c r="N32" s="6" t="s">
        <v>580</v>
      </c>
      <c r="O32" s="6">
        <v>0</v>
      </c>
      <c r="P32" s="6">
        <v>0</v>
      </c>
      <c r="Q32" s="5" t="s">
        <v>574</v>
      </c>
    </row>
    <row r="33" spans="1:17" ht="15.75" customHeight="1">
      <c r="A33" s="10">
        <v>18</v>
      </c>
      <c r="B33" s="6">
        <v>521</v>
      </c>
      <c r="C33" s="6">
        <v>13</v>
      </c>
      <c r="D33" s="5"/>
      <c r="E33" s="5" t="s">
        <v>579</v>
      </c>
      <c r="F33" s="5" t="s">
        <v>591</v>
      </c>
      <c r="G33" s="7" t="s">
        <v>1581</v>
      </c>
      <c r="H33" s="5" t="s">
        <v>23</v>
      </c>
      <c r="I33" s="6">
        <v>0</v>
      </c>
      <c r="J33" s="6">
        <v>0</v>
      </c>
      <c r="K33" s="6">
        <v>0</v>
      </c>
      <c r="L33" s="6">
        <v>0</v>
      </c>
      <c r="M33" s="5" t="s">
        <v>576</v>
      </c>
      <c r="N33" s="6" t="s">
        <v>580</v>
      </c>
      <c r="O33" s="6">
        <v>0</v>
      </c>
      <c r="P33" s="6">
        <v>0</v>
      </c>
      <c r="Q33" s="5" t="s">
        <v>574</v>
      </c>
    </row>
    <row r="34" spans="1:17" ht="15.75" customHeight="1">
      <c r="A34" s="10">
        <v>18</v>
      </c>
      <c r="B34" s="6">
        <v>561</v>
      </c>
      <c r="C34" s="6">
        <v>14</v>
      </c>
      <c r="D34" s="5"/>
      <c r="E34" s="5" t="s">
        <v>579</v>
      </c>
      <c r="F34" s="5" t="s">
        <v>591</v>
      </c>
      <c r="G34" s="7" t="s">
        <v>1581</v>
      </c>
      <c r="H34" s="5" t="s">
        <v>23</v>
      </c>
      <c r="I34" s="6">
        <v>0</v>
      </c>
      <c r="J34" s="6">
        <v>0</v>
      </c>
      <c r="K34" s="6">
        <v>0</v>
      </c>
      <c r="L34" s="6">
        <v>0</v>
      </c>
      <c r="M34" s="5" t="s">
        <v>576</v>
      </c>
      <c r="N34" s="6" t="s">
        <v>580</v>
      </c>
      <c r="O34" s="6">
        <v>0</v>
      </c>
      <c r="P34" s="6">
        <v>0</v>
      </c>
      <c r="Q34" s="5" t="s">
        <v>574</v>
      </c>
    </row>
    <row r="35" spans="1:17" ht="15.75" customHeight="1">
      <c r="A35" s="10">
        <v>18</v>
      </c>
      <c r="B35" s="6">
        <v>601</v>
      </c>
      <c r="C35" s="6">
        <v>15</v>
      </c>
      <c r="D35" s="5"/>
      <c r="E35" s="5" t="s">
        <v>579</v>
      </c>
      <c r="F35" s="5" t="s">
        <v>591</v>
      </c>
      <c r="G35" s="7" t="s">
        <v>1581</v>
      </c>
      <c r="H35" s="5" t="s">
        <v>23</v>
      </c>
      <c r="I35" s="6">
        <v>0</v>
      </c>
      <c r="J35" s="6">
        <v>0</v>
      </c>
      <c r="K35" s="6">
        <v>0</v>
      </c>
      <c r="L35" s="6">
        <v>0</v>
      </c>
      <c r="M35" s="5" t="s">
        <v>576</v>
      </c>
      <c r="N35" s="6" t="s">
        <v>580</v>
      </c>
      <c r="O35" s="6">
        <v>0</v>
      </c>
      <c r="P35" s="6">
        <v>0</v>
      </c>
      <c r="Q35" s="5" t="s">
        <v>574</v>
      </c>
    </row>
    <row r="36" spans="1:17" ht="15.75" customHeight="1">
      <c r="A36" s="10">
        <v>18</v>
      </c>
      <c r="B36" s="6">
        <v>641</v>
      </c>
      <c r="C36" s="6">
        <v>16</v>
      </c>
      <c r="D36" s="5"/>
      <c r="E36" s="5" t="s">
        <v>579</v>
      </c>
      <c r="F36" s="5" t="s">
        <v>591</v>
      </c>
      <c r="G36" s="7" t="s">
        <v>1581</v>
      </c>
      <c r="H36" s="5" t="s">
        <v>23</v>
      </c>
      <c r="I36" s="6">
        <v>0</v>
      </c>
      <c r="J36" s="6">
        <v>0</v>
      </c>
      <c r="K36" s="6">
        <v>0</v>
      </c>
      <c r="L36" s="6">
        <v>0</v>
      </c>
      <c r="M36" s="5" t="s">
        <v>576</v>
      </c>
      <c r="N36" s="6" t="s">
        <v>580</v>
      </c>
      <c r="O36" s="6">
        <v>0</v>
      </c>
      <c r="P36" s="6">
        <v>0</v>
      </c>
      <c r="Q36" s="5" t="s">
        <v>574</v>
      </c>
    </row>
    <row r="37" spans="1:17" ht="15.75" customHeight="1">
      <c r="A37" s="10">
        <v>19</v>
      </c>
      <c r="B37" s="6">
        <v>201</v>
      </c>
      <c r="C37" s="6">
        <v>4</v>
      </c>
      <c r="D37" s="5"/>
      <c r="E37" s="5" t="s">
        <v>579</v>
      </c>
      <c r="F37" s="5" t="s">
        <v>590</v>
      </c>
      <c r="G37" s="7" t="s">
        <v>1581</v>
      </c>
      <c r="H37" s="5" t="s">
        <v>23</v>
      </c>
      <c r="I37" s="6">
        <v>0</v>
      </c>
      <c r="J37" s="6">
        <v>0</v>
      </c>
      <c r="K37" s="6">
        <v>0</v>
      </c>
      <c r="L37" s="6">
        <v>0</v>
      </c>
      <c r="M37" s="5" t="s">
        <v>576</v>
      </c>
      <c r="N37" s="6" t="s">
        <v>575</v>
      </c>
      <c r="O37" s="6">
        <v>0</v>
      </c>
      <c r="P37" s="6">
        <v>0</v>
      </c>
      <c r="Q37" s="5" t="s">
        <v>574</v>
      </c>
    </row>
    <row r="38" spans="1:17" ht="15.75" customHeight="1">
      <c r="A38" s="10">
        <v>19</v>
      </c>
      <c r="B38" s="6">
        <v>241</v>
      </c>
      <c r="C38" s="6">
        <v>5</v>
      </c>
      <c r="D38" s="5"/>
      <c r="E38" s="5" t="s">
        <v>579</v>
      </c>
      <c r="F38" s="5" t="s">
        <v>590</v>
      </c>
      <c r="G38" s="7" t="s">
        <v>1581</v>
      </c>
      <c r="H38" s="5" t="s">
        <v>23</v>
      </c>
      <c r="I38" s="6">
        <v>0</v>
      </c>
      <c r="J38" s="6">
        <v>0</v>
      </c>
      <c r="K38" s="6">
        <v>0</v>
      </c>
      <c r="L38" s="6">
        <v>0</v>
      </c>
      <c r="M38" s="5" t="s">
        <v>576</v>
      </c>
      <c r="N38" s="6" t="s">
        <v>575</v>
      </c>
      <c r="O38" s="6">
        <v>0</v>
      </c>
      <c r="P38" s="6">
        <v>0</v>
      </c>
      <c r="Q38" s="5" t="s">
        <v>574</v>
      </c>
    </row>
    <row r="39" spans="1:17" ht="15.75" customHeight="1">
      <c r="A39" s="10">
        <v>19</v>
      </c>
      <c r="B39" s="6">
        <v>281</v>
      </c>
      <c r="C39" s="6">
        <v>6</v>
      </c>
      <c r="D39" s="5"/>
      <c r="E39" s="5" t="s">
        <v>579</v>
      </c>
      <c r="F39" s="5" t="s">
        <v>590</v>
      </c>
      <c r="G39" s="7" t="s">
        <v>1581</v>
      </c>
      <c r="H39" s="5" t="s">
        <v>23</v>
      </c>
      <c r="I39" s="6">
        <v>0</v>
      </c>
      <c r="J39" s="6">
        <v>0</v>
      </c>
      <c r="K39" s="6">
        <v>0</v>
      </c>
      <c r="L39" s="6">
        <v>0</v>
      </c>
      <c r="M39" s="5" t="s">
        <v>576</v>
      </c>
      <c r="N39" s="6" t="s">
        <v>575</v>
      </c>
      <c r="O39" s="6">
        <v>0</v>
      </c>
      <c r="P39" s="6">
        <v>0</v>
      </c>
      <c r="Q39" s="5" t="s">
        <v>574</v>
      </c>
    </row>
    <row r="40" spans="1:17" ht="15.75" customHeight="1">
      <c r="A40" s="10">
        <v>22</v>
      </c>
      <c r="B40" s="6">
        <v>0</v>
      </c>
      <c r="C40" s="6">
        <v>12</v>
      </c>
      <c r="D40" s="5"/>
      <c r="E40" s="5" t="s">
        <v>579</v>
      </c>
      <c r="F40" s="5" t="s">
        <v>588</v>
      </c>
      <c r="G40" s="7" t="s">
        <v>1581</v>
      </c>
      <c r="H40" s="5" t="s">
        <v>23</v>
      </c>
      <c r="I40" s="6">
        <v>600</v>
      </c>
      <c r="J40" s="6">
        <v>0</v>
      </c>
      <c r="K40" s="6">
        <v>0</v>
      </c>
      <c r="L40" s="6">
        <v>0</v>
      </c>
      <c r="M40" s="5" t="s">
        <v>576</v>
      </c>
      <c r="N40" s="6" t="s">
        <v>580</v>
      </c>
      <c r="O40" s="6">
        <v>0</v>
      </c>
      <c r="P40" s="6">
        <v>0</v>
      </c>
      <c r="Q40" s="5" t="s">
        <v>574</v>
      </c>
    </row>
    <row r="41" spans="1:17" ht="15.75" customHeight="1">
      <c r="A41" s="10">
        <v>22</v>
      </c>
      <c r="B41" s="6">
        <v>0</v>
      </c>
      <c r="C41" s="6">
        <v>14</v>
      </c>
      <c r="D41" s="5"/>
      <c r="E41" s="5" t="s">
        <v>579</v>
      </c>
      <c r="F41" s="5" t="s">
        <v>588</v>
      </c>
      <c r="G41" s="7" t="s">
        <v>1581</v>
      </c>
      <c r="H41" s="5" t="s">
        <v>23</v>
      </c>
      <c r="I41" s="6">
        <v>700</v>
      </c>
      <c r="J41" s="6">
        <v>0</v>
      </c>
      <c r="K41" s="6">
        <v>0</v>
      </c>
      <c r="L41" s="6">
        <v>0</v>
      </c>
      <c r="M41" s="5" t="s">
        <v>576</v>
      </c>
      <c r="N41" s="6" t="s">
        <v>580</v>
      </c>
      <c r="O41" s="6">
        <v>0</v>
      </c>
      <c r="P41" s="6">
        <v>0</v>
      </c>
      <c r="Q41" s="5" t="s">
        <v>574</v>
      </c>
    </row>
    <row r="42" spans="1:17" ht="15.75" customHeight="1">
      <c r="A42" s="10">
        <v>22</v>
      </c>
      <c r="B42" s="6">
        <v>0</v>
      </c>
      <c r="C42" s="6">
        <v>16</v>
      </c>
      <c r="D42" s="5"/>
      <c r="E42" s="5" t="s">
        <v>579</v>
      </c>
      <c r="F42" s="5" t="s">
        <v>588</v>
      </c>
      <c r="G42" s="7" t="s">
        <v>1581</v>
      </c>
      <c r="H42" s="5" t="s">
        <v>23</v>
      </c>
      <c r="I42" s="6">
        <v>800</v>
      </c>
      <c r="J42" s="6">
        <v>0</v>
      </c>
      <c r="K42" s="6">
        <v>0</v>
      </c>
      <c r="L42" s="6">
        <v>0</v>
      </c>
      <c r="M42" s="5" t="s">
        <v>576</v>
      </c>
      <c r="N42" s="6" t="s">
        <v>580</v>
      </c>
      <c r="O42" s="6">
        <v>0</v>
      </c>
      <c r="P42" s="6">
        <v>0</v>
      </c>
      <c r="Q42" s="5" t="s">
        <v>574</v>
      </c>
    </row>
    <row r="43" spans="1:17" ht="15.75" customHeight="1">
      <c r="A43" s="10">
        <v>22</v>
      </c>
      <c r="B43" s="6">
        <v>0</v>
      </c>
      <c r="C43" s="6">
        <v>18</v>
      </c>
      <c r="D43" s="5"/>
      <c r="E43" s="5" t="s">
        <v>579</v>
      </c>
      <c r="F43" s="5" t="s">
        <v>588</v>
      </c>
      <c r="G43" s="7" t="s">
        <v>1581</v>
      </c>
      <c r="H43" s="5" t="s">
        <v>23</v>
      </c>
      <c r="I43" s="6">
        <v>900</v>
      </c>
      <c r="J43" s="6">
        <v>0</v>
      </c>
      <c r="K43" s="6">
        <v>0</v>
      </c>
      <c r="L43" s="6">
        <v>0</v>
      </c>
      <c r="M43" s="5" t="s">
        <v>576</v>
      </c>
      <c r="N43" s="6" t="s">
        <v>580</v>
      </c>
      <c r="O43" s="6">
        <v>0</v>
      </c>
      <c r="P43" s="6">
        <v>0</v>
      </c>
      <c r="Q43" s="5" t="s">
        <v>574</v>
      </c>
    </row>
    <row r="44" spans="1:17" ht="15.75" customHeight="1">
      <c r="A44" s="10">
        <v>22</v>
      </c>
      <c r="B44" s="6">
        <v>600</v>
      </c>
      <c r="C44" s="6">
        <v>12</v>
      </c>
      <c r="D44" s="5"/>
      <c r="E44" s="5" t="s">
        <v>579</v>
      </c>
      <c r="F44" s="5" t="s">
        <v>588</v>
      </c>
      <c r="G44" s="7" t="s">
        <v>1581</v>
      </c>
      <c r="H44" s="5" t="s">
        <v>23</v>
      </c>
      <c r="I44" s="6">
        <v>0</v>
      </c>
      <c r="J44" s="6">
        <v>0</v>
      </c>
      <c r="K44" s="6">
        <v>0</v>
      </c>
      <c r="L44" s="6">
        <v>0</v>
      </c>
      <c r="M44" s="5" t="s">
        <v>576</v>
      </c>
      <c r="N44" s="6" t="s">
        <v>580</v>
      </c>
      <c r="O44" s="6">
        <v>0</v>
      </c>
      <c r="P44" s="6">
        <v>0</v>
      </c>
      <c r="Q44" s="5" t="s">
        <v>574</v>
      </c>
    </row>
    <row r="45" spans="1:17" ht="15.75" customHeight="1">
      <c r="A45" s="10">
        <v>22</v>
      </c>
      <c r="B45" s="6">
        <v>700</v>
      </c>
      <c r="C45" s="6">
        <v>14</v>
      </c>
      <c r="D45" s="5"/>
      <c r="E45" s="5" t="s">
        <v>579</v>
      </c>
      <c r="F45" s="5" t="s">
        <v>588</v>
      </c>
      <c r="G45" s="7" t="s">
        <v>1581</v>
      </c>
      <c r="H45" s="5" t="s">
        <v>23</v>
      </c>
      <c r="I45" s="6">
        <v>0</v>
      </c>
      <c r="J45" s="6">
        <v>0</v>
      </c>
      <c r="K45" s="6">
        <v>0</v>
      </c>
      <c r="L45" s="6">
        <v>0</v>
      </c>
      <c r="M45" s="5" t="s">
        <v>576</v>
      </c>
      <c r="N45" s="6" t="s">
        <v>580</v>
      </c>
      <c r="O45" s="6">
        <v>0</v>
      </c>
      <c r="P45" s="6">
        <v>0</v>
      </c>
      <c r="Q45" s="5" t="s">
        <v>574</v>
      </c>
    </row>
    <row r="46" spans="1:17" ht="15.75" customHeight="1">
      <c r="A46" s="10">
        <v>22</v>
      </c>
      <c r="B46" s="6">
        <v>800</v>
      </c>
      <c r="C46" s="6">
        <v>16</v>
      </c>
      <c r="D46" s="5"/>
      <c r="E46" s="5" t="s">
        <v>579</v>
      </c>
      <c r="F46" s="5" t="s">
        <v>588</v>
      </c>
      <c r="G46" s="7" t="s">
        <v>1581</v>
      </c>
      <c r="H46" s="5" t="s">
        <v>23</v>
      </c>
      <c r="I46" s="6">
        <v>0</v>
      </c>
      <c r="J46" s="6">
        <v>0</v>
      </c>
      <c r="K46" s="6">
        <v>0</v>
      </c>
      <c r="L46" s="6">
        <v>0</v>
      </c>
      <c r="M46" s="5" t="s">
        <v>576</v>
      </c>
      <c r="N46" s="6" t="s">
        <v>580</v>
      </c>
      <c r="O46" s="6">
        <v>0</v>
      </c>
      <c r="P46" s="6">
        <v>0</v>
      </c>
      <c r="Q46" s="5" t="s">
        <v>574</v>
      </c>
    </row>
    <row r="47" spans="1:17" ht="15.75" customHeight="1">
      <c r="A47" s="10">
        <v>22</v>
      </c>
      <c r="B47" s="6">
        <v>900</v>
      </c>
      <c r="C47" s="6">
        <v>18</v>
      </c>
      <c r="D47" s="5"/>
      <c r="E47" s="5" t="s">
        <v>579</v>
      </c>
      <c r="F47" s="5" t="s">
        <v>588</v>
      </c>
      <c r="G47" s="7" t="s">
        <v>1581</v>
      </c>
      <c r="H47" s="5" t="s">
        <v>23</v>
      </c>
      <c r="I47" s="6">
        <v>0</v>
      </c>
      <c r="J47" s="6">
        <v>0</v>
      </c>
      <c r="K47" s="6">
        <v>0</v>
      </c>
      <c r="L47" s="6">
        <v>0</v>
      </c>
      <c r="M47" s="5" t="s">
        <v>576</v>
      </c>
      <c r="N47" s="6" t="s">
        <v>580</v>
      </c>
      <c r="O47" s="6">
        <v>0</v>
      </c>
      <c r="P47" s="6">
        <v>0</v>
      </c>
      <c r="Q47" s="5" t="s">
        <v>574</v>
      </c>
    </row>
    <row r="48" spans="1:17" ht="15.75" customHeight="1">
      <c r="A48" s="10">
        <v>26</v>
      </c>
      <c r="B48" s="6">
        <v>0</v>
      </c>
      <c r="C48" s="6">
        <v>0.7</v>
      </c>
      <c r="D48" s="5"/>
      <c r="E48" s="5" t="s">
        <v>579</v>
      </c>
      <c r="F48" s="5" t="s">
        <v>587</v>
      </c>
      <c r="G48" s="7" t="s">
        <v>1581</v>
      </c>
      <c r="H48" s="5" t="s">
        <v>23</v>
      </c>
      <c r="I48" s="6">
        <v>0</v>
      </c>
      <c r="J48" s="6">
        <v>0</v>
      </c>
      <c r="K48" s="6">
        <v>0</v>
      </c>
      <c r="L48" s="6">
        <v>0</v>
      </c>
      <c r="M48" s="5" t="s">
        <v>585</v>
      </c>
      <c r="N48" s="6" t="s">
        <v>575</v>
      </c>
      <c r="O48" s="6">
        <v>0</v>
      </c>
      <c r="P48" s="6">
        <v>0</v>
      </c>
      <c r="Q48" s="5" t="s">
        <v>584</v>
      </c>
    </row>
    <row r="49" spans="1:17" ht="15.75" customHeight="1">
      <c r="A49" s="10">
        <v>27</v>
      </c>
      <c r="B49" s="6">
        <v>0</v>
      </c>
      <c r="C49" s="6">
        <v>5.5</v>
      </c>
      <c r="D49" s="5"/>
      <c r="E49" s="5" t="s">
        <v>579</v>
      </c>
      <c r="F49" s="5" t="s">
        <v>1588</v>
      </c>
      <c r="G49" s="7" t="s">
        <v>1581</v>
      </c>
      <c r="H49" s="5" t="s">
        <v>23</v>
      </c>
      <c r="I49" s="6">
        <v>0</v>
      </c>
      <c r="J49" s="6">
        <v>0</v>
      </c>
      <c r="K49" s="6"/>
      <c r="L49" s="6">
        <v>0</v>
      </c>
      <c r="M49" s="5" t="s">
        <v>576</v>
      </c>
      <c r="N49" s="6" t="s">
        <v>580</v>
      </c>
      <c r="O49" s="6"/>
      <c r="P49" s="6"/>
      <c r="Q49" s="5" t="s">
        <v>574</v>
      </c>
    </row>
    <row r="50" spans="1:17" ht="15.75" customHeight="1">
      <c r="A50" s="10">
        <v>40</v>
      </c>
      <c r="B50" s="6">
        <v>0</v>
      </c>
      <c r="C50" s="6">
        <v>1</v>
      </c>
      <c r="D50" s="5"/>
      <c r="E50" s="5" t="s">
        <v>579</v>
      </c>
      <c r="F50" s="5" t="s">
        <v>1574</v>
      </c>
      <c r="G50" s="7" t="s">
        <v>1581</v>
      </c>
      <c r="H50" s="5" t="s">
        <v>23</v>
      </c>
      <c r="I50" s="6">
        <v>0</v>
      </c>
      <c r="J50" s="6">
        <v>0</v>
      </c>
      <c r="K50" s="6">
        <v>0</v>
      </c>
      <c r="L50" s="6">
        <v>0</v>
      </c>
      <c r="M50" s="5" t="s">
        <v>585</v>
      </c>
      <c r="N50" s="6" t="s">
        <v>575</v>
      </c>
      <c r="O50" s="6">
        <v>0</v>
      </c>
      <c r="P50" s="6">
        <v>0</v>
      </c>
      <c r="Q50" s="5" t="s">
        <v>584</v>
      </c>
    </row>
    <row r="51" spans="1:17" ht="15.75" customHeight="1">
      <c r="A51" s="10">
        <v>46</v>
      </c>
      <c r="B51" s="6">
        <v>0</v>
      </c>
      <c r="C51" s="6">
        <v>1</v>
      </c>
      <c r="D51" s="5"/>
      <c r="E51" s="5" t="s">
        <v>579</v>
      </c>
      <c r="F51" s="5" t="s">
        <v>1409</v>
      </c>
      <c r="G51" s="7" t="s">
        <v>1581</v>
      </c>
      <c r="H51" s="5" t="s">
        <v>23</v>
      </c>
      <c r="I51" s="6">
        <v>0</v>
      </c>
      <c r="J51" s="6">
        <v>0</v>
      </c>
      <c r="K51" s="6">
        <v>0.1</v>
      </c>
      <c r="L51" s="6">
        <v>0</v>
      </c>
      <c r="M51" s="5" t="s">
        <v>585</v>
      </c>
      <c r="N51" s="6" t="s">
        <v>575</v>
      </c>
      <c r="O51" s="6"/>
      <c r="P51" s="6"/>
      <c r="Q51" s="5" t="s">
        <v>584</v>
      </c>
    </row>
    <row r="52" spans="1:17" ht="15.75" customHeight="1">
      <c r="A52" s="10">
        <v>48</v>
      </c>
      <c r="B52" s="6">
        <v>0</v>
      </c>
      <c r="C52" s="6">
        <v>1.4</v>
      </c>
      <c r="D52" s="5"/>
      <c r="E52" s="5" t="s">
        <v>579</v>
      </c>
      <c r="F52" s="5" t="s">
        <v>1238</v>
      </c>
      <c r="G52" s="7" t="s">
        <v>1581</v>
      </c>
      <c r="H52" s="5" t="s">
        <v>23</v>
      </c>
      <c r="I52" s="6">
        <v>0</v>
      </c>
      <c r="J52" s="6">
        <v>0</v>
      </c>
      <c r="K52" s="6">
        <v>0.1</v>
      </c>
      <c r="L52" s="6">
        <v>0</v>
      </c>
      <c r="M52" s="5" t="s">
        <v>585</v>
      </c>
      <c r="N52" s="6" t="s">
        <v>575</v>
      </c>
      <c r="O52" s="6">
        <v>0</v>
      </c>
      <c r="P52" s="6">
        <v>0</v>
      </c>
      <c r="Q52" s="5" t="s">
        <v>584</v>
      </c>
    </row>
    <row r="53" spans="1:17" ht="15.75" customHeight="1">
      <c r="A53" s="10">
        <v>50</v>
      </c>
      <c r="B53" s="6">
        <v>0</v>
      </c>
      <c r="C53" s="6">
        <v>1.6</v>
      </c>
      <c r="D53" s="5"/>
      <c r="E53" s="5" t="s">
        <v>579</v>
      </c>
      <c r="F53" s="5" t="s">
        <v>1587</v>
      </c>
      <c r="G53" s="7" t="s">
        <v>1581</v>
      </c>
      <c r="H53" s="5" t="s">
        <v>23</v>
      </c>
      <c r="I53" s="6">
        <v>0</v>
      </c>
      <c r="J53" s="6">
        <v>0</v>
      </c>
      <c r="K53" s="6">
        <v>0.1</v>
      </c>
      <c r="L53" s="6">
        <v>0</v>
      </c>
      <c r="M53" s="5" t="s">
        <v>585</v>
      </c>
      <c r="N53" s="6" t="s">
        <v>575</v>
      </c>
      <c r="O53" s="6">
        <v>0</v>
      </c>
      <c r="P53" s="6">
        <v>0</v>
      </c>
      <c r="Q53" s="5" t="s">
        <v>584</v>
      </c>
    </row>
    <row r="54" spans="1:17" ht="15.75" customHeight="1">
      <c r="A54" s="10">
        <v>52</v>
      </c>
      <c r="B54" s="6">
        <v>0</v>
      </c>
      <c r="C54" s="6">
        <v>1</v>
      </c>
      <c r="D54" s="5"/>
      <c r="E54" s="5" t="s">
        <v>579</v>
      </c>
      <c r="F54" s="5" t="s">
        <v>586</v>
      </c>
      <c r="G54" s="7" t="s">
        <v>1581</v>
      </c>
      <c r="H54" s="5" t="s">
        <v>23</v>
      </c>
      <c r="I54" s="6">
        <v>0</v>
      </c>
      <c r="J54" s="6">
        <v>0</v>
      </c>
      <c r="K54" s="6">
        <v>0.1</v>
      </c>
      <c r="L54" s="6">
        <v>1</v>
      </c>
      <c r="M54" s="5" t="s">
        <v>585</v>
      </c>
      <c r="N54" s="6" t="s">
        <v>575</v>
      </c>
      <c r="O54" s="6"/>
      <c r="P54" s="6"/>
      <c r="Q54" s="5" t="s">
        <v>584</v>
      </c>
    </row>
    <row r="55" spans="1:17" ht="15.75" customHeight="1">
      <c r="A55" s="10">
        <v>53</v>
      </c>
      <c r="B55" s="6">
        <v>0</v>
      </c>
      <c r="C55" s="6">
        <v>1</v>
      </c>
      <c r="D55" s="5"/>
      <c r="E55" s="5" t="s">
        <v>579</v>
      </c>
      <c r="F55" s="5" t="s">
        <v>1586</v>
      </c>
      <c r="G55" s="7" t="s">
        <v>1581</v>
      </c>
      <c r="H55" s="5" t="s">
        <v>23</v>
      </c>
      <c r="I55" s="6">
        <v>0</v>
      </c>
      <c r="J55" s="6">
        <v>0</v>
      </c>
      <c r="K55" s="6">
        <v>0.1</v>
      </c>
      <c r="L55" s="6">
        <v>0</v>
      </c>
      <c r="M55" s="5" t="s">
        <v>585</v>
      </c>
      <c r="N55" s="6" t="s">
        <v>575</v>
      </c>
      <c r="O55" s="6"/>
      <c r="P55" s="6"/>
      <c r="Q55" s="5" t="s">
        <v>584</v>
      </c>
    </row>
    <row r="56" spans="1:17" ht="15.75" customHeight="1">
      <c r="A56" s="10">
        <v>54</v>
      </c>
      <c r="B56" s="6">
        <v>0</v>
      </c>
      <c r="C56" s="6">
        <v>1.2</v>
      </c>
      <c r="D56" s="5"/>
      <c r="E56" s="5" t="s">
        <v>579</v>
      </c>
      <c r="F56" s="5" t="s">
        <v>1585</v>
      </c>
      <c r="G56" s="7" t="s">
        <v>1581</v>
      </c>
      <c r="H56" s="5" t="s">
        <v>23</v>
      </c>
      <c r="I56" s="6">
        <v>0</v>
      </c>
      <c r="J56" s="6">
        <v>0</v>
      </c>
      <c r="K56" s="6">
        <v>0.1</v>
      </c>
      <c r="L56" s="6">
        <v>0</v>
      </c>
      <c r="M56" s="5" t="s">
        <v>585</v>
      </c>
      <c r="N56" s="6" t="s">
        <v>575</v>
      </c>
      <c r="O56" s="6"/>
      <c r="P56" s="6"/>
      <c r="Q56" s="5" t="s">
        <v>584</v>
      </c>
    </row>
    <row r="57" spans="1:17" ht="15.75" customHeight="1">
      <c r="A57" s="10">
        <v>56</v>
      </c>
      <c r="B57" s="6">
        <v>0</v>
      </c>
      <c r="C57" s="6">
        <v>1</v>
      </c>
      <c r="D57" s="5"/>
      <c r="E57" s="5" t="s">
        <v>579</v>
      </c>
      <c r="F57" s="5" t="s">
        <v>1584</v>
      </c>
      <c r="G57" s="7" t="s">
        <v>1581</v>
      </c>
      <c r="H57" s="5" t="s">
        <v>23</v>
      </c>
      <c r="I57" s="6">
        <v>0</v>
      </c>
      <c r="J57" s="6">
        <v>0</v>
      </c>
      <c r="K57" s="6">
        <v>0.1</v>
      </c>
      <c r="L57" s="6">
        <v>0</v>
      </c>
      <c r="M57" s="5" t="s">
        <v>585</v>
      </c>
      <c r="N57" s="6" t="s">
        <v>580</v>
      </c>
      <c r="O57" s="6"/>
      <c r="P57" s="6"/>
      <c r="Q57" s="5" t="s">
        <v>584</v>
      </c>
    </row>
    <row r="58" spans="1:17" ht="15.75" customHeight="1">
      <c r="A58" s="10">
        <v>57</v>
      </c>
      <c r="B58" s="6">
        <v>0</v>
      </c>
      <c r="C58" s="6">
        <v>1.2</v>
      </c>
      <c r="D58" s="5"/>
      <c r="E58" s="5" t="s">
        <v>579</v>
      </c>
      <c r="F58" s="5" t="s">
        <v>1583</v>
      </c>
      <c r="G58" s="7" t="s">
        <v>1581</v>
      </c>
      <c r="H58" s="5" t="s">
        <v>23</v>
      </c>
      <c r="I58" s="6">
        <v>0</v>
      </c>
      <c r="J58" s="6">
        <v>0</v>
      </c>
      <c r="K58" s="6">
        <v>0.1</v>
      </c>
      <c r="L58" s="6">
        <v>0</v>
      </c>
      <c r="M58" s="5" t="s">
        <v>585</v>
      </c>
      <c r="N58" s="6" t="s">
        <v>575</v>
      </c>
      <c r="O58" s="6"/>
      <c r="P58" s="6"/>
      <c r="Q58" s="5" t="s">
        <v>584</v>
      </c>
    </row>
    <row r="59" spans="1:17" ht="15.75" customHeight="1">
      <c r="A59" s="10">
        <v>89</v>
      </c>
      <c r="B59" s="6">
        <v>201</v>
      </c>
      <c r="C59" s="6">
        <v>5.5</v>
      </c>
      <c r="D59" s="5"/>
      <c r="E59" s="5" t="s">
        <v>579</v>
      </c>
      <c r="F59" s="5" t="s">
        <v>583</v>
      </c>
      <c r="G59" s="7" t="s">
        <v>1581</v>
      </c>
      <c r="H59" s="5" t="s">
        <v>23</v>
      </c>
      <c r="I59" s="6">
        <v>0</v>
      </c>
      <c r="J59" s="6">
        <v>0</v>
      </c>
      <c r="K59" s="6">
        <v>0</v>
      </c>
      <c r="L59" s="6">
        <v>0</v>
      </c>
      <c r="M59" s="5" t="s">
        <v>576</v>
      </c>
      <c r="N59" s="6" t="s">
        <v>575</v>
      </c>
      <c r="O59" s="6">
        <v>0</v>
      </c>
      <c r="P59" s="6">
        <v>0</v>
      </c>
      <c r="Q59" s="5" t="s">
        <v>574</v>
      </c>
    </row>
    <row r="60" spans="1:17" ht="15.75" customHeight="1">
      <c r="A60" s="10">
        <v>89</v>
      </c>
      <c r="B60" s="6">
        <v>241</v>
      </c>
      <c r="C60" s="6">
        <v>6.5</v>
      </c>
      <c r="D60" s="5"/>
      <c r="E60" s="5" t="s">
        <v>579</v>
      </c>
      <c r="F60" s="5" t="s">
        <v>583</v>
      </c>
      <c r="G60" s="7" t="s">
        <v>1581</v>
      </c>
      <c r="H60" s="5" t="s">
        <v>23</v>
      </c>
      <c r="I60" s="6">
        <v>0</v>
      </c>
      <c r="J60" s="6">
        <v>0</v>
      </c>
      <c r="K60" s="6">
        <v>0</v>
      </c>
      <c r="L60" s="6">
        <v>0</v>
      </c>
      <c r="M60" s="5" t="s">
        <v>576</v>
      </c>
      <c r="N60" s="6" t="s">
        <v>575</v>
      </c>
      <c r="O60" s="6">
        <v>0</v>
      </c>
      <c r="P60" s="6">
        <v>0</v>
      </c>
      <c r="Q60" s="5" t="s">
        <v>574</v>
      </c>
    </row>
    <row r="61" spans="1:17" ht="15.75" customHeight="1">
      <c r="A61" s="10">
        <v>89</v>
      </c>
      <c r="B61" s="6">
        <v>281</v>
      </c>
      <c r="C61" s="6">
        <v>7.5</v>
      </c>
      <c r="D61" s="5"/>
      <c r="E61" s="5" t="s">
        <v>579</v>
      </c>
      <c r="F61" s="5" t="s">
        <v>583</v>
      </c>
      <c r="G61" s="7" t="s">
        <v>1581</v>
      </c>
      <c r="H61" s="5" t="s">
        <v>23</v>
      </c>
      <c r="I61" s="6">
        <v>0</v>
      </c>
      <c r="J61" s="6">
        <v>0</v>
      </c>
      <c r="K61" s="6">
        <v>0</v>
      </c>
      <c r="L61" s="6">
        <v>0</v>
      </c>
      <c r="M61" s="5" t="s">
        <v>576</v>
      </c>
      <c r="N61" s="6" t="s">
        <v>575</v>
      </c>
      <c r="O61" s="6">
        <v>0</v>
      </c>
      <c r="P61" s="6">
        <v>0</v>
      </c>
      <c r="Q61" s="5" t="s">
        <v>574</v>
      </c>
    </row>
    <row r="62" spans="1:17" ht="15.75" customHeight="1">
      <c r="A62" s="10">
        <v>89</v>
      </c>
      <c r="B62" s="6">
        <v>321</v>
      </c>
      <c r="C62" s="6">
        <v>8.5</v>
      </c>
      <c r="D62" s="5"/>
      <c r="E62" s="5" t="s">
        <v>579</v>
      </c>
      <c r="F62" s="5" t="s">
        <v>583</v>
      </c>
      <c r="G62" s="7" t="s">
        <v>1581</v>
      </c>
      <c r="H62" s="5" t="s">
        <v>23</v>
      </c>
      <c r="I62" s="6">
        <v>0</v>
      </c>
      <c r="J62" s="6">
        <v>0</v>
      </c>
      <c r="K62" s="6">
        <v>0</v>
      </c>
      <c r="L62" s="6">
        <v>0</v>
      </c>
      <c r="M62" s="5" t="s">
        <v>576</v>
      </c>
      <c r="N62" s="6" t="s">
        <v>575</v>
      </c>
      <c r="O62" s="6">
        <v>0</v>
      </c>
      <c r="P62" s="6">
        <v>0</v>
      </c>
      <c r="Q62" s="5" t="s">
        <v>574</v>
      </c>
    </row>
    <row r="63" spans="1:17" ht="15.75" customHeight="1">
      <c r="A63" s="10">
        <v>89</v>
      </c>
      <c r="B63" s="6">
        <v>361</v>
      </c>
      <c r="C63" s="6">
        <v>9.5</v>
      </c>
      <c r="D63" s="5"/>
      <c r="E63" s="5" t="s">
        <v>579</v>
      </c>
      <c r="F63" s="5" t="s">
        <v>583</v>
      </c>
      <c r="G63" s="7" t="s">
        <v>1581</v>
      </c>
      <c r="H63" s="5" t="s">
        <v>23</v>
      </c>
      <c r="I63" s="6">
        <v>0</v>
      </c>
      <c r="J63" s="6">
        <v>0</v>
      </c>
      <c r="K63" s="6">
        <v>0</v>
      </c>
      <c r="L63" s="6">
        <v>0</v>
      </c>
      <c r="M63" s="5" t="s">
        <v>576</v>
      </c>
      <c r="N63" s="6" t="s">
        <v>575</v>
      </c>
      <c r="O63" s="6">
        <v>0</v>
      </c>
      <c r="P63" s="6">
        <v>0</v>
      </c>
      <c r="Q63" s="5" t="s">
        <v>574</v>
      </c>
    </row>
    <row r="64" spans="1:17" ht="15.75" customHeight="1">
      <c r="A64" s="10">
        <v>89</v>
      </c>
      <c r="B64" s="6">
        <v>401</v>
      </c>
      <c r="C64" s="6">
        <v>10.5</v>
      </c>
      <c r="D64" s="5"/>
      <c r="E64" s="5" t="s">
        <v>579</v>
      </c>
      <c r="F64" s="5" t="s">
        <v>583</v>
      </c>
      <c r="G64" s="7" t="s">
        <v>1581</v>
      </c>
      <c r="H64" s="5" t="s">
        <v>23</v>
      </c>
      <c r="I64" s="6">
        <v>0</v>
      </c>
      <c r="J64" s="6">
        <v>0</v>
      </c>
      <c r="K64" s="6">
        <v>0</v>
      </c>
      <c r="L64" s="6">
        <v>0</v>
      </c>
      <c r="M64" s="5" t="s">
        <v>576</v>
      </c>
      <c r="N64" s="6" t="s">
        <v>575</v>
      </c>
      <c r="O64" s="6">
        <v>0</v>
      </c>
      <c r="P64" s="6">
        <v>0</v>
      </c>
      <c r="Q64" s="5" t="s">
        <v>574</v>
      </c>
    </row>
    <row r="65" spans="1:17" ht="15.75" customHeight="1">
      <c r="A65" s="10">
        <v>89</v>
      </c>
      <c r="B65" s="6">
        <v>441</v>
      </c>
      <c r="C65" s="6">
        <v>11.5</v>
      </c>
      <c r="D65" s="5"/>
      <c r="E65" s="5" t="s">
        <v>579</v>
      </c>
      <c r="F65" s="5" t="s">
        <v>583</v>
      </c>
      <c r="G65" s="7" t="s">
        <v>1581</v>
      </c>
      <c r="H65" s="5" t="s">
        <v>23</v>
      </c>
      <c r="I65" s="6">
        <v>0</v>
      </c>
      <c r="J65" s="6">
        <v>0</v>
      </c>
      <c r="K65" s="6">
        <v>0</v>
      </c>
      <c r="L65" s="6">
        <v>0</v>
      </c>
      <c r="M65" s="5" t="s">
        <v>576</v>
      </c>
      <c r="N65" s="6" t="s">
        <v>575</v>
      </c>
      <c r="O65" s="6">
        <v>0</v>
      </c>
      <c r="P65" s="6">
        <v>0</v>
      </c>
      <c r="Q65" s="5" t="s">
        <v>574</v>
      </c>
    </row>
    <row r="66" spans="1:17" ht="15.75" customHeight="1">
      <c r="A66" s="10">
        <v>89</v>
      </c>
      <c r="B66" s="6">
        <v>481</v>
      </c>
      <c r="C66" s="6">
        <v>12.5</v>
      </c>
      <c r="D66" s="5"/>
      <c r="E66" s="5" t="s">
        <v>579</v>
      </c>
      <c r="F66" s="5" t="s">
        <v>583</v>
      </c>
      <c r="G66" s="7" t="s">
        <v>1581</v>
      </c>
      <c r="H66" s="5" t="s">
        <v>23</v>
      </c>
      <c r="I66" s="6">
        <v>0</v>
      </c>
      <c r="J66" s="6">
        <v>0</v>
      </c>
      <c r="K66" s="6">
        <v>0</v>
      </c>
      <c r="L66" s="6">
        <v>0</v>
      </c>
      <c r="M66" s="5" t="s">
        <v>576</v>
      </c>
      <c r="N66" s="6" t="s">
        <v>575</v>
      </c>
      <c r="O66" s="6">
        <v>0</v>
      </c>
      <c r="P66" s="6">
        <v>0</v>
      </c>
      <c r="Q66" s="5" t="s">
        <v>574</v>
      </c>
    </row>
    <row r="67" spans="1:17" ht="15.75" customHeight="1">
      <c r="A67" s="10">
        <v>89</v>
      </c>
      <c r="B67" s="6">
        <v>521</v>
      </c>
      <c r="C67" s="6">
        <v>13.5</v>
      </c>
      <c r="D67" s="5"/>
      <c r="E67" s="5" t="s">
        <v>579</v>
      </c>
      <c r="F67" s="5" t="s">
        <v>583</v>
      </c>
      <c r="G67" s="7" t="s">
        <v>1581</v>
      </c>
      <c r="H67" s="5" t="s">
        <v>23</v>
      </c>
      <c r="I67" s="6">
        <v>0</v>
      </c>
      <c r="J67" s="6">
        <v>0</v>
      </c>
      <c r="K67" s="6">
        <v>0</v>
      </c>
      <c r="L67" s="6">
        <v>0</v>
      </c>
      <c r="M67" s="5" t="s">
        <v>576</v>
      </c>
      <c r="N67" s="6" t="s">
        <v>575</v>
      </c>
      <c r="O67" s="6">
        <v>0</v>
      </c>
      <c r="P67" s="6">
        <v>0</v>
      </c>
      <c r="Q67" s="5" t="s">
        <v>574</v>
      </c>
    </row>
    <row r="68" spans="1:17" ht="15.75" customHeight="1">
      <c r="A68" s="10">
        <v>89</v>
      </c>
      <c r="B68" s="6">
        <v>561</v>
      </c>
      <c r="C68" s="6">
        <v>14.5</v>
      </c>
      <c r="D68" s="5"/>
      <c r="E68" s="5" t="s">
        <v>579</v>
      </c>
      <c r="F68" s="5" t="s">
        <v>583</v>
      </c>
      <c r="G68" s="7" t="s">
        <v>1581</v>
      </c>
      <c r="H68" s="5" t="s">
        <v>23</v>
      </c>
      <c r="I68" s="6">
        <v>0</v>
      </c>
      <c r="J68" s="6">
        <v>0</v>
      </c>
      <c r="K68" s="6">
        <v>0</v>
      </c>
      <c r="L68" s="6">
        <v>0</v>
      </c>
      <c r="M68" s="5" t="s">
        <v>576</v>
      </c>
      <c r="N68" s="6" t="s">
        <v>575</v>
      </c>
      <c r="O68" s="6">
        <v>0</v>
      </c>
      <c r="P68" s="6">
        <v>0</v>
      </c>
      <c r="Q68" s="5" t="s">
        <v>574</v>
      </c>
    </row>
    <row r="69" spans="1:17" ht="15.75" customHeight="1">
      <c r="A69" s="10">
        <v>89</v>
      </c>
      <c r="B69" s="6">
        <v>601</v>
      </c>
      <c r="C69" s="6">
        <v>15.5</v>
      </c>
      <c r="D69" s="5"/>
      <c r="E69" s="5" t="s">
        <v>579</v>
      </c>
      <c r="F69" s="5" t="s">
        <v>583</v>
      </c>
      <c r="G69" s="7" t="s">
        <v>1581</v>
      </c>
      <c r="H69" s="5" t="s">
        <v>23</v>
      </c>
      <c r="I69" s="6">
        <v>0</v>
      </c>
      <c r="J69" s="6">
        <v>0</v>
      </c>
      <c r="K69" s="6">
        <v>0</v>
      </c>
      <c r="L69" s="6">
        <v>0</v>
      </c>
      <c r="M69" s="5" t="s">
        <v>576</v>
      </c>
      <c r="N69" s="6" t="s">
        <v>575</v>
      </c>
      <c r="O69" s="6">
        <v>0</v>
      </c>
      <c r="P69" s="6">
        <v>0</v>
      </c>
      <c r="Q69" s="5" t="s">
        <v>574</v>
      </c>
    </row>
    <row r="70" spans="1:17" ht="15.75" customHeight="1">
      <c r="A70" s="10">
        <v>89</v>
      </c>
      <c r="B70" s="6">
        <v>641</v>
      </c>
      <c r="C70" s="6">
        <v>16.5</v>
      </c>
      <c r="D70" s="5"/>
      <c r="E70" s="5" t="s">
        <v>579</v>
      </c>
      <c r="F70" s="5" t="s">
        <v>583</v>
      </c>
      <c r="G70" s="7" t="s">
        <v>1581</v>
      </c>
      <c r="H70" s="5" t="s">
        <v>23</v>
      </c>
      <c r="I70" s="6">
        <v>0</v>
      </c>
      <c r="J70" s="6">
        <v>0</v>
      </c>
      <c r="K70" s="6">
        <v>0</v>
      </c>
      <c r="L70" s="6">
        <v>0</v>
      </c>
      <c r="M70" s="5" t="s">
        <v>576</v>
      </c>
      <c r="N70" s="6" t="s">
        <v>575</v>
      </c>
      <c r="O70" s="6">
        <v>0</v>
      </c>
      <c r="P70" s="6">
        <v>0</v>
      </c>
      <c r="Q70" s="5" t="s">
        <v>574</v>
      </c>
    </row>
    <row r="71" spans="1:17" ht="15.75" customHeight="1">
      <c r="A71" s="10">
        <v>90</v>
      </c>
      <c r="B71" s="6">
        <v>0</v>
      </c>
      <c r="C71" s="6">
        <v>5.5</v>
      </c>
      <c r="D71" s="5"/>
      <c r="E71" s="5" t="s">
        <v>579</v>
      </c>
      <c r="F71" s="5" t="s">
        <v>581</v>
      </c>
      <c r="G71" s="7" t="s">
        <v>1581</v>
      </c>
      <c r="H71" s="5" t="s">
        <v>23</v>
      </c>
      <c r="I71" s="6">
        <v>250</v>
      </c>
      <c r="J71" s="6">
        <v>0</v>
      </c>
      <c r="K71" s="6">
        <v>0</v>
      </c>
      <c r="L71" s="6">
        <v>0</v>
      </c>
      <c r="M71" s="5" t="s">
        <v>576</v>
      </c>
      <c r="N71" s="6" t="s">
        <v>575</v>
      </c>
      <c r="O71" s="6">
        <v>0</v>
      </c>
      <c r="P71" s="6">
        <v>0</v>
      </c>
      <c r="Q71" s="5" t="s">
        <v>574</v>
      </c>
    </row>
    <row r="72" spans="1:17" ht="15.75" customHeight="1">
      <c r="A72" s="10">
        <v>90</v>
      </c>
      <c r="B72" s="6">
        <v>0</v>
      </c>
      <c r="C72" s="6">
        <v>7.5</v>
      </c>
      <c r="D72" s="5"/>
      <c r="E72" s="5" t="s">
        <v>579</v>
      </c>
      <c r="F72" s="5" t="s">
        <v>581</v>
      </c>
      <c r="G72" s="7" t="s">
        <v>1581</v>
      </c>
      <c r="H72" s="5" t="s">
        <v>23</v>
      </c>
      <c r="I72" s="6">
        <v>350</v>
      </c>
      <c r="J72" s="6">
        <v>0</v>
      </c>
      <c r="K72" s="6">
        <v>0</v>
      </c>
      <c r="L72" s="6">
        <v>0</v>
      </c>
      <c r="M72" s="5" t="s">
        <v>576</v>
      </c>
      <c r="N72" s="6" t="s">
        <v>575</v>
      </c>
      <c r="O72" s="6">
        <v>0</v>
      </c>
      <c r="P72" s="6">
        <v>0</v>
      </c>
      <c r="Q72" s="5" t="s">
        <v>574</v>
      </c>
    </row>
    <row r="73" spans="1:17" ht="15.75" customHeight="1">
      <c r="A73" s="10">
        <v>90</v>
      </c>
      <c r="B73" s="6">
        <v>0</v>
      </c>
      <c r="C73" s="6">
        <v>12.5</v>
      </c>
      <c r="D73" s="5"/>
      <c r="E73" s="5" t="s">
        <v>579</v>
      </c>
      <c r="F73" s="5" t="s">
        <v>581</v>
      </c>
      <c r="G73" s="7" t="s">
        <v>1581</v>
      </c>
      <c r="H73" s="5" t="s">
        <v>23</v>
      </c>
      <c r="I73" s="6">
        <v>600</v>
      </c>
      <c r="J73" s="6">
        <v>0</v>
      </c>
      <c r="K73" s="6">
        <v>0</v>
      </c>
      <c r="L73" s="6">
        <v>0</v>
      </c>
      <c r="M73" s="5" t="s">
        <v>576</v>
      </c>
      <c r="N73" s="6" t="s">
        <v>575</v>
      </c>
      <c r="O73" s="6">
        <v>0</v>
      </c>
      <c r="P73" s="6">
        <v>0</v>
      </c>
      <c r="Q73" s="5" t="s">
        <v>574</v>
      </c>
    </row>
    <row r="74" spans="1:17" ht="15.75" customHeight="1">
      <c r="A74" s="10">
        <v>90</v>
      </c>
      <c r="B74" s="6">
        <v>0</v>
      </c>
      <c r="C74" s="6">
        <v>14.5</v>
      </c>
      <c r="D74" s="5"/>
      <c r="E74" s="5" t="s">
        <v>579</v>
      </c>
      <c r="F74" s="5" t="s">
        <v>581</v>
      </c>
      <c r="G74" s="7" t="s">
        <v>1581</v>
      </c>
      <c r="H74" s="5" t="s">
        <v>23</v>
      </c>
      <c r="I74" s="6">
        <v>700</v>
      </c>
      <c r="J74" s="6">
        <v>0</v>
      </c>
      <c r="K74" s="6">
        <v>0</v>
      </c>
      <c r="L74" s="6">
        <v>0</v>
      </c>
      <c r="M74" s="5" t="s">
        <v>576</v>
      </c>
      <c r="N74" s="6" t="s">
        <v>575</v>
      </c>
      <c r="O74" s="6">
        <v>0</v>
      </c>
      <c r="P74" s="6">
        <v>0</v>
      </c>
      <c r="Q74" s="5" t="s">
        <v>574</v>
      </c>
    </row>
    <row r="75" spans="1:17" ht="15.75" customHeight="1">
      <c r="A75" s="10">
        <v>90</v>
      </c>
      <c r="B75" s="6">
        <v>0</v>
      </c>
      <c r="C75" s="6">
        <v>16.5</v>
      </c>
      <c r="D75" s="5"/>
      <c r="E75" s="5" t="s">
        <v>579</v>
      </c>
      <c r="F75" s="5" t="s">
        <v>581</v>
      </c>
      <c r="G75" s="7" t="s">
        <v>1581</v>
      </c>
      <c r="H75" s="5" t="s">
        <v>23</v>
      </c>
      <c r="I75" s="6">
        <v>800</v>
      </c>
      <c r="J75" s="6">
        <v>0</v>
      </c>
      <c r="K75" s="6">
        <v>0</v>
      </c>
      <c r="L75" s="6">
        <v>0</v>
      </c>
      <c r="M75" s="5" t="s">
        <v>576</v>
      </c>
      <c r="N75" s="6" t="s">
        <v>575</v>
      </c>
      <c r="O75" s="6">
        <v>0</v>
      </c>
      <c r="P75" s="6">
        <v>0</v>
      </c>
      <c r="Q75" s="5" t="s">
        <v>574</v>
      </c>
    </row>
    <row r="76" spans="1:17" ht="15.75" customHeight="1">
      <c r="A76" s="10">
        <v>90</v>
      </c>
      <c r="B76" s="6">
        <v>0</v>
      </c>
      <c r="C76" s="6">
        <v>18.5</v>
      </c>
      <c r="D76" s="5"/>
      <c r="E76" s="5" t="s">
        <v>579</v>
      </c>
      <c r="F76" s="5" t="s">
        <v>581</v>
      </c>
      <c r="G76" s="7" t="s">
        <v>1581</v>
      </c>
      <c r="H76" s="5" t="s">
        <v>23</v>
      </c>
      <c r="I76" s="6">
        <v>900</v>
      </c>
      <c r="J76" s="6">
        <v>0</v>
      </c>
      <c r="K76" s="6">
        <v>0</v>
      </c>
      <c r="L76" s="6">
        <v>0</v>
      </c>
      <c r="M76" s="5" t="s">
        <v>576</v>
      </c>
      <c r="N76" s="6" t="s">
        <v>575</v>
      </c>
      <c r="O76" s="6">
        <v>0</v>
      </c>
      <c r="P76" s="6">
        <v>0</v>
      </c>
      <c r="Q76" s="5" t="s">
        <v>574</v>
      </c>
    </row>
    <row r="77" spans="1:17" ht="15.75" customHeight="1">
      <c r="A77" s="10">
        <v>90</v>
      </c>
      <c r="B77" s="6">
        <v>0</v>
      </c>
      <c r="C77" s="6">
        <v>60.5</v>
      </c>
      <c r="D77" s="5"/>
      <c r="E77" s="5" t="s">
        <v>579</v>
      </c>
      <c r="F77" s="5" t="s">
        <v>581</v>
      </c>
      <c r="G77" s="7" t="s">
        <v>1581</v>
      </c>
      <c r="H77" s="5" t="s">
        <v>23</v>
      </c>
      <c r="I77" s="6">
        <v>1200</v>
      </c>
      <c r="J77" s="6">
        <v>0</v>
      </c>
      <c r="K77" s="6">
        <v>0</v>
      </c>
      <c r="L77" s="6">
        <v>0</v>
      </c>
      <c r="M77" s="5" t="s">
        <v>576</v>
      </c>
      <c r="N77" s="6" t="s">
        <v>575</v>
      </c>
      <c r="O77" s="6">
        <v>0</v>
      </c>
      <c r="P77" s="6">
        <v>0</v>
      </c>
      <c r="Q77" s="5" t="s">
        <v>574</v>
      </c>
    </row>
    <row r="78" spans="1:17" ht="15.75" customHeight="1">
      <c r="A78" s="10">
        <v>91</v>
      </c>
      <c r="B78" s="6">
        <v>201</v>
      </c>
      <c r="C78" s="6">
        <v>4.5</v>
      </c>
      <c r="D78" s="5"/>
      <c r="E78" s="5" t="s">
        <v>579</v>
      </c>
      <c r="F78" s="5" t="s">
        <v>578</v>
      </c>
      <c r="G78" s="7" t="s">
        <v>1581</v>
      </c>
      <c r="H78" s="5" t="s">
        <v>23</v>
      </c>
      <c r="I78" s="6">
        <v>0</v>
      </c>
      <c r="J78" s="6">
        <v>0</v>
      </c>
      <c r="K78" s="6">
        <v>0</v>
      </c>
      <c r="L78" s="6">
        <v>0</v>
      </c>
      <c r="M78" s="5" t="s">
        <v>576</v>
      </c>
      <c r="N78" s="6" t="s">
        <v>575</v>
      </c>
      <c r="O78" s="6">
        <v>0</v>
      </c>
      <c r="P78" s="6">
        <v>0</v>
      </c>
      <c r="Q78" s="5" t="s">
        <v>574</v>
      </c>
    </row>
    <row r="79" spans="1:17" ht="15.75" customHeight="1">
      <c r="A79" s="10">
        <v>91</v>
      </c>
      <c r="B79" s="6">
        <v>241</v>
      </c>
      <c r="C79" s="6">
        <v>5.5</v>
      </c>
      <c r="D79" s="5"/>
      <c r="E79" s="5" t="s">
        <v>579</v>
      </c>
      <c r="F79" s="5" t="s">
        <v>578</v>
      </c>
      <c r="G79" s="7" t="s">
        <v>1581</v>
      </c>
      <c r="H79" s="5" t="s">
        <v>23</v>
      </c>
      <c r="I79" s="6">
        <v>0</v>
      </c>
      <c r="J79" s="6">
        <v>0</v>
      </c>
      <c r="K79" s="6">
        <v>0</v>
      </c>
      <c r="L79" s="6">
        <v>0</v>
      </c>
      <c r="M79" s="5" t="s">
        <v>576</v>
      </c>
      <c r="N79" s="6" t="s">
        <v>575</v>
      </c>
      <c r="O79" s="6">
        <v>0</v>
      </c>
      <c r="P79" s="6">
        <v>0</v>
      </c>
      <c r="Q79" s="5" t="s">
        <v>574</v>
      </c>
    </row>
    <row r="80" spans="1:17" ht="15.75" customHeight="1">
      <c r="A80" s="10">
        <v>91</v>
      </c>
      <c r="B80" s="6">
        <v>281</v>
      </c>
      <c r="C80" s="6">
        <v>6.5</v>
      </c>
      <c r="D80" s="5"/>
      <c r="E80" s="5" t="s">
        <v>579</v>
      </c>
      <c r="F80" s="5" t="s">
        <v>578</v>
      </c>
      <c r="G80" s="7" t="s">
        <v>1581</v>
      </c>
      <c r="H80" s="5" t="s">
        <v>23</v>
      </c>
      <c r="I80" s="6">
        <v>0</v>
      </c>
      <c r="J80" s="6">
        <v>0</v>
      </c>
      <c r="K80" s="6">
        <v>0</v>
      </c>
      <c r="L80" s="6">
        <v>0</v>
      </c>
      <c r="M80" s="5" t="s">
        <v>576</v>
      </c>
      <c r="N80" s="6" t="s">
        <v>575</v>
      </c>
      <c r="O80" s="6">
        <v>0</v>
      </c>
      <c r="P80" s="6">
        <v>0</v>
      </c>
      <c r="Q80" s="5" t="s">
        <v>574</v>
      </c>
    </row>
    <row r="81" spans="1:17" ht="15.75" customHeight="1">
      <c r="A81" s="10">
        <v>92</v>
      </c>
      <c r="B81" s="6">
        <v>0</v>
      </c>
      <c r="C81" s="6">
        <v>1</v>
      </c>
      <c r="D81" s="5"/>
      <c r="E81" s="5" t="s">
        <v>579</v>
      </c>
      <c r="F81" s="5" t="s">
        <v>1582</v>
      </c>
      <c r="G81" s="7" t="s">
        <v>1581</v>
      </c>
      <c r="H81" s="5" t="s">
        <v>23</v>
      </c>
      <c r="I81" s="6">
        <v>0</v>
      </c>
      <c r="J81" s="6">
        <v>0</v>
      </c>
      <c r="K81" s="6">
        <v>0</v>
      </c>
      <c r="L81" s="6">
        <v>0</v>
      </c>
      <c r="M81" s="5" t="s">
        <v>585</v>
      </c>
      <c r="N81" s="6" t="s">
        <v>575</v>
      </c>
      <c r="O81" s="6">
        <v>0</v>
      </c>
      <c r="P81" s="6">
        <v>0</v>
      </c>
      <c r="Q81" s="5" t="s">
        <v>1580</v>
      </c>
    </row>
  </sheetData>
  <phoneticPr fontId="2" type="noConversion"/>
  <pageMargins left="1" right="1" top="1" bottom="1" header="0.3" footer="0.3"/>
  <pageSetup paperSize="0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rgb="FF00B050"/>
    <outlinePr summaryBelow="0"/>
  </sheetPr>
  <dimension ref="A1:Q51"/>
  <sheetViews>
    <sheetView showGridLines="0" workbookViewId="0"/>
  </sheetViews>
  <sheetFormatPr defaultColWidth="8.625" defaultRowHeight="16.5"/>
  <cols>
    <col min="1" max="1" width="6.25" style="4" customWidth="1"/>
    <col min="2" max="2" width="10.125" style="4" customWidth="1"/>
    <col min="3" max="3" width="7" style="4" customWidth="1"/>
    <col min="4" max="5" width="6.25" style="4" customWidth="1"/>
    <col min="6" max="6" width="14.625" style="4" customWidth="1"/>
    <col min="7" max="7" width="11.375" style="4" customWidth="1"/>
    <col min="8" max="8" width="9.625" style="4" customWidth="1"/>
    <col min="9" max="10" width="6.25" style="4" customWidth="1"/>
    <col min="11" max="11" width="10.375" style="4" customWidth="1"/>
    <col min="12" max="12" width="7" style="4" customWidth="1"/>
    <col min="13" max="13" width="9.625" style="4" customWidth="1"/>
    <col min="14" max="14" width="23.375" style="4" customWidth="1"/>
    <col min="15" max="15" width="8" style="4" customWidth="1"/>
    <col min="16" max="16" width="9.625" style="4" customWidth="1"/>
    <col min="17" max="17" width="27" style="4" customWidth="1"/>
    <col min="18" max="16384" width="8.625" style="4"/>
  </cols>
  <sheetData>
    <row r="1" spans="1:17" ht="12.75" customHeight="1">
      <c r="A1" s="12" t="s">
        <v>605</v>
      </c>
      <c r="B1" s="12" t="s">
        <v>601</v>
      </c>
      <c r="C1" s="12" t="s">
        <v>12</v>
      </c>
      <c r="D1" s="8" t="s">
        <v>607</v>
      </c>
      <c r="E1" s="8" t="s">
        <v>606</v>
      </c>
      <c r="F1" s="8" t="s">
        <v>604</v>
      </c>
      <c r="G1" s="8" t="s">
        <v>603</v>
      </c>
      <c r="H1" s="8" t="s">
        <v>602</v>
      </c>
      <c r="I1" s="8" t="s">
        <v>585</v>
      </c>
      <c r="J1" s="8" t="s">
        <v>600</v>
      </c>
      <c r="K1" s="8" t="s">
        <v>599</v>
      </c>
      <c r="L1" s="8" t="s">
        <v>598</v>
      </c>
      <c r="M1" s="8" t="s">
        <v>597</v>
      </c>
      <c r="N1" s="8" t="s">
        <v>596</v>
      </c>
      <c r="O1" s="8" t="s">
        <v>595</v>
      </c>
      <c r="P1" s="8" t="s">
        <v>594</v>
      </c>
      <c r="Q1" s="8" t="s">
        <v>593</v>
      </c>
    </row>
    <row r="2" spans="1:17" ht="15.75" customHeight="1">
      <c r="A2" s="11">
        <v>18</v>
      </c>
      <c r="B2" s="6">
        <v>201</v>
      </c>
      <c r="C2" s="6">
        <v>5</v>
      </c>
      <c r="D2" s="5"/>
      <c r="E2" s="5" t="s">
        <v>579</v>
      </c>
      <c r="F2" s="5" t="s">
        <v>591</v>
      </c>
      <c r="G2" s="7" t="s">
        <v>577</v>
      </c>
      <c r="H2" s="5" t="s">
        <v>16</v>
      </c>
      <c r="I2" s="6">
        <v>0</v>
      </c>
      <c r="J2" s="6">
        <v>0</v>
      </c>
      <c r="K2" s="6">
        <v>0</v>
      </c>
      <c r="L2" s="6">
        <v>0</v>
      </c>
      <c r="M2" s="5" t="s">
        <v>576</v>
      </c>
      <c r="N2" s="6" t="s">
        <v>580</v>
      </c>
      <c r="O2" s="6">
        <v>0</v>
      </c>
      <c r="P2" s="6">
        <v>0</v>
      </c>
      <c r="Q2" s="5" t="s">
        <v>574</v>
      </c>
    </row>
    <row r="3" spans="1:17" ht="15.75" customHeight="1">
      <c r="A3" s="11">
        <v>18</v>
      </c>
      <c r="B3" s="6">
        <v>241</v>
      </c>
      <c r="C3" s="6">
        <v>6</v>
      </c>
      <c r="D3" s="5"/>
      <c r="E3" s="5" t="s">
        <v>579</v>
      </c>
      <c r="F3" s="5" t="s">
        <v>591</v>
      </c>
      <c r="G3" s="7" t="s">
        <v>577</v>
      </c>
      <c r="H3" s="5" t="s">
        <v>16</v>
      </c>
      <c r="I3" s="6">
        <v>0</v>
      </c>
      <c r="J3" s="6">
        <v>0</v>
      </c>
      <c r="K3" s="6">
        <v>0</v>
      </c>
      <c r="L3" s="6">
        <v>0</v>
      </c>
      <c r="M3" s="5" t="s">
        <v>576</v>
      </c>
      <c r="N3" s="6" t="s">
        <v>580</v>
      </c>
      <c r="O3" s="6">
        <v>0</v>
      </c>
      <c r="P3" s="6">
        <v>0</v>
      </c>
      <c r="Q3" s="5" t="s">
        <v>574</v>
      </c>
    </row>
    <row r="4" spans="1:17" ht="15.75" customHeight="1">
      <c r="A4" s="11">
        <v>18</v>
      </c>
      <c r="B4" s="6">
        <v>281</v>
      </c>
      <c r="C4" s="6">
        <v>7</v>
      </c>
      <c r="D4" s="5"/>
      <c r="E4" s="5" t="s">
        <v>579</v>
      </c>
      <c r="F4" s="5" t="s">
        <v>591</v>
      </c>
      <c r="G4" s="7" t="s">
        <v>577</v>
      </c>
      <c r="H4" s="5" t="s">
        <v>16</v>
      </c>
      <c r="I4" s="6">
        <v>0</v>
      </c>
      <c r="J4" s="6">
        <v>0</v>
      </c>
      <c r="K4" s="6">
        <v>0</v>
      </c>
      <c r="L4" s="6">
        <v>0</v>
      </c>
      <c r="M4" s="5" t="s">
        <v>576</v>
      </c>
      <c r="N4" s="6" t="s">
        <v>580</v>
      </c>
      <c r="O4" s="6">
        <v>0</v>
      </c>
      <c r="P4" s="6">
        <v>0</v>
      </c>
      <c r="Q4" s="5" t="s">
        <v>574</v>
      </c>
    </row>
    <row r="5" spans="1:17" ht="15.75" customHeight="1">
      <c r="A5" s="11">
        <v>18</v>
      </c>
      <c r="B5" s="6">
        <v>321</v>
      </c>
      <c r="C5" s="6">
        <v>8</v>
      </c>
      <c r="D5" s="5"/>
      <c r="E5" s="5" t="s">
        <v>579</v>
      </c>
      <c r="F5" s="5" t="s">
        <v>591</v>
      </c>
      <c r="G5" s="7" t="s">
        <v>577</v>
      </c>
      <c r="H5" s="5" t="s">
        <v>16</v>
      </c>
      <c r="I5" s="6">
        <v>0</v>
      </c>
      <c r="J5" s="6">
        <v>0</v>
      </c>
      <c r="K5" s="6">
        <v>0</v>
      </c>
      <c r="L5" s="6">
        <v>0</v>
      </c>
      <c r="M5" s="5" t="s">
        <v>576</v>
      </c>
      <c r="N5" s="6" t="s">
        <v>580</v>
      </c>
      <c r="O5" s="6">
        <v>0</v>
      </c>
      <c r="P5" s="6">
        <v>0</v>
      </c>
      <c r="Q5" s="5" t="s">
        <v>574</v>
      </c>
    </row>
    <row r="6" spans="1:17" ht="15.75" customHeight="1">
      <c r="A6" s="11">
        <v>18</v>
      </c>
      <c r="B6" s="6">
        <v>361</v>
      </c>
      <c r="C6" s="6">
        <v>9</v>
      </c>
      <c r="D6" s="5"/>
      <c r="E6" s="5" t="s">
        <v>579</v>
      </c>
      <c r="F6" s="5" t="s">
        <v>591</v>
      </c>
      <c r="G6" s="7" t="s">
        <v>577</v>
      </c>
      <c r="H6" s="5" t="s">
        <v>16</v>
      </c>
      <c r="I6" s="6">
        <v>0</v>
      </c>
      <c r="J6" s="6">
        <v>0</v>
      </c>
      <c r="K6" s="6">
        <v>0</v>
      </c>
      <c r="L6" s="6">
        <v>0</v>
      </c>
      <c r="M6" s="5" t="s">
        <v>576</v>
      </c>
      <c r="N6" s="6" t="s">
        <v>580</v>
      </c>
      <c r="O6" s="6">
        <v>0</v>
      </c>
      <c r="P6" s="6">
        <v>0</v>
      </c>
      <c r="Q6" s="5" t="s">
        <v>574</v>
      </c>
    </row>
    <row r="7" spans="1:17" ht="15.75" customHeight="1">
      <c r="A7" s="11">
        <v>18</v>
      </c>
      <c r="B7" s="6">
        <v>401</v>
      </c>
      <c r="C7" s="6">
        <v>10</v>
      </c>
      <c r="D7" s="5"/>
      <c r="E7" s="5" t="s">
        <v>579</v>
      </c>
      <c r="F7" s="5" t="s">
        <v>591</v>
      </c>
      <c r="G7" s="7" t="s">
        <v>577</v>
      </c>
      <c r="H7" s="5" t="s">
        <v>16</v>
      </c>
      <c r="I7" s="6">
        <v>0</v>
      </c>
      <c r="J7" s="6">
        <v>0</v>
      </c>
      <c r="K7" s="6">
        <v>0</v>
      </c>
      <c r="L7" s="6">
        <v>0</v>
      </c>
      <c r="M7" s="5" t="s">
        <v>576</v>
      </c>
      <c r="N7" s="6" t="s">
        <v>580</v>
      </c>
      <c r="O7" s="6">
        <v>0</v>
      </c>
      <c r="P7" s="6">
        <v>0</v>
      </c>
      <c r="Q7" s="5" t="s">
        <v>574</v>
      </c>
    </row>
    <row r="8" spans="1:17" ht="15.75" customHeight="1">
      <c r="A8" s="11">
        <v>18</v>
      </c>
      <c r="B8" s="6">
        <v>441</v>
      </c>
      <c r="C8" s="6">
        <v>11</v>
      </c>
      <c r="D8" s="5"/>
      <c r="E8" s="5" t="s">
        <v>579</v>
      </c>
      <c r="F8" s="5" t="s">
        <v>591</v>
      </c>
      <c r="G8" s="7" t="s">
        <v>577</v>
      </c>
      <c r="H8" s="5" t="s">
        <v>16</v>
      </c>
      <c r="I8" s="6">
        <v>0</v>
      </c>
      <c r="J8" s="6">
        <v>0</v>
      </c>
      <c r="K8" s="6">
        <v>0</v>
      </c>
      <c r="L8" s="6">
        <v>0</v>
      </c>
      <c r="M8" s="5" t="s">
        <v>576</v>
      </c>
      <c r="N8" s="6" t="s">
        <v>580</v>
      </c>
      <c r="O8" s="6">
        <v>0</v>
      </c>
      <c r="P8" s="6">
        <v>0</v>
      </c>
      <c r="Q8" s="5" t="s">
        <v>574</v>
      </c>
    </row>
    <row r="9" spans="1:17" ht="15.75" customHeight="1">
      <c r="A9" s="11">
        <v>18</v>
      </c>
      <c r="B9" s="6">
        <v>481</v>
      </c>
      <c r="C9" s="6">
        <v>12</v>
      </c>
      <c r="D9" s="5"/>
      <c r="E9" s="5" t="s">
        <v>579</v>
      </c>
      <c r="F9" s="5" t="s">
        <v>591</v>
      </c>
      <c r="G9" s="7" t="s">
        <v>577</v>
      </c>
      <c r="H9" s="5" t="s">
        <v>16</v>
      </c>
      <c r="I9" s="6">
        <v>0</v>
      </c>
      <c r="J9" s="6">
        <v>0</v>
      </c>
      <c r="K9" s="6">
        <v>0</v>
      </c>
      <c r="L9" s="6">
        <v>0</v>
      </c>
      <c r="M9" s="5" t="s">
        <v>576</v>
      </c>
      <c r="N9" s="6" t="s">
        <v>580</v>
      </c>
      <c r="O9" s="6">
        <v>0</v>
      </c>
      <c r="P9" s="6">
        <v>0</v>
      </c>
      <c r="Q9" s="5" t="s">
        <v>574</v>
      </c>
    </row>
    <row r="10" spans="1:17" ht="15.75" customHeight="1">
      <c r="A10" s="11">
        <v>18</v>
      </c>
      <c r="B10" s="6">
        <v>521</v>
      </c>
      <c r="C10" s="6">
        <v>13</v>
      </c>
      <c r="D10" s="5"/>
      <c r="E10" s="5" t="s">
        <v>579</v>
      </c>
      <c r="F10" s="5" t="s">
        <v>591</v>
      </c>
      <c r="G10" s="7" t="s">
        <v>577</v>
      </c>
      <c r="H10" s="5" t="s">
        <v>16</v>
      </c>
      <c r="I10" s="6">
        <v>0</v>
      </c>
      <c r="J10" s="6">
        <v>0</v>
      </c>
      <c r="K10" s="6">
        <v>0</v>
      </c>
      <c r="L10" s="6">
        <v>0</v>
      </c>
      <c r="M10" s="5" t="s">
        <v>576</v>
      </c>
      <c r="N10" s="6" t="s">
        <v>580</v>
      </c>
      <c r="O10" s="6">
        <v>0</v>
      </c>
      <c r="P10" s="6">
        <v>0</v>
      </c>
      <c r="Q10" s="5" t="s">
        <v>574</v>
      </c>
    </row>
    <row r="11" spans="1:17" ht="15.75" customHeight="1">
      <c r="A11" s="11">
        <v>18</v>
      </c>
      <c r="B11" s="6">
        <v>561</v>
      </c>
      <c r="C11" s="6">
        <v>14</v>
      </c>
      <c r="D11" s="5"/>
      <c r="E11" s="5" t="s">
        <v>579</v>
      </c>
      <c r="F11" s="5" t="s">
        <v>591</v>
      </c>
      <c r="G11" s="7" t="s">
        <v>577</v>
      </c>
      <c r="H11" s="5" t="s">
        <v>16</v>
      </c>
      <c r="I11" s="6">
        <v>0</v>
      </c>
      <c r="J11" s="6">
        <v>0</v>
      </c>
      <c r="K11" s="6">
        <v>0</v>
      </c>
      <c r="L11" s="6">
        <v>0</v>
      </c>
      <c r="M11" s="5" t="s">
        <v>576</v>
      </c>
      <c r="N11" s="6" t="s">
        <v>580</v>
      </c>
      <c r="O11" s="6">
        <v>0</v>
      </c>
      <c r="P11" s="6">
        <v>0</v>
      </c>
      <c r="Q11" s="5" t="s">
        <v>574</v>
      </c>
    </row>
    <row r="12" spans="1:17" ht="15.75" customHeight="1">
      <c r="A12" s="11">
        <v>18</v>
      </c>
      <c r="B12" s="6">
        <v>601</v>
      </c>
      <c r="C12" s="6">
        <v>15</v>
      </c>
      <c r="D12" s="5"/>
      <c r="E12" s="5" t="s">
        <v>579</v>
      </c>
      <c r="F12" s="5" t="s">
        <v>591</v>
      </c>
      <c r="G12" s="7" t="s">
        <v>577</v>
      </c>
      <c r="H12" s="5" t="s">
        <v>16</v>
      </c>
      <c r="I12" s="6">
        <v>0</v>
      </c>
      <c r="J12" s="6">
        <v>0</v>
      </c>
      <c r="K12" s="6">
        <v>0</v>
      </c>
      <c r="L12" s="6">
        <v>0</v>
      </c>
      <c r="M12" s="5" t="s">
        <v>576</v>
      </c>
      <c r="N12" s="6" t="s">
        <v>580</v>
      </c>
      <c r="O12" s="6">
        <v>0</v>
      </c>
      <c r="P12" s="6">
        <v>0</v>
      </c>
      <c r="Q12" s="5" t="s">
        <v>574</v>
      </c>
    </row>
    <row r="13" spans="1:17" ht="15.75" customHeight="1">
      <c r="A13" s="11">
        <v>18</v>
      </c>
      <c r="B13" s="6">
        <v>641</v>
      </c>
      <c r="C13" s="6">
        <v>15</v>
      </c>
      <c r="D13" s="5"/>
      <c r="E13" s="5" t="s">
        <v>579</v>
      </c>
      <c r="F13" s="5" t="s">
        <v>591</v>
      </c>
      <c r="G13" s="7" t="s">
        <v>577</v>
      </c>
      <c r="H13" s="5" t="s">
        <v>16</v>
      </c>
      <c r="I13" s="6">
        <v>0</v>
      </c>
      <c r="J13" s="6">
        <v>0</v>
      </c>
      <c r="K13" s="6">
        <v>0</v>
      </c>
      <c r="L13" s="6">
        <v>0</v>
      </c>
      <c r="M13" s="5" t="s">
        <v>576</v>
      </c>
      <c r="N13" s="6" t="s">
        <v>580</v>
      </c>
      <c r="O13" s="6">
        <v>0</v>
      </c>
      <c r="P13" s="6">
        <v>0</v>
      </c>
      <c r="Q13" s="5" t="s">
        <v>574</v>
      </c>
    </row>
    <row r="14" spans="1:17" ht="15.75" customHeight="1">
      <c r="A14" s="11">
        <v>19</v>
      </c>
      <c r="B14" s="6">
        <v>201</v>
      </c>
      <c r="C14" s="6">
        <v>4</v>
      </c>
      <c r="D14" s="5"/>
      <c r="E14" s="5" t="s">
        <v>579</v>
      </c>
      <c r="F14" s="5" t="s">
        <v>590</v>
      </c>
      <c r="G14" s="7" t="s">
        <v>577</v>
      </c>
      <c r="H14" s="5" t="s">
        <v>16</v>
      </c>
      <c r="I14" s="6">
        <v>0</v>
      </c>
      <c r="J14" s="6">
        <v>0</v>
      </c>
      <c r="K14" s="6">
        <v>0</v>
      </c>
      <c r="L14" s="6">
        <v>0</v>
      </c>
      <c r="M14" s="5" t="s">
        <v>576</v>
      </c>
      <c r="N14" s="6" t="s">
        <v>575</v>
      </c>
      <c r="O14" s="6">
        <v>0</v>
      </c>
      <c r="P14" s="6">
        <v>0</v>
      </c>
      <c r="Q14" s="5" t="s">
        <v>574</v>
      </c>
    </row>
    <row r="15" spans="1:17" ht="15.75" customHeight="1">
      <c r="A15" s="11">
        <v>19</v>
      </c>
      <c r="B15" s="6">
        <v>241</v>
      </c>
      <c r="C15" s="6">
        <v>5</v>
      </c>
      <c r="D15" s="5"/>
      <c r="E15" s="5" t="s">
        <v>579</v>
      </c>
      <c r="F15" s="5" t="s">
        <v>590</v>
      </c>
      <c r="G15" s="7" t="s">
        <v>577</v>
      </c>
      <c r="H15" s="5" t="s">
        <v>16</v>
      </c>
      <c r="I15" s="6">
        <v>0</v>
      </c>
      <c r="J15" s="6">
        <v>0</v>
      </c>
      <c r="K15" s="6">
        <v>0</v>
      </c>
      <c r="L15" s="6">
        <v>0</v>
      </c>
      <c r="M15" s="5" t="s">
        <v>576</v>
      </c>
      <c r="N15" s="6" t="s">
        <v>575</v>
      </c>
      <c r="O15" s="6">
        <v>0</v>
      </c>
      <c r="P15" s="6">
        <v>0</v>
      </c>
      <c r="Q15" s="5" t="s">
        <v>574</v>
      </c>
    </row>
    <row r="16" spans="1:17" ht="15.75" customHeight="1">
      <c r="A16" s="11">
        <v>19</v>
      </c>
      <c r="B16" s="6">
        <v>280</v>
      </c>
      <c r="C16" s="6">
        <v>4</v>
      </c>
      <c r="D16" s="5"/>
      <c r="E16" s="5" t="s">
        <v>579</v>
      </c>
      <c r="F16" s="5" t="s">
        <v>590</v>
      </c>
      <c r="G16" s="7" t="s">
        <v>577</v>
      </c>
      <c r="H16" s="5" t="s">
        <v>16</v>
      </c>
      <c r="I16" s="6">
        <v>0</v>
      </c>
      <c r="J16" s="6">
        <v>0</v>
      </c>
      <c r="K16" s="6"/>
      <c r="L16" s="6">
        <v>0</v>
      </c>
      <c r="M16" s="5" t="s">
        <v>576</v>
      </c>
      <c r="N16" s="6" t="s">
        <v>580</v>
      </c>
      <c r="O16" s="6"/>
      <c r="P16" s="6"/>
      <c r="Q16" s="5" t="s">
        <v>574</v>
      </c>
    </row>
    <row r="17" spans="1:17" ht="15.75" customHeight="1">
      <c r="A17" s="11">
        <v>19</v>
      </c>
      <c r="B17" s="6">
        <v>281</v>
      </c>
      <c r="C17" s="6">
        <v>6</v>
      </c>
      <c r="D17" s="5"/>
      <c r="E17" s="5" t="s">
        <v>579</v>
      </c>
      <c r="F17" s="5" t="s">
        <v>590</v>
      </c>
      <c r="G17" s="7" t="s">
        <v>577</v>
      </c>
      <c r="H17" s="5" t="s">
        <v>16</v>
      </c>
      <c r="I17" s="6">
        <v>0</v>
      </c>
      <c r="J17" s="6">
        <v>0</v>
      </c>
      <c r="K17" s="6">
        <v>0</v>
      </c>
      <c r="L17" s="6">
        <v>0</v>
      </c>
      <c r="M17" s="5" t="s">
        <v>576</v>
      </c>
      <c r="N17" s="6" t="s">
        <v>575</v>
      </c>
      <c r="O17" s="6">
        <v>0</v>
      </c>
      <c r="P17" s="6">
        <v>0</v>
      </c>
      <c r="Q17" s="5" t="s">
        <v>574</v>
      </c>
    </row>
    <row r="18" spans="1:17" ht="15.75" customHeight="1">
      <c r="A18" s="11">
        <v>22</v>
      </c>
      <c r="B18" s="6">
        <v>0</v>
      </c>
      <c r="C18" s="6">
        <v>12</v>
      </c>
      <c r="D18" s="5"/>
      <c r="E18" s="5" t="s">
        <v>579</v>
      </c>
      <c r="F18" s="5" t="s">
        <v>588</v>
      </c>
      <c r="G18" s="7" t="s">
        <v>577</v>
      </c>
      <c r="H18" s="5" t="s">
        <v>16</v>
      </c>
      <c r="I18" s="6">
        <v>600</v>
      </c>
      <c r="J18" s="6">
        <v>0</v>
      </c>
      <c r="K18" s="6">
        <v>0</v>
      </c>
      <c r="L18" s="6">
        <v>0</v>
      </c>
      <c r="M18" s="5" t="s">
        <v>576</v>
      </c>
      <c r="N18" s="6" t="s">
        <v>580</v>
      </c>
      <c r="O18" s="6">
        <v>0</v>
      </c>
      <c r="P18" s="6">
        <v>0</v>
      </c>
      <c r="Q18" s="5" t="s">
        <v>574</v>
      </c>
    </row>
    <row r="19" spans="1:17" ht="15.75" customHeight="1">
      <c r="A19" s="11">
        <v>22</v>
      </c>
      <c r="B19" s="6">
        <v>0</v>
      </c>
      <c r="C19" s="6">
        <v>14</v>
      </c>
      <c r="D19" s="5"/>
      <c r="E19" s="5" t="s">
        <v>579</v>
      </c>
      <c r="F19" s="5" t="s">
        <v>588</v>
      </c>
      <c r="G19" s="7" t="s">
        <v>577</v>
      </c>
      <c r="H19" s="5" t="s">
        <v>16</v>
      </c>
      <c r="I19" s="6">
        <v>700</v>
      </c>
      <c r="J19" s="6">
        <v>0</v>
      </c>
      <c r="K19" s="6">
        <v>0</v>
      </c>
      <c r="L19" s="6">
        <v>0</v>
      </c>
      <c r="M19" s="5" t="s">
        <v>576</v>
      </c>
      <c r="N19" s="6" t="s">
        <v>580</v>
      </c>
      <c r="O19" s="6">
        <v>0</v>
      </c>
      <c r="P19" s="6">
        <v>0</v>
      </c>
      <c r="Q19" s="5" t="s">
        <v>574</v>
      </c>
    </row>
    <row r="20" spans="1:17" ht="15.75" customHeight="1">
      <c r="A20" s="11">
        <v>22</v>
      </c>
      <c r="B20" s="6">
        <v>0</v>
      </c>
      <c r="C20" s="6">
        <v>16</v>
      </c>
      <c r="D20" s="5"/>
      <c r="E20" s="5" t="s">
        <v>579</v>
      </c>
      <c r="F20" s="5" t="s">
        <v>588</v>
      </c>
      <c r="G20" s="7" t="s">
        <v>577</v>
      </c>
      <c r="H20" s="5" t="s">
        <v>16</v>
      </c>
      <c r="I20" s="6">
        <v>800</v>
      </c>
      <c r="J20" s="6">
        <v>0</v>
      </c>
      <c r="K20" s="6">
        <v>0</v>
      </c>
      <c r="L20" s="6">
        <v>0</v>
      </c>
      <c r="M20" s="5" t="s">
        <v>576</v>
      </c>
      <c r="N20" s="6" t="s">
        <v>580</v>
      </c>
      <c r="O20" s="6">
        <v>0</v>
      </c>
      <c r="P20" s="6">
        <v>0</v>
      </c>
      <c r="Q20" s="5" t="s">
        <v>574</v>
      </c>
    </row>
    <row r="21" spans="1:17" ht="15.75" customHeight="1">
      <c r="A21" s="11">
        <v>22</v>
      </c>
      <c r="B21" s="6">
        <v>0</v>
      </c>
      <c r="C21" s="6">
        <v>18</v>
      </c>
      <c r="D21" s="5"/>
      <c r="E21" s="5" t="s">
        <v>579</v>
      </c>
      <c r="F21" s="5" t="s">
        <v>588</v>
      </c>
      <c r="G21" s="7" t="s">
        <v>577</v>
      </c>
      <c r="H21" s="5" t="s">
        <v>16</v>
      </c>
      <c r="I21" s="6">
        <v>900</v>
      </c>
      <c r="J21" s="6">
        <v>0</v>
      </c>
      <c r="K21" s="6">
        <v>0</v>
      </c>
      <c r="L21" s="6">
        <v>0</v>
      </c>
      <c r="M21" s="5" t="s">
        <v>576</v>
      </c>
      <c r="N21" s="6" t="s">
        <v>580</v>
      </c>
      <c r="O21" s="6">
        <v>0</v>
      </c>
      <c r="P21" s="6">
        <v>0</v>
      </c>
      <c r="Q21" s="5" t="s">
        <v>574</v>
      </c>
    </row>
    <row r="22" spans="1:17" ht="15.75" customHeight="1">
      <c r="A22" s="11">
        <v>26</v>
      </c>
      <c r="B22" s="6">
        <v>240</v>
      </c>
      <c r="C22" s="6">
        <v>7</v>
      </c>
      <c r="D22" s="5"/>
      <c r="E22" s="5" t="s">
        <v>579</v>
      </c>
      <c r="F22" s="5" t="s">
        <v>587</v>
      </c>
      <c r="G22" s="7" t="s">
        <v>577</v>
      </c>
      <c r="H22" s="5" t="s">
        <v>16</v>
      </c>
      <c r="I22" s="6">
        <v>0</v>
      </c>
      <c r="J22" s="6">
        <v>0</v>
      </c>
      <c r="K22" s="6"/>
      <c r="L22" s="6">
        <v>0</v>
      </c>
      <c r="M22" s="5" t="s">
        <v>576</v>
      </c>
      <c r="N22" s="6" t="s">
        <v>580</v>
      </c>
      <c r="O22" s="6"/>
      <c r="P22" s="6"/>
      <c r="Q22" s="5" t="s">
        <v>574</v>
      </c>
    </row>
    <row r="23" spans="1:17" ht="15.75" customHeight="1">
      <c r="A23" s="11">
        <v>26</v>
      </c>
      <c r="B23" s="6">
        <v>350</v>
      </c>
      <c r="C23" s="6">
        <v>9</v>
      </c>
      <c r="D23" s="5"/>
      <c r="E23" s="5" t="s">
        <v>579</v>
      </c>
      <c r="F23" s="5" t="s">
        <v>587</v>
      </c>
      <c r="G23" s="7" t="s">
        <v>577</v>
      </c>
      <c r="H23" s="5" t="s">
        <v>16</v>
      </c>
      <c r="I23" s="6">
        <v>0</v>
      </c>
      <c r="J23" s="6">
        <v>0</v>
      </c>
      <c r="K23" s="6"/>
      <c r="L23" s="6">
        <v>0</v>
      </c>
      <c r="M23" s="5" t="s">
        <v>576</v>
      </c>
      <c r="N23" s="6" t="s">
        <v>580</v>
      </c>
      <c r="O23" s="6"/>
      <c r="P23" s="6"/>
      <c r="Q23" s="5" t="s">
        <v>574</v>
      </c>
    </row>
    <row r="24" spans="1:17" ht="15.75" customHeight="1">
      <c r="A24" s="11">
        <v>26</v>
      </c>
      <c r="B24" s="6">
        <v>460</v>
      </c>
      <c r="C24" s="6">
        <v>10</v>
      </c>
      <c r="D24" s="5"/>
      <c r="E24" s="5" t="s">
        <v>579</v>
      </c>
      <c r="F24" s="5" t="s">
        <v>587</v>
      </c>
      <c r="G24" s="7" t="s">
        <v>577</v>
      </c>
      <c r="H24" s="5" t="s">
        <v>16</v>
      </c>
      <c r="I24" s="6">
        <v>0</v>
      </c>
      <c r="J24" s="6">
        <v>0</v>
      </c>
      <c r="K24" s="6"/>
      <c r="L24" s="6">
        <v>0</v>
      </c>
      <c r="M24" s="5" t="s">
        <v>576</v>
      </c>
      <c r="N24" s="6" t="s">
        <v>580</v>
      </c>
      <c r="O24" s="6"/>
      <c r="P24" s="6"/>
      <c r="Q24" s="5" t="s">
        <v>574</v>
      </c>
    </row>
    <row r="25" spans="1:17" ht="15.75" customHeight="1">
      <c r="A25" s="11">
        <v>52</v>
      </c>
      <c r="B25" s="6">
        <v>0</v>
      </c>
      <c r="C25" s="6">
        <v>1</v>
      </c>
      <c r="D25" s="5"/>
      <c r="E25" s="5" t="s">
        <v>579</v>
      </c>
      <c r="F25" s="5" t="s">
        <v>586</v>
      </c>
      <c r="G25" s="7" t="s">
        <v>577</v>
      </c>
      <c r="H25" s="5" t="s">
        <v>16</v>
      </c>
      <c r="I25" s="6">
        <v>0</v>
      </c>
      <c r="J25" s="6">
        <v>0</v>
      </c>
      <c r="K25" s="6">
        <v>0.1</v>
      </c>
      <c r="L25" s="6">
        <v>0</v>
      </c>
      <c r="M25" s="5" t="s">
        <v>585</v>
      </c>
      <c r="N25" s="6" t="s">
        <v>580</v>
      </c>
      <c r="O25" s="6"/>
      <c r="P25" s="6"/>
      <c r="Q25" s="5" t="s">
        <v>584</v>
      </c>
    </row>
    <row r="26" spans="1:17" ht="15.75" customHeight="1">
      <c r="A26" s="11">
        <v>89</v>
      </c>
      <c r="B26" s="6">
        <v>201</v>
      </c>
      <c r="C26" s="6">
        <v>5.5</v>
      </c>
      <c r="D26" s="5"/>
      <c r="E26" s="5" t="s">
        <v>579</v>
      </c>
      <c r="F26" s="5" t="s">
        <v>583</v>
      </c>
      <c r="G26" s="7" t="s">
        <v>577</v>
      </c>
      <c r="H26" s="5" t="s">
        <v>16</v>
      </c>
      <c r="I26" s="6">
        <v>0</v>
      </c>
      <c r="J26" s="6">
        <v>0</v>
      </c>
      <c r="K26" s="6">
        <v>0</v>
      </c>
      <c r="L26" s="6">
        <v>0</v>
      </c>
      <c r="M26" s="5" t="s">
        <v>576</v>
      </c>
      <c r="N26" s="6" t="s">
        <v>575</v>
      </c>
      <c r="O26" s="6">
        <v>0</v>
      </c>
      <c r="P26" s="6">
        <v>0</v>
      </c>
      <c r="Q26" s="5" t="s">
        <v>574</v>
      </c>
    </row>
    <row r="27" spans="1:17" ht="15.75" customHeight="1">
      <c r="A27" s="11">
        <v>89</v>
      </c>
      <c r="B27" s="6">
        <v>241</v>
      </c>
      <c r="C27" s="6">
        <v>6.5</v>
      </c>
      <c r="D27" s="5"/>
      <c r="E27" s="5" t="s">
        <v>579</v>
      </c>
      <c r="F27" s="5" t="s">
        <v>583</v>
      </c>
      <c r="G27" s="7" t="s">
        <v>577</v>
      </c>
      <c r="H27" s="5" t="s">
        <v>16</v>
      </c>
      <c r="I27" s="6">
        <v>0</v>
      </c>
      <c r="J27" s="6">
        <v>0</v>
      </c>
      <c r="K27" s="6">
        <v>0</v>
      </c>
      <c r="L27" s="6">
        <v>0</v>
      </c>
      <c r="M27" s="5" t="s">
        <v>576</v>
      </c>
      <c r="N27" s="6" t="s">
        <v>575</v>
      </c>
      <c r="O27" s="6">
        <v>0</v>
      </c>
      <c r="P27" s="6">
        <v>0</v>
      </c>
      <c r="Q27" s="5" t="s">
        <v>574</v>
      </c>
    </row>
    <row r="28" spans="1:17" ht="15.75" customHeight="1">
      <c r="A28" s="11">
        <v>89</v>
      </c>
      <c r="B28" s="6">
        <v>281</v>
      </c>
      <c r="C28" s="6">
        <v>7.5</v>
      </c>
      <c r="D28" s="5"/>
      <c r="E28" s="5" t="s">
        <v>579</v>
      </c>
      <c r="F28" s="5" t="s">
        <v>583</v>
      </c>
      <c r="G28" s="7" t="s">
        <v>577</v>
      </c>
      <c r="H28" s="5" t="s">
        <v>16</v>
      </c>
      <c r="I28" s="6">
        <v>0</v>
      </c>
      <c r="J28" s="6">
        <v>0</v>
      </c>
      <c r="K28" s="6">
        <v>0</v>
      </c>
      <c r="L28" s="6">
        <v>0</v>
      </c>
      <c r="M28" s="5" t="s">
        <v>576</v>
      </c>
      <c r="N28" s="6" t="s">
        <v>575</v>
      </c>
      <c r="O28" s="6">
        <v>0</v>
      </c>
      <c r="P28" s="6">
        <v>0</v>
      </c>
      <c r="Q28" s="5" t="s">
        <v>574</v>
      </c>
    </row>
    <row r="29" spans="1:17" ht="15.75" customHeight="1">
      <c r="A29" s="11">
        <v>89</v>
      </c>
      <c r="B29" s="6">
        <v>321</v>
      </c>
      <c r="C29" s="6">
        <v>8.5</v>
      </c>
      <c r="D29" s="5"/>
      <c r="E29" s="5" t="s">
        <v>579</v>
      </c>
      <c r="F29" s="5" t="s">
        <v>583</v>
      </c>
      <c r="G29" s="7" t="s">
        <v>577</v>
      </c>
      <c r="H29" s="5" t="s">
        <v>16</v>
      </c>
      <c r="I29" s="6">
        <v>0</v>
      </c>
      <c r="J29" s="6">
        <v>0</v>
      </c>
      <c r="K29" s="6">
        <v>0</v>
      </c>
      <c r="L29" s="6">
        <v>0</v>
      </c>
      <c r="M29" s="5" t="s">
        <v>576</v>
      </c>
      <c r="N29" s="6" t="s">
        <v>575</v>
      </c>
      <c r="O29" s="6">
        <v>0</v>
      </c>
      <c r="P29" s="6">
        <v>0</v>
      </c>
      <c r="Q29" s="5" t="s">
        <v>574</v>
      </c>
    </row>
    <row r="30" spans="1:17" ht="15.75" customHeight="1">
      <c r="A30" s="11">
        <v>89</v>
      </c>
      <c r="B30" s="6">
        <v>361</v>
      </c>
      <c r="C30" s="6">
        <v>9.5</v>
      </c>
      <c r="D30" s="5"/>
      <c r="E30" s="5" t="s">
        <v>579</v>
      </c>
      <c r="F30" s="5" t="s">
        <v>583</v>
      </c>
      <c r="G30" s="7" t="s">
        <v>577</v>
      </c>
      <c r="H30" s="5" t="s">
        <v>16</v>
      </c>
      <c r="I30" s="6">
        <v>0</v>
      </c>
      <c r="J30" s="6">
        <v>0</v>
      </c>
      <c r="K30" s="6">
        <v>0</v>
      </c>
      <c r="L30" s="6">
        <v>0</v>
      </c>
      <c r="M30" s="5" t="s">
        <v>576</v>
      </c>
      <c r="N30" s="6" t="s">
        <v>575</v>
      </c>
      <c r="O30" s="6">
        <v>0</v>
      </c>
      <c r="P30" s="6">
        <v>0</v>
      </c>
      <c r="Q30" s="5" t="s">
        <v>574</v>
      </c>
    </row>
    <row r="31" spans="1:17" ht="15.75" customHeight="1">
      <c r="A31" s="11">
        <v>89</v>
      </c>
      <c r="B31" s="6">
        <v>401</v>
      </c>
      <c r="C31" s="6">
        <v>10.5</v>
      </c>
      <c r="D31" s="5"/>
      <c r="E31" s="5" t="s">
        <v>579</v>
      </c>
      <c r="F31" s="5" t="s">
        <v>583</v>
      </c>
      <c r="G31" s="7" t="s">
        <v>577</v>
      </c>
      <c r="H31" s="5" t="s">
        <v>16</v>
      </c>
      <c r="I31" s="6">
        <v>0</v>
      </c>
      <c r="J31" s="6">
        <v>0</v>
      </c>
      <c r="K31" s="6">
        <v>0</v>
      </c>
      <c r="L31" s="6">
        <v>0</v>
      </c>
      <c r="M31" s="5" t="s">
        <v>576</v>
      </c>
      <c r="N31" s="6" t="s">
        <v>575</v>
      </c>
      <c r="O31" s="6">
        <v>0</v>
      </c>
      <c r="P31" s="6">
        <v>0</v>
      </c>
      <c r="Q31" s="5" t="s">
        <v>574</v>
      </c>
    </row>
    <row r="32" spans="1:17" ht="15.75" customHeight="1">
      <c r="A32" s="11">
        <v>89</v>
      </c>
      <c r="B32" s="6">
        <v>441</v>
      </c>
      <c r="C32" s="6">
        <v>11.5</v>
      </c>
      <c r="D32" s="5"/>
      <c r="E32" s="5" t="s">
        <v>579</v>
      </c>
      <c r="F32" s="5" t="s">
        <v>583</v>
      </c>
      <c r="G32" s="7" t="s">
        <v>577</v>
      </c>
      <c r="H32" s="5" t="s">
        <v>16</v>
      </c>
      <c r="I32" s="6">
        <v>0</v>
      </c>
      <c r="J32" s="6">
        <v>0</v>
      </c>
      <c r="K32" s="6">
        <v>0</v>
      </c>
      <c r="L32" s="6">
        <v>0</v>
      </c>
      <c r="M32" s="5" t="s">
        <v>576</v>
      </c>
      <c r="N32" s="6" t="s">
        <v>575</v>
      </c>
      <c r="O32" s="6">
        <v>0</v>
      </c>
      <c r="P32" s="6">
        <v>0</v>
      </c>
      <c r="Q32" s="5" t="s">
        <v>574</v>
      </c>
    </row>
    <row r="33" spans="1:17" ht="15.75" customHeight="1">
      <c r="A33" s="11">
        <v>89</v>
      </c>
      <c r="B33" s="6">
        <v>481</v>
      </c>
      <c r="C33" s="6">
        <v>12.5</v>
      </c>
      <c r="D33" s="5"/>
      <c r="E33" s="5" t="s">
        <v>579</v>
      </c>
      <c r="F33" s="5" t="s">
        <v>583</v>
      </c>
      <c r="G33" s="7" t="s">
        <v>577</v>
      </c>
      <c r="H33" s="5" t="s">
        <v>16</v>
      </c>
      <c r="I33" s="6">
        <v>0</v>
      </c>
      <c r="J33" s="6">
        <v>0</v>
      </c>
      <c r="K33" s="6">
        <v>0</v>
      </c>
      <c r="L33" s="6">
        <v>0</v>
      </c>
      <c r="M33" s="5" t="s">
        <v>576</v>
      </c>
      <c r="N33" s="6" t="s">
        <v>575</v>
      </c>
      <c r="O33" s="6">
        <v>0</v>
      </c>
      <c r="P33" s="6">
        <v>0</v>
      </c>
      <c r="Q33" s="5" t="s">
        <v>574</v>
      </c>
    </row>
    <row r="34" spans="1:17" ht="15.75" customHeight="1">
      <c r="A34" s="11">
        <v>89</v>
      </c>
      <c r="B34" s="6">
        <v>521</v>
      </c>
      <c r="C34" s="6">
        <v>13.5</v>
      </c>
      <c r="D34" s="5"/>
      <c r="E34" s="5" t="s">
        <v>579</v>
      </c>
      <c r="F34" s="5" t="s">
        <v>583</v>
      </c>
      <c r="G34" s="7" t="s">
        <v>577</v>
      </c>
      <c r="H34" s="5" t="s">
        <v>16</v>
      </c>
      <c r="I34" s="6">
        <v>0</v>
      </c>
      <c r="J34" s="6">
        <v>0</v>
      </c>
      <c r="K34" s="6">
        <v>0</v>
      </c>
      <c r="L34" s="6">
        <v>0</v>
      </c>
      <c r="M34" s="5" t="s">
        <v>576</v>
      </c>
      <c r="N34" s="6" t="s">
        <v>575</v>
      </c>
      <c r="O34" s="6">
        <v>0</v>
      </c>
      <c r="P34" s="6">
        <v>0</v>
      </c>
      <c r="Q34" s="5" t="s">
        <v>574</v>
      </c>
    </row>
    <row r="35" spans="1:17" ht="15.75" customHeight="1">
      <c r="A35" s="11">
        <v>89</v>
      </c>
      <c r="B35" s="6">
        <v>561</v>
      </c>
      <c r="C35" s="6">
        <v>14.5</v>
      </c>
      <c r="D35" s="5"/>
      <c r="E35" s="5" t="s">
        <v>579</v>
      </c>
      <c r="F35" s="5" t="s">
        <v>583</v>
      </c>
      <c r="G35" s="7" t="s">
        <v>577</v>
      </c>
      <c r="H35" s="5" t="s">
        <v>16</v>
      </c>
      <c r="I35" s="6">
        <v>0</v>
      </c>
      <c r="J35" s="6">
        <v>0</v>
      </c>
      <c r="K35" s="6">
        <v>0</v>
      </c>
      <c r="L35" s="6">
        <v>0</v>
      </c>
      <c r="M35" s="5" t="s">
        <v>576</v>
      </c>
      <c r="N35" s="6" t="s">
        <v>575</v>
      </c>
      <c r="O35" s="6">
        <v>0</v>
      </c>
      <c r="P35" s="6">
        <v>0</v>
      </c>
      <c r="Q35" s="5" t="s">
        <v>574</v>
      </c>
    </row>
    <row r="36" spans="1:17" ht="15.75" customHeight="1">
      <c r="A36" s="11">
        <v>89</v>
      </c>
      <c r="B36" s="6">
        <v>601</v>
      </c>
      <c r="C36" s="6">
        <v>15.5</v>
      </c>
      <c r="D36" s="5"/>
      <c r="E36" s="5" t="s">
        <v>579</v>
      </c>
      <c r="F36" s="5" t="s">
        <v>583</v>
      </c>
      <c r="G36" s="7" t="s">
        <v>577</v>
      </c>
      <c r="H36" s="5" t="s">
        <v>16</v>
      </c>
      <c r="I36" s="6">
        <v>0</v>
      </c>
      <c r="J36" s="6">
        <v>0</v>
      </c>
      <c r="K36" s="6">
        <v>0</v>
      </c>
      <c r="L36" s="6">
        <v>0</v>
      </c>
      <c r="M36" s="5" t="s">
        <v>576</v>
      </c>
      <c r="N36" s="6" t="s">
        <v>575</v>
      </c>
      <c r="O36" s="6">
        <v>0</v>
      </c>
      <c r="P36" s="6">
        <v>0</v>
      </c>
      <c r="Q36" s="5" t="s">
        <v>574</v>
      </c>
    </row>
    <row r="37" spans="1:17" ht="15.75" customHeight="1">
      <c r="A37" s="11">
        <v>89</v>
      </c>
      <c r="B37" s="6">
        <v>641</v>
      </c>
      <c r="C37" s="6">
        <v>16.5</v>
      </c>
      <c r="D37" s="5"/>
      <c r="E37" s="5" t="s">
        <v>579</v>
      </c>
      <c r="F37" s="5" t="s">
        <v>583</v>
      </c>
      <c r="G37" s="7" t="s">
        <v>577</v>
      </c>
      <c r="H37" s="5" t="s">
        <v>16</v>
      </c>
      <c r="I37" s="6">
        <v>0</v>
      </c>
      <c r="J37" s="6">
        <v>0</v>
      </c>
      <c r="K37" s="6">
        <v>0</v>
      </c>
      <c r="L37" s="6">
        <v>0</v>
      </c>
      <c r="M37" s="5" t="s">
        <v>576</v>
      </c>
      <c r="N37" s="6" t="s">
        <v>575</v>
      </c>
      <c r="O37" s="6">
        <v>0</v>
      </c>
      <c r="P37" s="6">
        <v>0</v>
      </c>
      <c r="Q37" s="5" t="s">
        <v>574</v>
      </c>
    </row>
    <row r="38" spans="1:17" ht="15.75" customHeight="1">
      <c r="A38" s="11">
        <v>89</v>
      </c>
      <c r="B38" s="6">
        <v>1200</v>
      </c>
      <c r="C38" s="6">
        <v>60.5</v>
      </c>
      <c r="D38" s="5"/>
      <c r="E38" s="5" t="s">
        <v>579</v>
      </c>
      <c r="F38" s="5" t="s">
        <v>583</v>
      </c>
      <c r="G38" s="7" t="s">
        <v>577</v>
      </c>
      <c r="H38" s="5" t="s">
        <v>16</v>
      </c>
      <c r="I38" s="6">
        <v>0</v>
      </c>
      <c r="J38" s="6">
        <v>0</v>
      </c>
      <c r="K38" s="6"/>
      <c r="L38" s="6">
        <v>0</v>
      </c>
      <c r="M38" s="5" t="s">
        <v>576</v>
      </c>
      <c r="N38" s="6" t="s">
        <v>580</v>
      </c>
      <c r="O38" s="6"/>
      <c r="P38" s="6"/>
      <c r="Q38" s="5"/>
    </row>
    <row r="39" spans="1:17" ht="15.75" customHeight="1">
      <c r="A39" s="11">
        <v>90</v>
      </c>
      <c r="B39" s="6">
        <v>0</v>
      </c>
      <c r="C39" s="6">
        <v>5.5</v>
      </c>
      <c r="D39" s="5"/>
      <c r="E39" s="5" t="s">
        <v>579</v>
      </c>
      <c r="F39" s="5" t="s">
        <v>581</v>
      </c>
      <c r="G39" s="7" t="s">
        <v>577</v>
      </c>
      <c r="H39" s="5" t="s">
        <v>16</v>
      </c>
      <c r="I39" s="6">
        <v>250</v>
      </c>
      <c r="J39" s="6">
        <v>0</v>
      </c>
      <c r="K39" s="6">
        <v>0</v>
      </c>
      <c r="L39" s="6">
        <v>0</v>
      </c>
      <c r="M39" s="5" t="s">
        <v>576</v>
      </c>
      <c r="N39" s="6" t="s">
        <v>575</v>
      </c>
      <c r="O39" s="6">
        <v>0</v>
      </c>
      <c r="P39" s="6">
        <v>0</v>
      </c>
      <c r="Q39" s="5" t="s">
        <v>574</v>
      </c>
    </row>
    <row r="40" spans="1:17" ht="15.75" customHeight="1">
      <c r="A40" s="11">
        <v>90</v>
      </c>
      <c r="B40" s="6">
        <v>0</v>
      </c>
      <c r="C40" s="6">
        <v>5.5</v>
      </c>
      <c r="D40" s="5"/>
      <c r="E40" s="5" t="s">
        <v>579</v>
      </c>
      <c r="F40" s="5" t="s">
        <v>581</v>
      </c>
      <c r="G40" s="7" t="s">
        <v>577</v>
      </c>
      <c r="H40" s="5" t="s">
        <v>16</v>
      </c>
      <c r="I40" s="6">
        <v>280</v>
      </c>
      <c r="J40" s="6">
        <v>0</v>
      </c>
      <c r="K40" s="6"/>
      <c r="L40" s="6">
        <v>0</v>
      </c>
      <c r="M40" s="5" t="s">
        <v>576</v>
      </c>
      <c r="N40" s="6" t="s">
        <v>580</v>
      </c>
      <c r="O40" s="6"/>
      <c r="P40" s="6"/>
      <c r="Q40" s="5"/>
    </row>
    <row r="41" spans="1:17" ht="15.75" customHeight="1">
      <c r="A41" s="11">
        <v>90</v>
      </c>
      <c r="B41" s="6">
        <v>0</v>
      </c>
      <c r="C41" s="6">
        <v>7.5</v>
      </c>
      <c r="D41" s="5"/>
      <c r="E41" s="5" t="s">
        <v>579</v>
      </c>
      <c r="F41" s="5" t="s">
        <v>581</v>
      </c>
      <c r="G41" s="7" t="s">
        <v>577</v>
      </c>
      <c r="H41" s="5" t="s">
        <v>16</v>
      </c>
      <c r="I41" s="6">
        <v>350</v>
      </c>
      <c r="J41" s="6">
        <v>0</v>
      </c>
      <c r="K41" s="6">
        <v>0</v>
      </c>
      <c r="L41" s="6">
        <v>0</v>
      </c>
      <c r="M41" s="5" t="s">
        <v>576</v>
      </c>
      <c r="N41" s="6" t="s">
        <v>575</v>
      </c>
      <c r="O41" s="6">
        <v>0</v>
      </c>
      <c r="P41" s="6">
        <v>0</v>
      </c>
      <c r="Q41" s="5" t="s">
        <v>574</v>
      </c>
    </row>
    <row r="42" spans="1:17" ht="15.75" customHeight="1">
      <c r="A42" s="11">
        <v>90</v>
      </c>
      <c r="B42" s="6">
        <v>0</v>
      </c>
      <c r="C42" s="6">
        <v>7.5</v>
      </c>
      <c r="D42" s="5"/>
      <c r="E42" s="5" t="s">
        <v>579</v>
      </c>
      <c r="F42" s="5" t="s">
        <v>581</v>
      </c>
      <c r="G42" s="7" t="s">
        <v>577</v>
      </c>
      <c r="H42" s="5" t="s">
        <v>16</v>
      </c>
      <c r="I42" s="6">
        <v>450</v>
      </c>
      <c r="J42" s="6">
        <v>0</v>
      </c>
      <c r="K42" s="6"/>
      <c r="L42" s="6">
        <v>0</v>
      </c>
      <c r="M42" s="5" t="s">
        <v>576</v>
      </c>
      <c r="N42" s="6" t="s">
        <v>580</v>
      </c>
      <c r="O42" s="6"/>
      <c r="P42" s="6"/>
      <c r="Q42" s="5"/>
    </row>
    <row r="43" spans="1:17" ht="15.75" customHeight="1">
      <c r="A43" s="11">
        <v>90</v>
      </c>
      <c r="B43" s="6">
        <v>0</v>
      </c>
      <c r="C43" s="6">
        <v>12.5</v>
      </c>
      <c r="D43" s="5"/>
      <c r="E43" s="5" t="s">
        <v>579</v>
      </c>
      <c r="F43" s="5" t="s">
        <v>581</v>
      </c>
      <c r="G43" s="7" t="s">
        <v>577</v>
      </c>
      <c r="H43" s="5" t="s">
        <v>16</v>
      </c>
      <c r="I43" s="6">
        <v>600</v>
      </c>
      <c r="J43" s="6">
        <v>0</v>
      </c>
      <c r="K43" s="6">
        <v>0</v>
      </c>
      <c r="L43" s="6">
        <v>0</v>
      </c>
      <c r="M43" s="5" t="s">
        <v>576</v>
      </c>
      <c r="N43" s="6" t="s">
        <v>575</v>
      </c>
      <c r="O43" s="6">
        <v>0</v>
      </c>
      <c r="P43" s="6">
        <v>0</v>
      </c>
      <c r="Q43" s="5" t="s">
        <v>574</v>
      </c>
    </row>
    <row r="44" spans="1:17" ht="15.75" customHeight="1">
      <c r="A44" s="11">
        <v>90</v>
      </c>
      <c r="B44" s="6">
        <v>0</v>
      </c>
      <c r="C44" s="6">
        <v>14.5</v>
      </c>
      <c r="D44" s="5"/>
      <c r="E44" s="5" t="s">
        <v>579</v>
      </c>
      <c r="F44" s="5" t="s">
        <v>581</v>
      </c>
      <c r="G44" s="7" t="s">
        <v>577</v>
      </c>
      <c r="H44" s="5" t="s">
        <v>16</v>
      </c>
      <c r="I44" s="6">
        <v>700</v>
      </c>
      <c r="J44" s="6">
        <v>0</v>
      </c>
      <c r="K44" s="6">
        <v>0</v>
      </c>
      <c r="L44" s="6">
        <v>0</v>
      </c>
      <c r="M44" s="5" t="s">
        <v>576</v>
      </c>
      <c r="N44" s="6" t="s">
        <v>575</v>
      </c>
      <c r="O44" s="6">
        <v>0</v>
      </c>
      <c r="P44" s="6">
        <v>0</v>
      </c>
      <c r="Q44" s="5" t="s">
        <v>574</v>
      </c>
    </row>
    <row r="45" spans="1:17" ht="15.75" customHeight="1">
      <c r="A45" s="11">
        <v>90</v>
      </c>
      <c r="B45" s="6">
        <v>0</v>
      </c>
      <c r="C45" s="6">
        <v>16.5</v>
      </c>
      <c r="D45" s="5"/>
      <c r="E45" s="5" t="s">
        <v>579</v>
      </c>
      <c r="F45" s="5" t="s">
        <v>581</v>
      </c>
      <c r="G45" s="7" t="s">
        <v>577</v>
      </c>
      <c r="H45" s="5" t="s">
        <v>16</v>
      </c>
      <c r="I45" s="6">
        <v>800</v>
      </c>
      <c r="J45" s="6">
        <v>0</v>
      </c>
      <c r="K45" s="6">
        <v>0</v>
      </c>
      <c r="L45" s="6">
        <v>0</v>
      </c>
      <c r="M45" s="5" t="s">
        <v>576</v>
      </c>
      <c r="N45" s="6" t="s">
        <v>575</v>
      </c>
      <c r="O45" s="6">
        <v>0</v>
      </c>
      <c r="P45" s="6">
        <v>0</v>
      </c>
      <c r="Q45" s="5" t="s">
        <v>574</v>
      </c>
    </row>
    <row r="46" spans="1:17" ht="15.75" customHeight="1">
      <c r="A46" s="11">
        <v>90</v>
      </c>
      <c r="B46" s="6">
        <v>0</v>
      </c>
      <c r="C46" s="6">
        <v>18.5</v>
      </c>
      <c r="D46" s="5"/>
      <c r="E46" s="5" t="s">
        <v>579</v>
      </c>
      <c r="F46" s="5" t="s">
        <v>581</v>
      </c>
      <c r="G46" s="7" t="s">
        <v>577</v>
      </c>
      <c r="H46" s="5" t="s">
        <v>16</v>
      </c>
      <c r="I46" s="6">
        <v>900</v>
      </c>
      <c r="J46" s="6">
        <v>0</v>
      </c>
      <c r="K46" s="6">
        <v>0</v>
      </c>
      <c r="L46" s="6">
        <v>0</v>
      </c>
      <c r="M46" s="5" t="s">
        <v>576</v>
      </c>
      <c r="N46" s="6" t="s">
        <v>575</v>
      </c>
      <c r="O46" s="6">
        <v>0</v>
      </c>
      <c r="P46" s="6">
        <v>0</v>
      </c>
      <c r="Q46" s="5" t="s">
        <v>574</v>
      </c>
    </row>
    <row r="47" spans="1:17" ht="15.75" customHeight="1">
      <c r="A47" s="11">
        <v>90</v>
      </c>
      <c r="B47" s="6">
        <v>0</v>
      </c>
      <c r="C47" s="6">
        <v>60.5</v>
      </c>
      <c r="D47" s="5"/>
      <c r="E47" s="5" t="s">
        <v>579</v>
      </c>
      <c r="F47" s="5" t="s">
        <v>581</v>
      </c>
      <c r="G47" s="7" t="s">
        <v>577</v>
      </c>
      <c r="H47" s="5" t="s">
        <v>16</v>
      </c>
      <c r="I47" s="6">
        <v>1200</v>
      </c>
      <c r="J47" s="6">
        <v>0</v>
      </c>
      <c r="K47" s="6">
        <v>0</v>
      </c>
      <c r="L47" s="6">
        <v>0</v>
      </c>
      <c r="M47" s="5" t="s">
        <v>576</v>
      </c>
      <c r="N47" s="6" t="s">
        <v>575</v>
      </c>
      <c r="O47" s="6">
        <v>0</v>
      </c>
      <c r="P47" s="6">
        <v>0</v>
      </c>
      <c r="Q47" s="5" t="s">
        <v>574</v>
      </c>
    </row>
    <row r="48" spans="1:17" ht="15.75" customHeight="1">
      <c r="A48" s="11">
        <v>91</v>
      </c>
      <c r="B48" s="6">
        <v>201</v>
      </c>
      <c r="C48" s="6">
        <v>4.5</v>
      </c>
      <c r="D48" s="5"/>
      <c r="E48" s="5" t="s">
        <v>579</v>
      </c>
      <c r="F48" s="5" t="s">
        <v>578</v>
      </c>
      <c r="G48" s="7" t="s">
        <v>577</v>
      </c>
      <c r="H48" s="5" t="s">
        <v>16</v>
      </c>
      <c r="I48" s="6">
        <v>0</v>
      </c>
      <c r="J48" s="6">
        <v>0</v>
      </c>
      <c r="K48" s="6">
        <v>0</v>
      </c>
      <c r="L48" s="6">
        <v>0</v>
      </c>
      <c r="M48" s="5" t="s">
        <v>576</v>
      </c>
      <c r="N48" s="6" t="s">
        <v>575</v>
      </c>
      <c r="O48" s="6">
        <v>0</v>
      </c>
      <c r="P48" s="6">
        <v>0</v>
      </c>
      <c r="Q48" s="5" t="s">
        <v>574</v>
      </c>
    </row>
    <row r="49" spans="1:17" ht="15.75" customHeight="1">
      <c r="A49" s="11">
        <v>91</v>
      </c>
      <c r="B49" s="6">
        <v>241</v>
      </c>
      <c r="C49" s="6">
        <v>5.5</v>
      </c>
      <c r="D49" s="5"/>
      <c r="E49" s="5" t="s">
        <v>579</v>
      </c>
      <c r="F49" s="5" t="s">
        <v>578</v>
      </c>
      <c r="G49" s="7" t="s">
        <v>577</v>
      </c>
      <c r="H49" s="5" t="s">
        <v>16</v>
      </c>
      <c r="I49" s="6">
        <v>0</v>
      </c>
      <c r="J49" s="6">
        <v>0</v>
      </c>
      <c r="K49" s="6">
        <v>0</v>
      </c>
      <c r="L49" s="6">
        <v>0</v>
      </c>
      <c r="M49" s="5" t="s">
        <v>576</v>
      </c>
      <c r="N49" s="6" t="s">
        <v>575</v>
      </c>
      <c r="O49" s="6">
        <v>0</v>
      </c>
      <c r="P49" s="6">
        <v>0</v>
      </c>
      <c r="Q49" s="5" t="s">
        <v>574</v>
      </c>
    </row>
    <row r="50" spans="1:17" ht="15.75" customHeight="1">
      <c r="A50" s="11">
        <v>91</v>
      </c>
      <c r="B50" s="6">
        <v>280</v>
      </c>
      <c r="C50" s="6">
        <v>4.5</v>
      </c>
      <c r="D50" s="5"/>
      <c r="E50" s="5" t="s">
        <v>579</v>
      </c>
      <c r="F50" s="5" t="s">
        <v>578</v>
      </c>
      <c r="G50" s="7" t="s">
        <v>577</v>
      </c>
      <c r="H50" s="5" t="s">
        <v>16</v>
      </c>
      <c r="I50" s="6">
        <v>0</v>
      </c>
      <c r="J50" s="6">
        <v>0</v>
      </c>
      <c r="K50" s="6"/>
      <c r="L50" s="6">
        <v>0</v>
      </c>
      <c r="M50" s="5" t="s">
        <v>576</v>
      </c>
      <c r="N50" s="6" t="s">
        <v>580</v>
      </c>
      <c r="O50" s="6"/>
      <c r="P50" s="6"/>
      <c r="Q50" s="5"/>
    </row>
    <row r="51" spans="1:17" ht="15.75" customHeight="1">
      <c r="A51" s="11">
        <v>91</v>
      </c>
      <c r="B51" s="6">
        <v>281</v>
      </c>
      <c r="C51" s="6">
        <v>6.5</v>
      </c>
      <c r="D51" s="5"/>
      <c r="E51" s="5" t="s">
        <v>579</v>
      </c>
      <c r="F51" s="5" t="s">
        <v>578</v>
      </c>
      <c r="G51" s="7" t="s">
        <v>577</v>
      </c>
      <c r="H51" s="5" t="s">
        <v>16</v>
      </c>
      <c r="I51" s="6">
        <v>0</v>
      </c>
      <c r="J51" s="6">
        <v>0</v>
      </c>
      <c r="K51" s="6">
        <v>0</v>
      </c>
      <c r="L51" s="6">
        <v>0</v>
      </c>
      <c r="M51" s="5" t="s">
        <v>576</v>
      </c>
      <c r="N51" s="6" t="s">
        <v>575</v>
      </c>
      <c r="O51" s="6">
        <v>0</v>
      </c>
      <c r="P51" s="6">
        <v>0</v>
      </c>
      <c r="Q51" s="5" t="s">
        <v>574</v>
      </c>
    </row>
  </sheetData>
  <phoneticPr fontId="2" type="noConversion"/>
  <pageMargins left="1" right="1" top="1" bottom="1" header="0.3" footer="0.3"/>
  <pageSetup paperSize="0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">
    <tabColor rgb="FF00B050"/>
    <outlinePr summaryBelow="0"/>
  </sheetPr>
  <dimension ref="A1:Q54"/>
  <sheetViews>
    <sheetView showGridLines="0" workbookViewId="0"/>
  </sheetViews>
  <sheetFormatPr defaultColWidth="9" defaultRowHeight="16.5"/>
  <cols>
    <col min="1" max="1" width="6.25" style="4" customWidth="1"/>
    <col min="2" max="2" width="10.125" style="4" customWidth="1"/>
    <col min="3" max="3" width="7" style="4" customWidth="1"/>
    <col min="4" max="5" width="6.25" style="4" customWidth="1"/>
    <col min="6" max="6" width="14.75" style="4" customWidth="1"/>
    <col min="7" max="7" width="11.375" style="4" customWidth="1"/>
    <col min="8" max="8" width="9.75" style="4" customWidth="1"/>
    <col min="9" max="10" width="6.25" style="4" customWidth="1"/>
    <col min="11" max="11" width="10.375" style="4" customWidth="1"/>
    <col min="12" max="12" width="7" style="4" customWidth="1"/>
    <col min="13" max="13" width="9.75" style="4" customWidth="1"/>
    <col min="14" max="14" width="4.625" style="4" customWidth="1"/>
    <col min="15" max="15" width="8" style="4" customWidth="1"/>
    <col min="16" max="16" width="9.75" style="4" customWidth="1"/>
    <col min="17" max="17" width="27" style="4" customWidth="1"/>
    <col min="18" max="16384" width="9" style="4"/>
  </cols>
  <sheetData>
    <row r="1" spans="1:17" ht="12.75" customHeight="1">
      <c r="A1" s="17" t="s">
        <v>605</v>
      </c>
      <c r="B1" s="17" t="s">
        <v>601</v>
      </c>
      <c r="C1" s="17" t="s">
        <v>12</v>
      </c>
      <c r="D1" s="8" t="s">
        <v>607</v>
      </c>
      <c r="E1" s="8" t="s">
        <v>606</v>
      </c>
      <c r="F1" s="8" t="s">
        <v>604</v>
      </c>
      <c r="G1" s="8" t="s">
        <v>603</v>
      </c>
      <c r="H1" s="8" t="s">
        <v>602</v>
      </c>
      <c r="I1" s="8" t="s">
        <v>585</v>
      </c>
      <c r="J1" s="8" t="s">
        <v>600</v>
      </c>
      <c r="K1" s="8" t="s">
        <v>599</v>
      </c>
      <c r="L1" s="8" t="s">
        <v>598</v>
      </c>
      <c r="M1" s="8" t="s">
        <v>597</v>
      </c>
      <c r="N1" s="8" t="s">
        <v>596</v>
      </c>
      <c r="O1" s="8" t="s">
        <v>595</v>
      </c>
      <c r="P1" s="8" t="s">
        <v>594</v>
      </c>
      <c r="Q1" s="8" t="s">
        <v>593</v>
      </c>
    </row>
    <row r="2" spans="1:17" ht="15.75" customHeight="1">
      <c r="A2" s="10">
        <v>1</v>
      </c>
      <c r="B2" s="6">
        <v>280</v>
      </c>
      <c r="C2" s="6">
        <v>7</v>
      </c>
      <c r="D2" s="5"/>
      <c r="E2" s="5" t="s">
        <v>579</v>
      </c>
      <c r="F2" s="5" t="s">
        <v>1594</v>
      </c>
      <c r="G2" s="7" t="s">
        <v>1595</v>
      </c>
      <c r="H2" s="5" t="s">
        <v>43</v>
      </c>
      <c r="I2" s="6">
        <v>0</v>
      </c>
      <c r="J2" s="6">
        <v>0</v>
      </c>
      <c r="K2" s="6"/>
      <c r="L2" s="6">
        <v>0</v>
      </c>
      <c r="M2" s="5" t="s">
        <v>576</v>
      </c>
      <c r="N2" s="6" t="s">
        <v>580</v>
      </c>
      <c r="O2" s="6"/>
      <c r="P2" s="6"/>
      <c r="Q2" s="5" t="s">
        <v>574</v>
      </c>
    </row>
    <row r="3" spans="1:17" ht="15.75" customHeight="1">
      <c r="A3" s="10">
        <v>1</v>
      </c>
      <c r="B3" s="6">
        <v>350</v>
      </c>
      <c r="C3" s="6">
        <v>9</v>
      </c>
      <c r="D3" s="5"/>
      <c r="E3" s="5" t="s">
        <v>579</v>
      </c>
      <c r="F3" s="5" t="s">
        <v>1594</v>
      </c>
      <c r="G3" s="7" t="s">
        <v>1595</v>
      </c>
      <c r="H3" s="5" t="s">
        <v>43</v>
      </c>
      <c r="I3" s="6">
        <v>0</v>
      </c>
      <c r="J3" s="6">
        <v>0</v>
      </c>
      <c r="K3" s="6"/>
      <c r="L3" s="6">
        <v>0</v>
      </c>
      <c r="M3" s="5" t="s">
        <v>576</v>
      </c>
      <c r="N3" s="6" t="s">
        <v>580</v>
      </c>
      <c r="O3" s="6"/>
      <c r="P3" s="6"/>
      <c r="Q3" s="5" t="s">
        <v>574</v>
      </c>
    </row>
    <row r="4" spans="1:17" ht="15.75" customHeight="1">
      <c r="A4" s="10">
        <v>1</v>
      </c>
      <c r="B4" s="6">
        <v>450</v>
      </c>
      <c r="C4" s="6">
        <v>10</v>
      </c>
      <c r="D4" s="5"/>
      <c r="E4" s="5" t="s">
        <v>579</v>
      </c>
      <c r="F4" s="5" t="s">
        <v>1594</v>
      </c>
      <c r="G4" s="7" t="s">
        <v>1595</v>
      </c>
      <c r="H4" s="5" t="s">
        <v>43</v>
      </c>
      <c r="I4" s="6">
        <v>0</v>
      </c>
      <c r="J4" s="6">
        <v>0</v>
      </c>
      <c r="K4" s="6"/>
      <c r="L4" s="6">
        <v>0</v>
      </c>
      <c r="M4" s="5" t="s">
        <v>576</v>
      </c>
      <c r="N4" s="6" t="s">
        <v>580</v>
      </c>
      <c r="O4" s="6"/>
      <c r="P4" s="6"/>
      <c r="Q4" s="5" t="s">
        <v>574</v>
      </c>
    </row>
    <row r="5" spans="1:17" ht="15.75" customHeight="1">
      <c r="A5" s="10">
        <v>1</v>
      </c>
      <c r="B5" s="6">
        <v>600</v>
      </c>
      <c r="C5" s="6">
        <v>13</v>
      </c>
      <c r="D5" s="5"/>
      <c r="E5" s="5" t="s">
        <v>579</v>
      </c>
      <c r="F5" s="5" t="s">
        <v>1594</v>
      </c>
      <c r="G5" s="7" t="s">
        <v>1595</v>
      </c>
      <c r="H5" s="5" t="s">
        <v>43</v>
      </c>
      <c r="I5" s="6">
        <v>0</v>
      </c>
      <c r="J5" s="6">
        <v>0</v>
      </c>
      <c r="K5" s="6"/>
      <c r="L5" s="6">
        <v>0</v>
      </c>
      <c r="M5" s="5" t="s">
        <v>576</v>
      </c>
      <c r="N5" s="6" t="s">
        <v>580</v>
      </c>
      <c r="O5" s="6"/>
      <c r="P5" s="6"/>
      <c r="Q5" s="5" t="s">
        <v>574</v>
      </c>
    </row>
    <row r="6" spans="1:17" ht="15.75" customHeight="1">
      <c r="A6" s="10">
        <v>1</v>
      </c>
      <c r="B6" s="6">
        <v>800</v>
      </c>
      <c r="C6" s="6">
        <v>16</v>
      </c>
      <c r="D6" s="5"/>
      <c r="E6" s="5" t="s">
        <v>579</v>
      </c>
      <c r="F6" s="5" t="s">
        <v>1594</v>
      </c>
      <c r="G6" s="7" t="s">
        <v>1595</v>
      </c>
      <c r="H6" s="5" t="s">
        <v>43</v>
      </c>
      <c r="I6" s="6">
        <v>0</v>
      </c>
      <c r="J6" s="6">
        <v>0</v>
      </c>
      <c r="K6" s="6"/>
      <c r="L6" s="6">
        <v>0</v>
      </c>
      <c r="M6" s="5" t="s">
        <v>576</v>
      </c>
      <c r="N6" s="6" t="s">
        <v>580</v>
      </c>
      <c r="O6" s="6"/>
      <c r="P6" s="6"/>
      <c r="Q6" s="5" t="s">
        <v>574</v>
      </c>
    </row>
    <row r="7" spans="1:17" ht="15.75" customHeight="1">
      <c r="A7" s="10">
        <v>1</v>
      </c>
      <c r="B7" s="6">
        <v>1200</v>
      </c>
      <c r="C7" s="6">
        <v>20</v>
      </c>
      <c r="D7" s="5"/>
      <c r="E7" s="5" t="s">
        <v>579</v>
      </c>
      <c r="F7" s="5" t="s">
        <v>1594</v>
      </c>
      <c r="G7" s="7" t="s">
        <v>1595</v>
      </c>
      <c r="H7" s="5" t="s">
        <v>43</v>
      </c>
      <c r="I7" s="6">
        <v>0</v>
      </c>
      <c r="J7" s="6">
        <v>0</v>
      </c>
      <c r="K7" s="6"/>
      <c r="L7" s="6">
        <v>0</v>
      </c>
      <c r="M7" s="5" t="s">
        <v>576</v>
      </c>
      <c r="N7" s="6" t="s">
        <v>580</v>
      </c>
      <c r="O7" s="6"/>
      <c r="P7" s="6"/>
      <c r="Q7" s="5" t="s">
        <v>574</v>
      </c>
    </row>
    <row r="8" spans="1:17" ht="15.75" customHeight="1">
      <c r="A8" s="10">
        <v>18</v>
      </c>
      <c r="B8" s="6">
        <v>201</v>
      </c>
      <c r="C8" s="6">
        <v>5</v>
      </c>
      <c r="D8" s="5"/>
      <c r="E8" s="5" t="s">
        <v>579</v>
      </c>
      <c r="F8" s="5" t="s">
        <v>591</v>
      </c>
      <c r="G8" s="7" t="s">
        <v>1595</v>
      </c>
      <c r="H8" s="5" t="s">
        <v>43</v>
      </c>
      <c r="I8" s="6">
        <v>0</v>
      </c>
      <c r="J8" s="6">
        <v>0</v>
      </c>
      <c r="K8" s="6">
        <v>0</v>
      </c>
      <c r="L8" s="6">
        <v>0</v>
      </c>
      <c r="M8" s="5" t="s">
        <v>576</v>
      </c>
      <c r="N8" s="6" t="s">
        <v>580</v>
      </c>
      <c r="O8" s="6">
        <v>0</v>
      </c>
      <c r="P8" s="6">
        <v>0</v>
      </c>
      <c r="Q8" s="5" t="s">
        <v>574</v>
      </c>
    </row>
    <row r="9" spans="1:17" ht="15.75" customHeight="1">
      <c r="A9" s="10">
        <v>18</v>
      </c>
      <c r="B9" s="6">
        <v>241</v>
      </c>
      <c r="C9" s="6">
        <v>6</v>
      </c>
      <c r="D9" s="5"/>
      <c r="E9" s="5" t="s">
        <v>579</v>
      </c>
      <c r="F9" s="5" t="s">
        <v>591</v>
      </c>
      <c r="G9" s="7" t="s">
        <v>1595</v>
      </c>
      <c r="H9" s="5" t="s">
        <v>43</v>
      </c>
      <c r="I9" s="6">
        <v>0</v>
      </c>
      <c r="J9" s="6">
        <v>0</v>
      </c>
      <c r="K9" s="6">
        <v>0</v>
      </c>
      <c r="L9" s="6">
        <v>0</v>
      </c>
      <c r="M9" s="5" t="s">
        <v>576</v>
      </c>
      <c r="N9" s="6" t="s">
        <v>580</v>
      </c>
      <c r="O9" s="6">
        <v>0</v>
      </c>
      <c r="P9" s="6">
        <v>0</v>
      </c>
      <c r="Q9" s="5" t="s">
        <v>574</v>
      </c>
    </row>
    <row r="10" spans="1:17" ht="15.75" customHeight="1">
      <c r="A10" s="10">
        <v>18</v>
      </c>
      <c r="B10" s="6">
        <v>281</v>
      </c>
      <c r="C10" s="6">
        <v>7</v>
      </c>
      <c r="D10" s="5"/>
      <c r="E10" s="5" t="s">
        <v>579</v>
      </c>
      <c r="F10" s="5" t="s">
        <v>591</v>
      </c>
      <c r="G10" s="7" t="s">
        <v>1595</v>
      </c>
      <c r="H10" s="5" t="s">
        <v>43</v>
      </c>
      <c r="I10" s="6">
        <v>0</v>
      </c>
      <c r="J10" s="6">
        <v>0</v>
      </c>
      <c r="K10" s="6">
        <v>0</v>
      </c>
      <c r="L10" s="6">
        <v>0</v>
      </c>
      <c r="M10" s="5" t="s">
        <v>576</v>
      </c>
      <c r="N10" s="6" t="s">
        <v>580</v>
      </c>
      <c r="O10" s="6">
        <v>0</v>
      </c>
      <c r="P10" s="6">
        <v>0</v>
      </c>
      <c r="Q10" s="5" t="s">
        <v>574</v>
      </c>
    </row>
    <row r="11" spans="1:17" ht="15.75" customHeight="1">
      <c r="A11" s="10">
        <v>18</v>
      </c>
      <c r="B11" s="6">
        <v>321</v>
      </c>
      <c r="C11" s="6">
        <v>8</v>
      </c>
      <c r="D11" s="5"/>
      <c r="E11" s="5" t="s">
        <v>579</v>
      </c>
      <c r="F11" s="5" t="s">
        <v>591</v>
      </c>
      <c r="G11" s="7" t="s">
        <v>1595</v>
      </c>
      <c r="H11" s="5" t="s">
        <v>43</v>
      </c>
      <c r="I11" s="6">
        <v>0</v>
      </c>
      <c r="J11" s="6">
        <v>0</v>
      </c>
      <c r="K11" s="6">
        <v>0</v>
      </c>
      <c r="L11" s="6">
        <v>0</v>
      </c>
      <c r="M11" s="5" t="s">
        <v>576</v>
      </c>
      <c r="N11" s="6" t="s">
        <v>580</v>
      </c>
      <c r="O11" s="6">
        <v>0</v>
      </c>
      <c r="P11" s="6">
        <v>0</v>
      </c>
      <c r="Q11" s="5" t="s">
        <v>574</v>
      </c>
    </row>
    <row r="12" spans="1:17" ht="15.75" customHeight="1">
      <c r="A12" s="10">
        <v>18</v>
      </c>
      <c r="B12" s="6">
        <v>361</v>
      </c>
      <c r="C12" s="6">
        <v>9</v>
      </c>
      <c r="D12" s="5"/>
      <c r="E12" s="5" t="s">
        <v>579</v>
      </c>
      <c r="F12" s="5" t="s">
        <v>591</v>
      </c>
      <c r="G12" s="7" t="s">
        <v>1595</v>
      </c>
      <c r="H12" s="5" t="s">
        <v>43</v>
      </c>
      <c r="I12" s="6">
        <v>0</v>
      </c>
      <c r="J12" s="6">
        <v>0</v>
      </c>
      <c r="K12" s="6">
        <v>0</v>
      </c>
      <c r="L12" s="6">
        <v>0</v>
      </c>
      <c r="M12" s="5" t="s">
        <v>576</v>
      </c>
      <c r="N12" s="6" t="s">
        <v>580</v>
      </c>
      <c r="O12" s="6">
        <v>0</v>
      </c>
      <c r="P12" s="6">
        <v>0</v>
      </c>
      <c r="Q12" s="5" t="s">
        <v>574</v>
      </c>
    </row>
    <row r="13" spans="1:17" ht="15.75" customHeight="1">
      <c r="A13" s="10">
        <v>18</v>
      </c>
      <c r="B13" s="6">
        <v>401</v>
      </c>
      <c r="C13" s="6">
        <v>10</v>
      </c>
      <c r="D13" s="5"/>
      <c r="E13" s="5" t="s">
        <v>579</v>
      </c>
      <c r="F13" s="5" t="s">
        <v>591</v>
      </c>
      <c r="G13" s="7" t="s">
        <v>1595</v>
      </c>
      <c r="H13" s="5" t="s">
        <v>43</v>
      </c>
      <c r="I13" s="6">
        <v>0</v>
      </c>
      <c r="J13" s="6">
        <v>0</v>
      </c>
      <c r="K13" s="6">
        <v>0</v>
      </c>
      <c r="L13" s="6">
        <v>0</v>
      </c>
      <c r="M13" s="5" t="s">
        <v>576</v>
      </c>
      <c r="N13" s="6" t="s">
        <v>580</v>
      </c>
      <c r="O13" s="6">
        <v>0</v>
      </c>
      <c r="P13" s="6">
        <v>0</v>
      </c>
      <c r="Q13" s="5" t="s">
        <v>574</v>
      </c>
    </row>
    <row r="14" spans="1:17" ht="15.75" customHeight="1">
      <c r="A14" s="10">
        <v>18</v>
      </c>
      <c r="B14" s="6">
        <v>441</v>
      </c>
      <c r="C14" s="6">
        <v>11</v>
      </c>
      <c r="D14" s="5"/>
      <c r="E14" s="5" t="s">
        <v>579</v>
      </c>
      <c r="F14" s="5" t="s">
        <v>591</v>
      </c>
      <c r="G14" s="7" t="s">
        <v>1595</v>
      </c>
      <c r="H14" s="5" t="s">
        <v>43</v>
      </c>
      <c r="I14" s="6">
        <v>0</v>
      </c>
      <c r="J14" s="6">
        <v>0</v>
      </c>
      <c r="K14" s="6">
        <v>0</v>
      </c>
      <c r="L14" s="6">
        <v>0</v>
      </c>
      <c r="M14" s="5" t="s">
        <v>576</v>
      </c>
      <c r="N14" s="6" t="s">
        <v>580</v>
      </c>
      <c r="O14" s="6">
        <v>0</v>
      </c>
      <c r="P14" s="6">
        <v>0</v>
      </c>
      <c r="Q14" s="5" t="s">
        <v>574</v>
      </c>
    </row>
    <row r="15" spans="1:17" ht="15.75" customHeight="1">
      <c r="A15" s="10">
        <v>18</v>
      </c>
      <c r="B15" s="6">
        <v>481</v>
      </c>
      <c r="C15" s="6">
        <v>12</v>
      </c>
      <c r="D15" s="5"/>
      <c r="E15" s="5" t="s">
        <v>579</v>
      </c>
      <c r="F15" s="5" t="s">
        <v>591</v>
      </c>
      <c r="G15" s="7" t="s">
        <v>1595</v>
      </c>
      <c r="H15" s="5" t="s">
        <v>43</v>
      </c>
      <c r="I15" s="6">
        <v>0</v>
      </c>
      <c r="J15" s="6">
        <v>0</v>
      </c>
      <c r="K15" s="6">
        <v>0</v>
      </c>
      <c r="L15" s="6">
        <v>0</v>
      </c>
      <c r="M15" s="5" t="s">
        <v>576</v>
      </c>
      <c r="N15" s="6" t="s">
        <v>580</v>
      </c>
      <c r="O15" s="6">
        <v>0</v>
      </c>
      <c r="P15" s="6">
        <v>0</v>
      </c>
      <c r="Q15" s="5" t="s">
        <v>574</v>
      </c>
    </row>
    <row r="16" spans="1:17" ht="15.75" customHeight="1">
      <c r="A16" s="10">
        <v>18</v>
      </c>
      <c r="B16" s="6">
        <v>521</v>
      </c>
      <c r="C16" s="6">
        <v>13</v>
      </c>
      <c r="D16" s="5"/>
      <c r="E16" s="5" t="s">
        <v>579</v>
      </c>
      <c r="F16" s="5" t="s">
        <v>591</v>
      </c>
      <c r="G16" s="7" t="s">
        <v>1595</v>
      </c>
      <c r="H16" s="5" t="s">
        <v>43</v>
      </c>
      <c r="I16" s="6">
        <v>0</v>
      </c>
      <c r="J16" s="6">
        <v>0</v>
      </c>
      <c r="K16" s="6">
        <v>0</v>
      </c>
      <c r="L16" s="6">
        <v>0</v>
      </c>
      <c r="M16" s="5" t="s">
        <v>576</v>
      </c>
      <c r="N16" s="6" t="s">
        <v>580</v>
      </c>
      <c r="O16" s="6">
        <v>0</v>
      </c>
      <c r="P16" s="6">
        <v>0</v>
      </c>
      <c r="Q16" s="5" t="s">
        <v>574</v>
      </c>
    </row>
    <row r="17" spans="1:17" ht="15.75" customHeight="1">
      <c r="A17" s="10">
        <v>18</v>
      </c>
      <c r="B17" s="6">
        <v>561</v>
      </c>
      <c r="C17" s="6">
        <v>14</v>
      </c>
      <c r="D17" s="5"/>
      <c r="E17" s="5" t="s">
        <v>579</v>
      </c>
      <c r="F17" s="5" t="s">
        <v>591</v>
      </c>
      <c r="G17" s="7" t="s">
        <v>1595</v>
      </c>
      <c r="H17" s="5" t="s">
        <v>43</v>
      </c>
      <c r="I17" s="6">
        <v>0</v>
      </c>
      <c r="J17" s="6">
        <v>0</v>
      </c>
      <c r="K17" s="6">
        <v>0</v>
      </c>
      <c r="L17" s="6">
        <v>0</v>
      </c>
      <c r="M17" s="5" t="s">
        <v>576</v>
      </c>
      <c r="N17" s="6" t="s">
        <v>580</v>
      </c>
      <c r="O17" s="6">
        <v>0</v>
      </c>
      <c r="P17" s="6">
        <v>0</v>
      </c>
      <c r="Q17" s="5" t="s">
        <v>574</v>
      </c>
    </row>
    <row r="18" spans="1:17" ht="15.75" customHeight="1">
      <c r="A18" s="10">
        <v>18</v>
      </c>
      <c r="B18" s="6">
        <v>601</v>
      </c>
      <c r="C18" s="6">
        <v>15</v>
      </c>
      <c r="D18" s="5"/>
      <c r="E18" s="5" t="s">
        <v>579</v>
      </c>
      <c r="F18" s="5" t="s">
        <v>591</v>
      </c>
      <c r="G18" s="7" t="s">
        <v>1595</v>
      </c>
      <c r="H18" s="5" t="s">
        <v>43</v>
      </c>
      <c r="I18" s="6">
        <v>0</v>
      </c>
      <c r="J18" s="6">
        <v>0</v>
      </c>
      <c r="K18" s="6">
        <v>0</v>
      </c>
      <c r="L18" s="6">
        <v>0</v>
      </c>
      <c r="M18" s="5" t="s">
        <v>576</v>
      </c>
      <c r="N18" s="6" t="s">
        <v>580</v>
      </c>
      <c r="O18" s="6">
        <v>0</v>
      </c>
      <c r="P18" s="6">
        <v>0</v>
      </c>
      <c r="Q18" s="5" t="s">
        <v>574</v>
      </c>
    </row>
    <row r="19" spans="1:17" ht="15.75" customHeight="1">
      <c r="A19" s="10">
        <v>18</v>
      </c>
      <c r="B19" s="6">
        <v>641</v>
      </c>
      <c r="C19" s="6">
        <v>16</v>
      </c>
      <c r="D19" s="5"/>
      <c r="E19" s="5" t="s">
        <v>579</v>
      </c>
      <c r="F19" s="5" t="s">
        <v>591</v>
      </c>
      <c r="G19" s="7" t="s">
        <v>1595</v>
      </c>
      <c r="H19" s="5" t="s">
        <v>43</v>
      </c>
      <c r="I19" s="6">
        <v>0</v>
      </c>
      <c r="J19" s="6">
        <v>0</v>
      </c>
      <c r="K19" s="6">
        <v>0</v>
      </c>
      <c r="L19" s="6">
        <v>0</v>
      </c>
      <c r="M19" s="5" t="s">
        <v>576</v>
      </c>
      <c r="N19" s="6" t="s">
        <v>580</v>
      </c>
      <c r="O19" s="6">
        <v>0</v>
      </c>
      <c r="P19" s="6">
        <v>0</v>
      </c>
      <c r="Q19" s="5" t="s">
        <v>574</v>
      </c>
    </row>
    <row r="20" spans="1:17" ht="15.75" customHeight="1">
      <c r="A20" s="10">
        <v>19</v>
      </c>
      <c r="B20" s="6">
        <v>201</v>
      </c>
      <c r="C20" s="6">
        <v>4</v>
      </c>
      <c r="D20" s="5"/>
      <c r="E20" s="5" t="s">
        <v>579</v>
      </c>
      <c r="F20" s="5" t="s">
        <v>590</v>
      </c>
      <c r="G20" s="7" t="s">
        <v>1595</v>
      </c>
      <c r="H20" s="5" t="s">
        <v>43</v>
      </c>
      <c r="I20" s="6">
        <v>0</v>
      </c>
      <c r="J20" s="6">
        <v>0</v>
      </c>
      <c r="K20" s="6">
        <v>0</v>
      </c>
      <c r="L20" s="6">
        <v>0</v>
      </c>
      <c r="M20" s="5" t="s">
        <v>576</v>
      </c>
      <c r="N20" s="6" t="s">
        <v>575</v>
      </c>
      <c r="O20" s="6">
        <v>0</v>
      </c>
      <c r="P20" s="6">
        <v>0</v>
      </c>
      <c r="Q20" s="5" t="s">
        <v>574</v>
      </c>
    </row>
    <row r="21" spans="1:17" ht="15.75" customHeight="1">
      <c r="A21" s="10">
        <v>19</v>
      </c>
      <c r="B21" s="6">
        <v>241</v>
      </c>
      <c r="C21" s="6">
        <v>5</v>
      </c>
      <c r="D21" s="5"/>
      <c r="E21" s="5" t="s">
        <v>579</v>
      </c>
      <c r="F21" s="5" t="s">
        <v>590</v>
      </c>
      <c r="G21" s="7" t="s">
        <v>1595</v>
      </c>
      <c r="H21" s="5" t="s">
        <v>43</v>
      </c>
      <c r="I21" s="6">
        <v>0</v>
      </c>
      <c r="J21" s="6">
        <v>0</v>
      </c>
      <c r="K21" s="6">
        <v>0</v>
      </c>
      <c r="L21" s="6">
        <v>0</v>
      </c>
      <c r="M21" s="5" t="s">
        <v>576</v>
      </c>
      <c r="N21" s="6" t="s">
        <v>575</v>
      </c>
      <c r="O21" s="6">
        <v>0</v>
      </c>
      <c r="P21" s="6">
        <v>0</v>
      </c>
      <c r="Q21" s="5" t="s">
        <v>574</v>
      </c>
    </row>
    <row r="22" spans="1:17" ht="15.75" customHeight="1">
      <c r="A22" s="10">
        <v>19</v>
      </c>
      <c r="B22" s="6">
        <v>280</v>
      </c>
      <c r="C22" s="6">
        <v>4</v>
      </c>
      <c r="D22" s="5"/>
      <c r="E22" s="5" t="s">
        <v>579</v>
      </c>
      <c r="F22" s="5" t="s">
        <v>590</v>
      </c>
      <c r="G22" s="7" t="s">
        <v>1595</v>
      </c>
      <c r="H22" s="5" t="s">
        <v>43</v>
      </c>
      <c r="I22" s="6">
        <v>0</v>
      </c>
      <c r="J22" s="6">
        <v>0</v>
      </c>
      <c r="K22" s="6"/>
      <c r="L22" s="6">
        <v>0</v>
      </c>
      <c r="M22" s="5" t="s">
        <v>576</v>
      </c>
      <c r="N22" s="6" t="s">
        <v>580</v>
      </c>
      <c r="O22" s="6"/>
      <c r="P22" s="6"/>
      <c r="Q22" s="5" t="s">
        <v>574</v>
      </c>
    </row>
    <row r="23" spans="1:17" ht="15.75" customHeight="1">
      <c r="A23" s="10">
        <v>19</v>
      </c>
      <c r="B23" s="6">
        <v>281</v>
      </c>
      <c r="C23" s="6">
        <v>6</v>
      </c>
      <c r="D23" s="5"/>
      <c r="E23" s="5" t="s">
        <v>579</v>
      </c>
      <c r="F23" s="5" t="s">
        <v>590</v>
      </c>
      <c r="G23" s="7" t="s">
        <v>1595</v>
      </c>
      <c r="H23" s="5" t="s">
        <v>43</v>
      </c>
      <c r="I23" s="6">
        <v>0</v>
      </c>
      <c r="J23" s="6">
        <v>0</v>
      </c>
      <c r="K23" s="6">
        <v>0</v>
      </c>
      <c r="L23" s="6">
        <v>0</v>
      </c>
      <c r="M23" s="5" t="s">
        <v>576</v>
      </c>
      <c r="N23" s="6" t="s">
        <v>575</v>
      </c>
      <c r="O23" s="6">
        <v>0</v>
      </c>
      <c r="P23" s="6">
        <v>0</v>
      </c>
      <c r="Q23" s="5" t="s">
        <v>574</v>
      </c>
    </row>
    <row r="24" spans="1:17" ht="15.75" customHeight="1">
      <c r="A24" s="10">
        <v>22</v>
      </c>
      <c r="B24" s="6">
        <v>0</v>
      </c>
      <c r="C24" s="6">
        <v>12</v>
      </c>
      <c r="D24" s="5"/>
      <c r="E24" s="5" t="s">
        <v>579</v>
      </c>
      <c r="F24" s="5" t="s">
        <v>588</v>
      </c>
      <c r="G24" s="7" t="s">
        <v>1595</v>
      </c>
      <c r="H24" s="5" t="s">
        <v>43</v>
      </c>
      <c r="I24" s="6">
        <v>600</v>
      </c>
      <c r="J24" s="6">
        <v>0</v>
      </c>
      <c r="K24" s="6">
        <v>0</v>
      </c>
      <c r="L24" s="6">
        <v>0</v>
      </c>
      <c r="M24" s="5" t="s">
        <v>576</v>
      </c>
      <c r="N24" s="6" t="s">
        <v>580</v>
      </c>
      <c r="O24" s="6">
        <v>0</v>
      </c>
      <c r="P24" s="6">
        <v>0</v>
      </c>
      <c r="Q24" s="5" t="s">
        <v>574</v>
      </c>
    </row>
    <row r="25" spans="1:17" ht="15.75" customHeight="1">
      <c r="A25" s="10">
        <v>22</v>
      </c>
      <c r="B25" s="6">
        <v>0</v>
      </c>
      <c r="C25" s="6">
        <v>14</v>
      </c>
      <c r="D25" s="5"/>
      <c r="E25" s="5" t="s">
        <v>579</v>
      </c>
      <c r="F25" s="5" t="s">
        <v>588</v>
      </c>
      <c r="G25" s="7" t="s">
        <v>1595</v>
      </c>
      <c r="H25" s="5" t="s">
        <v>43</v>
      </c>
      <c r="I25" s="6">
        <v>700</v>
      </c>
      <c r="J25" s="6">
        <v>0</v>
      </c>
      <c r="K25" s="6">
        <v>0</v>
      </c>
      <c r="L25" s="6">
        <v>0</v>
      </c>
      <c r="M25" s="5" t="s">
        <v>576</v>
      </c>
      <c r="N25" s="6" t="s">
        <v>580</v>
      </c>
      <c r="O25" s="6">
        <v>0</v>
      </c>
      <c r="P25" s="6">
        <v>0</v>
      </c>
      <c r="Q25" s="5" t="s">
        <v>574</v>
      </c>
    </row>
    <row r="26" spans="1:17" ht="15.75" customHeight="1">
      <c r="A26" s="10">
        <v>22</v>
      </c>
      <c r="B26" s="6">
        <v>0</v>
      </c>
      <c r="C26" s="6">
        <v>16</v>
      </c>
      <c r="D26" s="5"/>
      <c r="E26" s="5" t="s">
        <v>579</v>
      </c>
      <c r="F26" s="5" t="s">
        <v>588</v>
      </c>
      <c r="G26" s="7" t="s">
        <v>1595</v>
      </c>
      <c r="H26" s="5" t="s">
        <v>43</v>
      </c>
      <c r="I26" s="6">
        <v>800</v>
      </c>
      <c r="J26" s="6">
        <v>0</v>
      </c>
      <c r="K26" s="6">
        <v>0</v>
      </c>
      <c r="L26" s="6">
        <v>0</v>
      </c>
      <c r="M26" s="5" t="s">
        <v>576</v>
      </c>
      <c r="N26" s="6" t="s">
        <v>580</v>
      </c>
      <c r="O26" s="6">
        <v>0</v>
      </c>
      <c r="P26" s="6">
        <v>0</v>
      </c>
      <c r="Q26" s="5" t="s">
        <v>574</v>
      </c>
    </row>
    <row r="27" spans="1:17" ht="15.75" customHeight="1">
      <c r="A27" s="10">
        <v>22</v>
      </c>
      <c r="B27" s="6">
        <v>0</v>
      </c>
      <c r="C27" s="6">
        <v>18</v>
      </c>
      <c r="D27" s="5"/>
      <c r="E27" s="5" t="s">
        <v>579</v>
      </c>
      <c r="F27" s="5" t="s">
        <v>588</v>
      </c>
      <c r="G27" s="7" t="s">
        <v>1595</v>
      </c>
      <c r="H27" s="5" t="s">
        <v>43</v>
      </c>
      <c r="I27" s="6">
        <v>900</v>
      </c>
      <c r="J27" s="6">
        <v>0</v>
      </c>
      <c r="K27" s="6">
        <v>0</v>
      </c>
      <c r="L27" s="6">
        <v>0</v>
      </c>
      <c r="M27" s="5" t="s">
        <v>576</v>
      </c>
      <c r="N27" s="6" t="s">
        <v>580</v>
      </c>
      <c r="O27" s="6">
        <v>0</v>
      </c>
      <c r="P27" s="6">
        <v>0</v>
      </c>
      <c r="Q27" s="5" t="s">
        <v>574</v>
      </c>
    </row>
    <row r="28" spans="1:17" ht="15.75" customHeight="1">
      <c r="A28" s="10">
        <v>46</v>
      </c>
      <c r="B28" s="6">
        <v>0</v>
      </c>
      <c r="C28" s="6">
        <v>1</v>
      </c>
      <c r="D28" s="5"/>
      <c r="E28" s="5" t="s">
        <v>579</v>
      </c>
      <c r="F28" s="5" t="s">
        <v>1409</v>
      </c>
      <c r="G28" s="7" t="s">
        <v>1595</v>
      </c>
      <c r="H28" s="5" t="s">
        <v>43</v>
      </c>
      <c r="I28" s="6">
        <v>0</v>
      </c>
      <c r="J28" s="6">
        <v>0</v>
      </c>
      <c r="K28" s="6">
        <v>0.1</v>
      </c>
      <c r="L28" s="6">
        <v>0</v>
      </c>
      <c r="M28" s="5" t="s">
        <v>585</v>
      </c>
      <c r="N28" s="6" t="s">
        <v>580</v>
      </c>
      <c r="O28" s="6"/>
      <c r="P28" s="6"/>
      <c r="Q28" s="5" t="s">
        <v>584</v>
      </c>
    </row>
    <row r="29" spans="1:17" ht="15.75" customHeight="1">
      <c r="A29" s="10">
        <v>48</v>
      </c>
      <c r="B29" s="6">
        <v>0</v>
      </c>
      <c r="C29" s="6">
        <v>1.4</v>
      </c>
      <c r="D29" s="5"/>
      <c r="E29" s="5" t="s">
        <v>579</v>
      </c>
      <c r="F29" s="5" t="s">
        <v>1238</v>
      </c>
      <c r="G29" s="7" t="s">
        <v>1595</v>
      </c>
      <c r="H29" s="5" t="s">
        <v>43</v>
      </c>
      <c r="I29" s="6">
        <v>0</v>
      </c>
      <c r="J29" s="6">
        <v>0</v>
      </c>
      <c r="K29" s="6">
        <v>0.1</v>
      </c>
      <c r="L29" s="6">
        <v>0</v>
      </c>
      <c r="M29" s="5" t="s">
        <v>585</v>
      </c>
      <c r="N29" s="6" t="s">
        <v>575</v>
      </c>
      <c r="O29" s="6">
        <v>0</v>
      </c>
      <c r="P29" s="6">
        <v>0</v>
      </c>
      <c r="Q29" s="5" t="s">
        <v>584</v>
      </c>
    </row>
    <row r="30" spans="1:17" ht="15.75" customHeight="1">
      <c r="A30" s="10">
        <v>52</v>
      </c>
      <c r="B30" s="6">
        <v>0</v>
      </c>
      <c r="C30" s="6">
        <v>1</v>
      </c>
      <c r="D30" s="5"/>
      <c r="E30" s="5" t="s">
        <v>579</v>
      </c>
      <c r="F30" s="5" t="s">
        <v>586</v>
      </c>
      <c r="G30" s="7" t="s">
        <v>1595</v>
      </c>
      <c r="H30" s="5" t="s">
        <v>43</v>
      </c>
      <c r="I30" s="6">
        <v>0</v>
      </c>
      <c r="J30" s="6">
        <v>0</v>
      </c>
      <c r="K30" s="6">
        <v>0.1</v>
      </c>
      <c r="L30" s="6">
        <v>0</v>
      </c>
      <c r="M30" s="5" t="s">
        <v>585</v>
      </c>
      <c r="N30" s="6" t="s">
        <v>580</v>
      </c>
      <c r="O30" s="6"/>
      <c r="P30" s="6"/>
      <c r="Q30" s="5" t="s">
        <v>584</v>
      </c>
    </row>
    <row r="31" spans="1:17" ht="15.75" customHeight="1">
      <c r="A31" s="10">
        <v>53</v>
      </c>
      <c r="B31" s="6">
        <v>0</v>
      </c>
      <c r="C31" s="6">
        <v>1</v>
      </c>
      <c r="D31" s="5"/>
      <c r="E31" s="5" t="s">
        <v>579</v>
      </c>
      <c r="F31" s="5" t="s">
        <v>1586</v>
      </c>
      <c r="G31" s="7" t="s">
        <v>1595</v>
      </c>
      <c r="H31" s="5" t="s">
        <v>43</v>
      </c>
      <c r="I31" s="6">
        <v>0</v>
      </c>
      <c r="J31" s="6">
        <v>0</v>
      </c>
      <c r="K31" s="6">
        <v>0.1</v>
      </c>
      <c r="L31" s="6">
        <v>0</v>
      </c>
      <c r="M31" s="5" t="s">
        <v>585</v>
      </c>
      <c r="N31" s="6" t="s">
        <v>580</v>
      </c>
      <c r="O31" s="6"/>
      <c r="P31" s="6"/>
      <c r="Q31" s="5" t="s">
        <v>584</v>
      </c>
    </row>
    <row r="32" spans="1:17" ht="15.75" customHeight="1">
      <c r="A32" s="10">
        <v>54</v>
      </c>
      <c r="B32" s="6">
        <v>0</v>
      </c>
      <c r="C32" s="6">
        <v>1</v>
      </c>
      <c r="D32" s="5"/>
      <c r="E32" s="5" t="s">
        <v>579</v>
      </c>
      <c r="F32" s="5" t="s">
        <v>1585</v>
      </c>
      <c r="G32" s="7" t="s">
        <v>1595</v>
      </c>
      <c r="H32" s="5" t="s">
        <v>43</v>
      </c>
      <c r="I32" s="6">
        <v>0</v>
      </c>
      <c r="J32" s="6">
        <v>0</v>
      </c>
      <c r="K32" s="6">
        <v>0.1</v>
      </c>
      <c r="L32" s="6">
        <v>0</v>
      </c>
      <c r="M32" s="5" t="s">
        <v>585</v>
      </c>
      <c r="N32" s="6" t="s">
        <v>580</v>
      </c>
      <c r="O32" s="6"/>
      <c r="P32" s="6"/>
      <c r="Q32" s="5" t="s">
        <v>584</v>
      </c>
    </row>
    <row r="33" spans="1:17" ht="15.75" customHeight="1">
      <c r="A33" s="10">
        <v>89</v>
      </c>
      <c r="B33" s="6">
        <v>201</v>
      </c>
      <c r="C33" s="6">
        <v>5.5</v>
      </c>
      <c r="D33" s="5"/>
      <c r="E33" s="5" t="s">
        <v>579</v>
      </c>
      <c r="F33" s="5" t="s">
        <v>583</v>
      </c>
      <c r="G33" s="7" t="s">
        <v>1595</v>
      </c>
      <c r="H33" s="5" t="s">
        <v>43</v>
      </c>
      <c r="I33" s="6">
        <v>0</v>
      </c>
      <c r="J33" s="6">
        <v>0</v>
      </c>
      <c r="K33" s="6">
        <v>0</v>
      </c>
      <c r="L33" s="6">
        <v>0</v>
      </c>
      <c r="M33" s="5" t="s">
        <v>576</v>
      </c>
      <c r="N33" s="6" t="s">
        <v>575</v>
      </c>
      <c r="O33" s="6">
        <v>0</v>
      </c>
      <c r="P33" s="6">
        <v>0</v>
      </c>
      <c r="Q33" s="5" t="s">
        <v>574</v>
      </c>
    </row>
    <row r="34" spans="1:17" ht="15.75" customHeight="1">
      <c r="A34" s="10">
        <v>89</v>
      </c>
      <c r="B34" s="6">
        <v>241</v>
      </c>
      <c r="C34" s="6">
        <v>6.5</v>
      </c>
      <c r="D34" s="5"/>
      <c r="E34" s="5" t="s">
        <v>579</v>
      </c>
      <c r="F34" s="5" t="s">
        <v>583</v>
      </c>
      <c r="G34" s="7" t="s">
        <v>1595</v>
      </c>
      <c r="H34" s="5" t="s">
        <v>43</v>
      </c>
      <c r="I34" s="6">
        <v>0</v>
      </c>
      <c r="J34" s="6">
        <v>0</v>
      </c>
      <c r="K34" s="6">
        <v>0</v>
      </c>
      <c r="L34" s="6">
        <v>0</v>
      </c>
      <c r="M34" s="5" t="s">
        <v>576</v>
      </c>
      <c r="N34" s="6" t="s">
        <v>575</v>
      </c>
      <c r="O34" s="6">
        <v>0</v>
      </c>
      <c r="P34" s="6">
        <v>0</v>
      </c>
      <c r="Q34" s="5" t="s">
        <v>574</v>
      </c>
    </row>
    <row r="35" spans="1:17" ht="15.75" customHeight="1">
      <c r="A35" s="10">
        <v>89</v>
      </c>
      <c r="B35" s="6">
        <v>281</v>
      </c>
      <c r="C35" s="6">
        <v>7.5</v>
      </c>
      <c r="D35" s="5"/>
      <c r="E35" s="5" t="s">
        <v>579</v>
      </c>
      <c r="F35" s="5" t="s">
        <v>583</v>
      </c>
      <c r="G35" s="7" t="s">
        <v>1595</v>
      </c>
      <c r="H35" s="5" t="s">
        <v>43</v>
      </c>
      <c r="I35" s="6">
        <v>0</v>
      </c>
      <c r="J35" s="6">
        <v>0</v>
      </c>
      <c r="K35" s="6">
        <v>0</v>
      </c>
      <c r="L35" s="6">
        <v>0</v>
      </c>
      <c r="M35" s="5" t="s">
        <v>576</v>
      </c>
      <c r="N35" s="6" t="s">
        <v>575</v>
      </c>
      <c r="O35" s="6">
        <v>0</v>
      </c>
      <c r="P35" s="6">
        <v>0</v>
      </c>
      <c r="Q35" s="5" t="s">
        <v>574</v>
      </c>
    </row>
    <row r="36" spans="1:17" ht="15.75" customHeight="1">
      <c r="A36" s="10">
        <v>89</v>
      </c>
      <c r="B36" s="6">
        <v>321</v>
      </c>
      <c r="C36" s="6">
        <v>8.5</v>
      </c>
      <c r="D36" s="5"/>
      <c r="E36" s="5" t="s">
        <v>579</v>
      </c>
      <c r="F36" s="5" t="s">
        <v>583</v>
      </c>
      <c r="G36" s="7" t="s">
        <v>1595</v>
      </c>
      <c r="H36" s="5" t="s">
        <v>43</v>
      </c>
      <c r="I36" s="6">
        <v>0</v>
      </c>
      <c r="J36" s="6">
        <v>0</v>
      </c>
      <c r="K36" s="6">
        <v>0</v>
      </c>
      <c r="L36" s="6">
        <v>0</v>
      </c>
      <c r="M36" s="5" t="s">
        <v>576</v>
      </c>
      <c r="N36" s="6" t="s">
        <v>575</v>
      </c>
      <c r="O36" s="6">
        <v>0</v>
      </c>
      <c r="P36" s="6">
        <v>0</v>
      </c>
      <c r="Q36" s="5" t="s">
        <v>574</v>
      </c>
    </row>
    <row r="37" spans="1:17" ht="15.75" customHeight="1">
      <c r="A37" s="10">
        <v>89</v>
      </c>
      <c r="B37" s="6">
        <v>361</v>
      </c>
      <c r="C37" s="6">
        <v>9.5</v>
      </c>
      <c r="D37" s="5"/>
      <c r="E37" s="5" t="s">
        <v>579</v>
      </c>
      <c r="F37" s="5" t="s">
        <v>583</v>
      </c>
      <c r="G37" s="7" t="s">
        <v>1595</v>
      </c>
      <c r="H37" s="5" t="s">
        <v>43</v>
      </c>
      <c r="I37" s="6">
        <v>0</v>
      </c>
      <c r="J37" s="6">
        <v>0</v>
      </c>
      <c r="K37" s="6">
        <v>0</v>
      </c>
      <c r="L37" s="6">
        <v>0</v>
      </c>
      <c r="M37" s="5" t="s">
        <v>576</v>
      </c>
      <c r="N37" s="6" t="s">
        <v>575</v>
      </c>
      <c r="O37" s="6">
        <v>0</v>
      </c>
      <c r="P37" s="6">
        <v>0</v>
      </c>
      <c r="Q37" s="5" t="s">
        <v>574</v>
      </c>
    </row>
    <row r="38" spans="1:17" ht="15.75" customHeight="1">
      <c r="A38" s="10">
        <v>89</v>
      </c>
      <c r="B38" s="6">
        <v>401</v>
      </c>
      <c r="C38" s="6">
        <v>10.5</v>
      </c>
      <c r="D38" s="5"/>
      <c r="E38" s="5" t="s">
        <v>579</v>
      </c>
      <c r="F38" s="5" t="s">
        <v>583</v>
      </c>
      <c r="G38" s="7" t="s">
        <v>1595</v>
      </c>
      <c r="H38" s="5" t="s">
        <v>43</v>
      </c>
      <c r="I38" s="6">
        <v>0</v>
      </c>
      <c r="J38" s="6">
        <v>0</v>
      </c>
      <c r="K38" s="6">
        <v>0</v>
      </c>
      <c r="L38" s="6">
        <v>0</v>
      </c>
      <c r="M38" s="5" t="s">
        <v>576</v>
      </c>
      <c r="N38" s="6" t="s">
        <v>575</v>
      </c>
      <c r="O38" s="6">
        <v>0</v>
      </c>
      <c r="P38" s="6">
        <v>0</v>
      </c>
      <c r="Q38" s="5" t="s">
        <v>574</v>
      </c>
    </row>
    <row r="39" spans="1:17" ht="15.75" customHeight="1">
      <c r="A39" s="10">
        <v>89</v>
      </c>
      <c r="B39" s="6">
        <v>441</v>
      </c>
      <c r="C39" s="6">
        <v>11.5</v>
      </c>
      <c r="D39" s="5"/>
      <c r="E39" s="5" t="s">
        <v>579</v>
      </c>
      <c r="F39" s="5" t="s">
        <v>583</v>
      </c>
      <c r="G39" s="7" t="s">
        <v>1595</v>
      </c>
      <c r="H39" s="5" t="s">
        <v>43</v>
      </c>
      <c r="I39" s="6">
        <v>0</v>
      </c>
      <c r="J39" s="6">
        <v>0</v>
      </c>
      <c r="K39" s="6">
        <v>0</v>
      </c>
      <c r="L39" s="6">
        <v>0</v>
      </c>
      <c r="M39" s="5" t="s">
        <v>576</v>
      </c>
      <c r="N39" s="6" t="s">
        <v>575</v>
      </c>
      <c r="O39" s="6">
        <v>0</v>
      </c>
      <c r="P39" s="6">
        <v>0</v>
      </c>
      <c r="Q39" s="5" t="s">
        <v>574</v>
      </c>
    </row>
    <row r="40" spans="1:17" ht="15.75" customHeight="1">
      <c r="A40" s="10">
        <v>89</v>
      </c>
      <c r="B40" s="6">
        <v>481</v>
      </c>
      <c r="C40" s="6">
        <v>12.5</v>
      </c>
      <c r="D40" s="5"/>
      <c r="E40" s="5" t="s">
        <v>579</v>
      </c>
      <c r="F40" s="5" t="s">
        <v>583</v>
      </c>
      <c r="G40" s="7" t="s">
        <v>1595</v>
      </c>
      <c r="H40" s="5" t="s">
        <v>43</v>
      </c>
      <c r="I40" s="6">
        <v>0</v>
      </c>
      <c r="J40" s="6">
        <v>0</v>
      </c>
      <c r="K40" s="6">
        <v>0</v>
      </c>
      <c r="L40" s="6">
        <v>0</v>
      </c>
      <c r="M40" s="5" t="s">
        <v>576</v>
      </c>
      <c r="N40" s="6" t="s">
        <v>575</v>
      </c>
      <c r="O40" s="6">
        <v>0</v>
      </c>
      <c r="P40" s="6">
        <v>0</v>
      </c>
      <c r="Q40" s="5" t="s">
        <v>574</v>
      </c>
    </row>
    <row r="41" spans="1:17" ht="15.75" customHeight="1">
      <c r="A41" s="10">
        <v>89</v>
      </c>
      <c r="B41" s="6">
        <v>521</v>
      </c>
      <c r="C41" s="6">
        <v>13.5</v>
      </c>
      <c r="D41" s="5"/>
      <c r="E41" s="5" t="s">
        <v>579</v>
      </c>
      <c r="F41" s="5" t="s">
        <v>583</v>
      </c>
      <c r="G41" s="7" t="s">
        <v>1595</v>
      </c>
      <c r="H41" s="5" t="s">
        <v>43</v>
      </c>
      <c r="I41" s="6">
        <v>0</v>
      </c>
      <c r="J41" s="6">
        <v>0</v>
      </c>
      <c r="K41" s="6">
        <v>0</v>
      </c>
      <c r="L41" s="6">
        <v>0</v>
      </c>
      <c r="M41" s="5" t="s">
        <v>576</v>
      </c>
      <c r="N41" s="6" t="s">
        <v>575</v>
      </c>
      <c r="O41" s="6">
        <v>0</v>
      </c>
      <c r="P41" s="6">
        <v>0</v>
      </c>
      <c r="Q41" s="5" t="s">
        <v>574</v>
      </c>
    </row>
    <row r="42" spans="1:17" ht="15.75" customHeight="1">
      <c r="A42" s="10">
        <v>89</v>
      </c>
      <c r="B42" s="6">
        <v>561</v>
      </c>
      <c r="C42" s="6">
        <v>14.5</v>
      </c>
      <c r="D42" s="5"/>
      <c r="E42" s="5" t="s">
        <v>579</v>
      </c>
      <c r="F42" s="5" t="s">
        <v>583</v>
      </c>
      <c r="G42" s="7" t="s">
        <v>1595</v>
      </c>
      <c r="H42" s="5" t="s">
        <v>43</v>
      </c>
      <c r="I42" s="6">
        <v>0</v>
      </c>
      <c r="J42" s="6">
        <v>0</v>
      </c>
      <c r="K42" s="6">
        <v>0</v>
      </c>
      <c r="L42" s="6">
        <v>0</v>
      </c>
      <c r="M42" s="5" t="s">
        <v>576</v>
      </c>
      <c r="N42" s="6" t="s">
        <v>575</v>
      </c>
      <c r="O42" s="6">
        <v>0</v>
      </c>
      <c r="P42" s="6">
        <v>0</v>
      </c>
      <c r="Q42" s="5" t="s">
        <v>574</v>
      </c>
    </row>
    <row r="43" spans="1:17" ht="15.75" customHeight="1">
      <c r="A43" s="10">
        <v>89</v>
      </c>
      <c r="B43" s="6">
        <v>601</v>
      </c>
      <c r="C43" s="6">
        <v>15.5</v>
      </c>
      <c r="D43" s="5"/>
      <c r="E43" s="5" t="s">
        <v>579</v>
      </c>
      <c r="F43" s="5" t="s">
        <v>583</v>
      </c>
      <c r="G43" s="7" t="s">
        <v>1595</v>
      </c>
      <c r="H43" s="5" t="s">
        <v>43</v>
      </c>
      <c r="I43" s="6">
        <v>0</v>
      </c>
      <c r="J43" s="6">
        <v>0</v>
      </c>
      <c r="K43" s="6">
        <v>0</v>
      </c>
      <c r="L43" s="6">
        <v>0</v>
      </c>
      <c r="M43" s="5" t="s">
        <v>576</v>
      </c>
      <c r="N43" s="6" t="s">
        <v>575</v>
      </c>
      <c r="O43" s="6">
        <v>0</v>
      </c>
      <c r="P43" s="6">
        <v>0</v>
      </c>
      <c r="Q43" s="5" t="s">
        <v>574</v>
      </c>
    </row>
    <row r="44" spans="1:17" ht="15.75" customHeight="1">
      <c r="A44" s="10">
        <v>89</v>
      </c>
      <c r="B44" s="6">
        <v>641</v>
      </c>
      <c r="C44" s="6">
        <v>16.5</v>
      </c>
      <c r="D44" s="5"/>
      <c r="E44" s="5" t="s">
        <v>579</v>
      </c>
      <c r="F44" s="5" t="s">
        <v>583</v>
      </c>
      <c r="G44" s="7" t="s">
        <v>1595</v>
      </c>
      <c r="H44" s="5" t="s">
        <v>43</v>
      </c>
      <c r="I44" s="6">
        <v>0</v>
      </c>
      <c r="J44" s="6">
        <v>0</v>
      </c>
      <c r="K44" s="6">
        <v>0</v>
      </c>
      <c r="L44" s="6">
        <v>0</v>
      </c>
      <c r="M44" s="5" t="s">
        <v>576</v>
      </c>
      <c r="N44" s="6" t="s">
        <v>575</v>
      </c>
      <c r="O44" s="6">
        <v>0</v>
      </c>
      <c r="P44" s="6">
        <v>0</v>
      </c>
      <c r="Q44" s="5" t="s">
        <v>574</v>
      </c>
    </row>
    <row r="45" spans="1:17" ht="15.75" customHeight="1">
      <c r="A45" s="10">
        <v>90</v>
      </c>
      <c r="B45" s="6">
        <v>0</v>
      </c>
      <c r="C45" s="6">
        <v>5.5</v>
      </c>
      <c r="D45" s="5"/>
      <c r="E45" s="5" t="s">
        <v>579</v>
      </c>
      <c r="F45" s="5" t="s">
        <v>581</v>
      </c>
      <c r="G45" s="7" t="s">
        <v>1595</v>
      </c>
      <c r="H45" s="5" t="s">
        <v>43</v>
      </c>
      <c r="I45" s="6">
        <v>250</v>
      </c>
      <c r="J45" s="6">
        <v>0</v>
      </c>
      <c r="K45" s="6">
        <v>0</v>
      </c>
      <c r="L45" s="6">
        <v>0</v>
      </c>
      <c r="M45" s="5" t="s">
        <v>576</v>
      </c>
      <c r="N45" s="6" t="s">
        <v>575</v>
      </c>
      <c r="O45" s="6">
        <v>0</v>
      </c>
      <c r="P45" s="6">
        <v>0</v>
      </c>
      <c r="Q45" s="5" t="s">
        <v>574</v>
      </c>
    </row>
    <row r="46" spans="1:17" ht="15.75" customHeight="1">
      <c r="A46" s="10">
        <v>90</v>
      </c>
      <c r="B46" s="6">
        <v>0</v>
      </c>
      <c r="C46" s="6">
        <v>7.5</v>
      </c>
      <c r="D46" s="5"/>
      <c r="E46" s="5" t="s">
        <v>579</v>
      </c>
      <c r="F46" s="5" t="s">
        <v>581</v>
      </c>
      <c r="G46" s="7" t="s">
        <v>1595</v>
      </c>
      <c r="H46" s="5" t="s">
        <v>43</v>
      </c>
      <c r="I46" s="6">
        <v>350</v>
      </c>
      <c r="J46" s="6">
        <v>0</v>
      </c>
      <c r="K46" s="6">
        <v>0</v>
      </c>
      <c r="L46" s="6">
        <v>0</v>
      </c>
      <c r="M46" s="5" t="s">
        <v>576</v>
      </c>
      <c r="N46" s="6" t="s">
        <v>575</v>
      </c>
      <c r="O46" s="6">
        <v>0</v>
      </c>
      <c r="P46" s="6">
        <v>0</v>
      </c>
      <c r="Q46" s="5" t="s">
        <v>574</v>
      </c>
    </row>
    <row r="47" spans="1:17" ht="15.75" customHeight="1">
      <c r="A47" s="10">
        <v>90</v>
      </c>
      <c r="B47" s="6">
        <v>0</v>
      </c>
      <c r="C47" s="6">
        <v>12.5</v>
      </c>
      <c r="D47" s="5"/>
      <c r="E47" s="5" t="s">
        <v>579</v>
      </c>
      <c r="F47" s="5" t="s">
        <v>581</v>
      </c>
      <c r="G47" s="7" t="s">
        <v>1595</v>
      </c>
      <c r="H47" s="5" t="s">
        <v>43</v>
      </c>
      <c r="I47" s="6">
        <v>600</v>
      </c>
      <c r="J47" s="6">
        <v>0</v>
      </c>
      <c r="K47" s="6">
        <v>0</v>
      </c>
      <c r="L47" s="6">
        <v>0</v>
      </c>
      <c r="M47" s="5" t="s">
        <v>576</v>
      </c>
      <c r="N47" s="6" t="s">
        <v>575</v>
      </c>
      <c r="O47" s="6">
        <v>0</v>
      </c>
      <c r="P47" s="6">
        <v>0</v>
      </c>
      <c r="Q47" s="5" t="s">
        <v>574</v>
      </c>
    </row>
    <row r="48" spans="1:17" ht="15.75" customHeight="1">
      <c r="A48" s="10">
        <v>90</v>
      </c>
      <c r="B48" s="6">
        <v>0</v>
      </c>
      <c r="C48" s="6">
        <v>14.5</v>
      </c>
      <c r="D48" s="5"/>
      <c r="E48" s="5" t="s">
        <v>579</v>
      </c>
      <c r="F48" s="5" t="s">
        <v>581</v>
      </c>
      <c r="G48" s="7" t="s">
        <v>1595</v>
      </c>
      <c r="H48" s="5" t="s">
        <v>43</v>
      </c>
      <c r="I48" s="6">
        <v>700</v>
      </c>
      <c r="J48" s="6">
        <v>0</v>
      </c>
      <c r="K48" s="6">
        <v>0</v>
      </c>
      <c r="L48" s="6">
        <v>0</v>
      </c>
      <c r="M48" s="5" t="s">
        <v>576</v>
      </c>
      <c r="N48" s="6" t="s">
        <v>575</v>
      </c>
      <c r="O48" s="6">
        <v>0</v>
      </c>
      <c r="P48" s="6">
        <v>0</v>
      </c>
      <c r="Q48" s="5" t="s">
        <v>574</v>
      </c>
    </row>
    <row r="49" spans="1:17" ht="15.75" customHeight="1">
      <c r="A49" s="10">
        <v>90</v>
      </c>
      <c r="B49" s="6">
        <v>0</v>
      </c>
      <c r="C49" s="6">
        <v>16.5</v>
      </c>
      <c r="D49" s="5"/>
      <c r="E49" s="5" t="s">
        <v>579</v>
      </c>
      <c r="F49" s="5" t="s">
        <v>581</v>
      </c>
      <c r="G49" s="7" t="s">
        <v>1595</v>
      </c>
      <c r="H49" s="5" t="s">
        <v>43</v>
      </c>
      <c r="I49" s="6">
        <v>800</v>
      </c>
      <c r="J49" s="6">
        <v>0</v>
      </c>
      <c r="K49" s="6">
        <v>0</v>
      </c>
      <c r="L49" s="6">
        <v>0</v>
      </c>
      <c r="M49" s="5" t="s">
        <v>576</v>
      </c>
      <c r="N49" s="6" t="s">
        <v>575</v>
      </c>
      <c r="O49" s="6">
        <v>0</v>
      </c>
      <c r="P49" s="6">
        <v>0</v>
      </c>
      <c r="Q49" s="5" t="s">
        <v>574</v>
      </c>
    </row>
    <row r="50" spans="1:17" ht="15.75" customHeight="1">
      <c r="A50" s="10">
        <v>90</v>
      </c>
      <c r="B50" s="6">
        <v>0</v>
      </c>
      <c r="C50" s="6">
        <v>18.5</v>
      </c>
      <c r="D50" s="5"/>
      <c r="E50" s="5" t="s">
        <v>579</v>
      </c>
      <c r="F50" s="5" t="s">
        <v>581</v>
      </c>
      <c r="G50" s="7" t="s">
        <v>1595</v>
      </c>
      <c r="H50" s="5" t="s">
        <v>43</v>
      </c>
      <c r="I50" s="6">
        <v>900</v>
      </c>
      <c r="J50" s="6">
        <v>0</v>
      </c>
      <c r="K50" s="6">
        <v>0</v>
      </c>
      <c r="L50" s="6">
        <v>0</v>
      </c>
      <c r="M50" s="5" t="s">
        <v>576</v>
      </c>
      <c r="N50" s="6" t="s">
        <v>575</v>
      </c>
      <c r="O50" s="6">
        <v>0</v>
      </c>
      <c r="P50" s="6">
        <v>0</v>
      </c>
      <c r="Q50" s="5" t="s">
        <v>574</v>
      </c>
    </row>
    <row r="51" spans="1:17" ht="15.75" customHeight="1">
      <c r="A51" s="10">
        <v>90</v>
      </c>
      <c r="B51" s="6">
        <v>0</v>
      </c>
      <c r="C51" s="6">
        <v>60.5</v>
      </c>
      <c r="D51" s="5"/>
      <c r="E51" s="5" t="s">
        <v>579</v>
      </c>
      <c r="F51" s="5" t="s">
        <v>581</v>
      </c>
      <c r="G51" s="7" t="s">
        <v>1595</v>
      </c>
      <c r="H51" s="5" t="s">
        <v>43</v>
      </c>
      <c r="I51" s="6">
        <v>1200</v>
      </c>
      <c r="J51" s="6">
        <v>0</v>
      </c>
      <c r="K51" s="6">
        <v>0</v>
      </c>
      <c r="L51" s="6">
        <v>0</v>
      </c>
      <c r="M51" s="5" t="s">
        <v>576</v>
      </c>
      <c r="N51" s="6" t="s">
        <v>575</v>
      </c>
      <c r="O51" s="6">
        <v>0</v>
      </c>
      <c r="P51" s="6">
        <v>0</v>
      </c>
      <c r="Q51" s="5" t="s">
        <v>574</v>
      </c>
    </row>
    <row r="52" spans="1:17" ht="15.75" customHeight="1">
      <c r="A52" s="10">
        <v>91</v>
      </c>
      <c r="B52" s="6">
        <v>201</v>
      </c>
      <c r="C52" s="6">
        <v>4.5</v>
      </c>
      <c r="D52" s="5"/>
      <c r="E52" s="5" t="s">
        <v>579</v>
      </c>
      <c r="F52" s="5" t="s">
        <v>578</v>
      </c>
      <c r="G52" s="7" t="s">
        <v>1595</v>
      </c>
      <c r="H52" s="5" t="s">
        <v>43</v>
      </c>
      <c r="I52" s="6">
        <v>0</v>
      </c>
      <c r="J52" s="6">
        <v>0</v>
      </c>
      <c r="K52" s="6">
        <v>0</v>
      </c>
      <c r="L52" s="6">
        <v>0</v>
      </c>
      <c r="M52" s="5" t="s">
        <v>576</v>
      </c>
      <c r="N52" s="6" t="s">
        <v>575</v>
      </c>
      <c r="O52" s="6">
        <v>0</v>
      </c>
      <c r="P52" s="6">
        <v>0</v>
      </c>
      <c r="Q52" s="5" t="s">
        <v>574</v>
      </c>
    </row>
    <row r="53" spans="1:17" ht="15.75" customHeight="1">
      <c r="A53" s="10">
        <v>91</v>
      </c>
      <c r="B53" s="6">
        <v>241</v>
      </c>
      <c r="C53" s="6">
        <v>5.5</v>
      </c>
      <c r="D53" s="5"/>
      <c r="E53" s="5" t="s">
        <v>579</v>
      </c>
      <c r="F53" s="5" t="s">
        <v>578</v>
      </c>
      <c r="G53" s="7" t="s">
        <v>1595</v>
      </c>
      <c r="H53" s="5" t="s">
        <v>43</v>
      </c>
      <c r="I53" s="6">
        <v>0</v>
      </c>
      <c r="J53" s="6">
        <v>0</v>
      </c>
      <c r="K53" s="6">
        <v>0</v>
      </c>
      <c r="L53" s="6">
        <v>0</v>
      </c>
      <c r="M53" s="5" t="s">
        <v>576</v>
      </c>
      <c r="N53" s="6" t="s">
        <v>575</v>
      </c>
      <c r="O53" s="6">
        <v>0</v>
      </c>
      <c r="P53" s="6">
        <v>0</v>
      </c>
      <c r="Q53" s="5" t="s">
        <v>574</v>
      </c>
    </row>
    <row r="54" spans="1:17" ht="15.75" customHeight="1">
      <c r="A54" s="10">
        <v>91</v>
      </c>
      <c r="B54" s="6">
        <v>281</v>
      </c>
      <c r="C54" s="6">
        <v>6.5</v>
      </c>
      <c r="D54" s="5"/>
      <c r="E54" s="5" t="s">
        <v>579</v>
      </c>
      <c r="F54" s="5" t="s">
        <v>578</v>
      </c>
      <c r="G54" s="7" t="s">
        <v>1595</v>
      </c>
      <c r="H54" s="5" t="s">
        <v>43</v>
      </c>
      <c r="I54" s="6">
        <v>0</v>
      </c>
      <c r="J54" s="6">
        <v>0</v>
      </c>
      <c r="K54" s="6">
        <v>0</v>
      </c>
      <c r="L54" s="6">
        <v>0</v>
      </c>
      <c r="M54" s="5" t="s">
        <v>576</v>
      </c>
      <c r="N54" s="6" t="s">
        <v>575</v>
      </c>
      <c r="O54" s="6">
        <v>0</v>
      </c>
      <c r="P54" s="6">
        <v>0</v>
      </c>
      <c r="Q54" s="5" t="s">
        <v>574</v>
      </c>
    </row>
  </sheetData>
  <phoneticPr fontId="2" type="noConversion"/>
  <pageMargins left="1" right="1" top="1" bottom="1" header="0.3" footer="0.3"/>
  <pageSetup paperSize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1EC29B-B18B-4D44-A90E-42CDFAC850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38</vt:i4>
      </vt:variant>
    </vt:vector>
  </HeadingPairs>
  <TitlesOfParts>
    <vt:vector size="38" baseType="lpstr">
      <vt:lpstr>dashboard</vt:lpstr>
      <vt:lpstr>20241113_보고사항</vt:lpstr>
      <vt:lpstr>10query_WITH_표준단가</vt:lpstr>
      <vt:lpstr>10월_표준단가_업체단가_비교</vt:lpstr>
      <vt:lpstr>SQL쿼리식_표준단가_반영식</vt:lpstr>
      <vt:lpstr>대시보드_설명</vt:lpstr>
      <vt:lpstr>20241106_보고사항</vt:lpstr>
      <vt:lpstr>SQL쿼리식</vt:lpstr>
      <vt:lpstr>VBA코드</vt:lpstr>
      <vt:lpstr>pivot</vt:lpstr>
      <vt:lpstr>10query</vt:lpstr>
      <vt:lpstr>11query</vt:lpstr>
      <vt:lpstr>단가계산식</vt:lpstr>
      <vt:lpstr>단가_신뢰도_검증</vt:lpstr>
      <vt:lpstr>reference</vt:lpstr>
      <vt:lpstr>고유값_엑셀_SQL갯수비교</vt:lpstr>
      <vt:lpstr>10월마감기반_피벗</vt:lpstr>
      <vt:lpstr>제대코드-제대명</vt:lpstr>
      <vt:lpstr>10월마감내역서기반_제대</vt:lpstr>
      <vt:lpstr>10월_진포장_마감내역서_쿼리_비교</vt:lpstr>
      <vt:lpstr>10월_모든팩_마감내역서_쿼리_비교</vt:lpstr>
      <vt:lpstr>10월_엠에스팩_마감내역서_쿼리_비교</vt:lpstr>
      <vt:lpstr>10월마감내역서_단가불일치_참고1</vt:lpstr>
      <vt:lpstr>10월마감내역서_단가불일치_참고2</vt:lpstr>
      <vt:lpstr>단가반영_단가불일치현황</vt:lpstr>
      <vt:lpstr>참조</vt:lpstr>
      <vt:lpstr>모든팩_10월마감</vt:lpstr>
      <vt:lpstr>쿼리_참조</vt:lpstr>
      <vt:lpstr>MES에 없는 단가</vt:lpstr>
      <vt:lpstr>최소폭차이_단가_결과_모든팩</vt:lpstr>
      <vt:lpstr>최소폭차이_단가_결과_엠에스팩</vt:lpstr>
      <vt:lpstr>최소폭차이_단가_결과_진포장</vt:lpstr>
      <vt:lpstr>9월 모든팩 마감세부현황</vt:lpstr>
      <vt:lpstr>9월 엠에스팩 마감세부현황</vt:lpstr>
      <vt:lpstr>8월 진포장 마감세부현황</vt:lpstr>
      <vt:lpstr>진포장_단가</vt:lpstr>
      <vt:lpstr>모든팩_단가</vt:lpstr>
      <vt:lpstr>엠에스팩_단가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HongKyu Ryu</dc:creator>
  <cp:lastModifiedBy>HongKyu Ryu</cp:lastModifiedBy>
  <dcterms:created xsi:type="dcterms:W3CDTF">2024-11-03T07:53:25Z</dcterms:created>
  <dcterms:modified xsi:type="dcterms:W3CDTF">2024-11-13T06:06:37Z</dcterms:modified>
</cp:coreProperties>
</file>